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W.1C" sheetId="1" r:id="rId1"/>
    <sheet name="Sheet2" sheetId="2" r:id="rId2"/>
    <sheet name="Sheet3" sheetId="3" r:id="rId3"/>
  </sheets>
  <definedNames>
    <definedName name="_xlnm.Print_Area" localSheetId="0">'รอบปีน้ำสูงสุด W.1C'!$A$1:$Q$34</definedName>
  </definedNames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<sst xmlns="http://schemas.openxmlformats.org/spreadsheetml/2006/main" count="53" uniqueCount="27">
  <si>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</si>
  <si>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</si>
  <si>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</si>
  <si>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</si>
  <si>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</si>
  <si>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</si>
  <si>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</si>
  <si>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</si>
  <si>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</si>
  <si>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</si>
  <si>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</si>
  <si>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</si>
  <si>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</si>
  <si>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</si>
  <si>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</si>
  <si>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</si>
  <si>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</si>
  <si>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</si>
  <si>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</si>
  <si>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</si>
  <si>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</si>
  <si>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</si>
  <si>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</si>
  <si>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</si>
  <si>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W.1C</t>
  </si>
  <si>
    <t>ปี พ.ศ.2542 - พ.ศ.2547 หยุดการสำรวจปริมาณน้ำ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</si>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</sst>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9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8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W.1C แม่น้ำวัง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W.1C'!$D$33:$O$33</c:f>
              <c:numCache/>
            </c:numRef>
          </c:xVal>
          <c:yVal>
            <c:numRef>
              <c:f>'รอบปีน้ำสูงสุด W.1C'!$D$34:$O$34</c:f>
              <c:numCache/>
            </c:numRef>
          </c:yVal>
          <c:smooth val="0"/>
        </c:ser>
        <c:axId val="38149785"/>
        <c:axId val="7803746"/>
      </c:scatterChart>
      <c:valAx>
        <c:axId val="381497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803746"/>
        <c:crossesAt val="10"/>
        <c:crossBetween val="midCat"/>
        <c:dispUnits/>
        <c:majorUnit val="10"/>
      </c:valAx>
      <c:valAx>
        <c:axId val="780374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149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12520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82040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253.29809523809521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47233.73719619047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2534</v>
      </c>
      <c r="B6" s="16">
        <v>65.86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217.3332399707658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2535</v>
      </c>
      <c r="B7" s="16">
        <v>55.2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2536</v>
      </c>
      <c r="B8" s="16">
        <v>121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2537</v>
      </c>
      <c r="B9" s="16">
        <v>499.4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2538</v>
      </c>
      <c r="B10" s="16">
        <v>478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2539</v>
      </c>
      <c r="B11" s="16">
        <v>252.5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2540</v>
      </c>
      <c r="B12" s="16">
        <v>226.3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2541</v>
      </c>
      <c r="B13" s="16">
        <v>160.6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2548</v>
      </c>
      <c r="B14" s="30">
        <v>912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2549</v>
      </c>
      <c r="B15" s="30">
        <v>441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2550</v>
      </c>
      <c r="B16" s="16">
        <v>100.95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2551</v>
      </c>
      <c r="B17" s="16">
        <v>128.7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2552</v>
      </c>
      <c r="B18" s="31" t="s">
        <v>26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2553</v>
      </c>
      <c r="B19" s="16">
        <v>293.6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2554</v>
      </c>
      <c r="B20" s="16">
        <v>593.2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2555</v>
      </c>
      <c r="B21" s="30">
        <v>207.4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2556</v>
      </c>
      <c r="B22" s="30">
        <v>172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2557</v>
      </c>
      <c r="B23" s="36">
        <v>150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2558</v>
      </c>
      <c r="B24" s="37">
        <v>33.87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2559</v>
      </c>
      <c r="B25" s="16">
        <v>159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2560</v>
      </c>
      <c r="B26" s="16">
        <v>170.91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2561</v>
      </c>
      <c r="B27" s="30">
        <v>97.77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7"/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30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 aca="true" t="shared" si="1" ref="D34:O34">ROUND((((-LN(-LN(1-1/D33)))+$B$83*$B$84)/$B$83),2)</f>
        <v>221.04</v>
      </c>
      <c r="E34" s="55">
        <f t="shared" si="1"/>
        <v>330.02</v>
      </c>
      <c r="F34" s="57">
        <f t="shared" si="1"/>
        <v>399.76</v>
      </c>
      <c r="G34" s="57">
        <f t="shared" si="1"/>
        <v>451.39</v>
      </c>
      <c r="H34" s="57">
        <f t="shared" si="1"/>
        <v>492.46</v>
      </c>
      <c r="I34" s="57">
        <f t="shared" si="1"/>
        <v>603.91</v>
      </c>
      <c r="J34" s="57">
        <f t="shared" si="1"/>
        <v>750.2</v>
      </c>
      <c r="K34" s="57">
        <f t="shared" si="1"/>
        <v>796.6</v>
      </c>
      <c r="L34" s="57">
        <f t="shared" si="1"/>
        <v>939.56</v>
      </c>
      <c r="M34" s="57">
        <f t="shared" si="1"/>
        <v>1081.46</v>
      </c>
      <c r="N34" s="57">
        <f t="shared" si="1"/>
        <v>1222.84</v>
      </c>
      <c r="O34" s="57">
        <f t="shared" si="1"/>
        <v>1409.37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4">
      <c r="A37" s="26"/>
      <c r="B37" s="51"/>
      <c r="C37" s="51"/>
      <c r="D37" s="51"/>
      <c r="E37" s="24"/>
      <c r="F37" s="88" t="s">
        <v>25</v>
      </c>
      <c r="G37" s="88"/>
      <c r="H37" s="88"/>
      <c r="I37" s="88"/>
      <c r="J37" s="88"/>
      <c r="K37" s="88"/>
      <c r="L37" s="88"/>
      <c r="M37" s="88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26">
        <v>2534</v>
      </c>
      <c r="J41" s="25">
        <v>65.86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26">
        <v>2535</v>
      </c>
      <c r="J42" s="25">
        <v>55.2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26">
        <v>2536</v>
      </c>
      <c r="J43" s="25">
        <v>121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26">
        <v>2537</v>
      </c>
      <c r="J44" s="25">
        <v>499.4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26">
        <v>2538</v>
      </c>
      <c r="J45" s="25">
        <v>478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6">
        <v>2539</v>
      </c>
      <c r="J46" s="25">
        <v>252.5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6">
        <v>2540</v>
      </c>
      <c r="J47" s="25">
        <v>226.3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6">
        <v>2541</v>
      </c>
      <c r="J48" s="25">
        <v>160.6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6">
        <v>2548</v>
      </c>
      <c r="J49" s="25">
        <v>912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6">
        <v>2549</v>
      </c>
      <c r="J50" s="25">
        <v>441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6">
        <v>2550</v>
      </c>
      <c r="J51" s="25">
        <v>100.95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6">
        <v>2551</v>
      </c>
      <c r="J52" s="25">
        <v>128.7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6">
        <v>2552</v>
      </c>
      <c r="J53" s="25" t="s">
        <v>26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6">
        <v>2553</v>
      </c>
      <c r="J54" s="80">
        <v>293.6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6">
        <v>2554</v>
      </c>
      <c r="J55" s="25">
        <v>593.2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2555</v>
      </c>
      <c r="J56" s="25">
        <v>207.4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2556</v>
      </c>
      <c r="J57" s="73">
        <v>172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2557</v>
      </c>
      <c r="J58" s="81">
        <v>150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1">
        <v>2558</v>
      </c>
      <c r="J59" s="25">
        <v>33.87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2559</v>
      </c>
      <c r="J60" s="80">
        <v>159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2560</v>
      </c>
      <c r="J61" s="25">
        <v>170.91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1">
        <v>2561</v>
      </c>
      <c r="J62" s="25">
        <v>97.77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26"/>
      <c r="J63" s="73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59"/>
      <c r="H64" s="59"/>
      <c r="I64" s="26"/>
      <c r="J64" s="81"/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71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7">
        <f>IF($A$79&gt;=6,VLOOKUP($F$78,$X$3:$AC$38,$A$79-4),VLOOKUP($A$78,$X$3:$AC$38,$A$79+1))</f>
        <v>0.525224</v>
      </c>
      <c r="C80" s="77"/>
      <c r="D80" s="77"/>
      <c r="E80" s="77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7">
        <f>IF($A$79&gt;=6,VLOOKUP($F$78,$Y$58:$AD$97,$A$79-4),VLOOKUP($A$78,$Y$58:$AD$97,$A$79+1))</f>
        <v>1.069377</v>
      </c>
      <c r="C81" s="77"/>
      <c r="D81" s="77"/>
      <c r="E81" s="77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8">
        <f>B81/V6</f>
        <v>0.004920448432756285</v>
      </c>
      <c r="C83" s="78"/>
      <c r="D83" s="78"/>
      <c r="E83" s="78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9">
        <f>V4-(B80/B83)</f>
        <v>146.55497879702205</v>
      </c>
      <c r="C84" s="78"/>
      <c r="D84" s="78"/>
      <c r="E84" s="78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F37:M37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2019-06-14T08:04:04Z</dcterms:modified>
  <cp:category/>
  <cp:version/>
  <cp:contentType/>
  <cp:contentStatus/>
</cp:coreProperties>
</file>