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<sst xmlns="http://schemas.openxmlformats.org/spreadsheetml/2006/main" count="50" uniqueCount="25">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</sst>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W.17 น้ำแม่สอย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47846770"/>
        <c:axId val="27967747"/>
      </c:scatterChart>
      <c:valAx>
        <c:axId val="478467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967747"/>
        <c:crossesAt val="10"/>
        <c:crossBetween val="midCat"/>
        <c:dispUnits/>
        <c:majorUnit val="10"/>
      </c:valAx>
      <c:valAx>
        <c:axId val="2796774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846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COUNT(J41:J79)</f>
        <v>39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AVERAGE(J41:J79)</f>
        <v>152.88128205128208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(VAR(J41:J79))</f>
        <v>20291.5671325236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2523</v>
      </c>
      <c r="B6" s="16">
        <v>31.7</v>
      </c>
      <c r="C6" s="17">
        <v>2552</v>
      </c>
      <c r="D6" s="18">
        <v>78.3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STDEV(J41:J79)</f>
        <v>142.44847185043298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2524</v>
      </c>
      <c r="B7" s="16">
        <v>91.5</v>
      </c>
      <c r="C7" s="17">
        <v>2553</v>
      </c>
      <c r="D7" s="18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2525</v>
      </c>
      <c r="B8" s="16">
        <v>39.82</v>
      </c>
      <c r="C8" s="17">
        <v>2554</v>
      </c>
      <c r="D8" s="18">
        <v>400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2526</v>
      </c>
      <c r="B9" s="16">
        <v>36.3</v>
      </c>
      <c r="C9" s="17">
        <v>2555</v>
      </c>
      <c r="D9" s="18">
        <v>148.8</v>
      </c>
      <c r="E9" s="20"/>
      <c r="F9" s="20"/>
      <c r="U9" s="2" t="s">
        <v>17</v>
      </c>
      <c r="V9" s="21">
        <f>+B80</f>
        <v>0.543018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2527</v>
      </c>
      <c r="B10" s="16">
        <v>37.5</v>
      </c>
      <c r="C10" s="17">
        <v>2556</v>
      </c>
      <c r="D10" s="18">
        <v>115.6</v>
      </c>
      <c r="E10" s="22"/>
      <c r="F10" s="23"/>
      <c r="U10" s="2" t="s">
        <v>18</v>
      </c>
      <c r="V10" s="21">
        <f>+B81</f>
        <v>1.138955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2528</v>
      </c>
      <c r="B11" s="16">
        <v>73.3</v>
      </c>
      <c r="C11" s="17">
        <v>2557</v>
      </c>
      <c r="D11" s="18">
        <v>69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2529</v>
      </c>
      <c r="B12" s="16">
        <v>313</v>
      </c>
      <c r="C12" s="17">
        <v>2558</v>
      </c>
      <c r="D12" s="18">
        <v>33.22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2530</v>
      </c>
      <c r="B13" s="16">
        <v>212.4</v>
      </c>
      <c r="C13" s="17">
        <v>2559</v>
      </c>
      <c r="D13" s="18">
        <v>209.25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2531</v>
      </c>
      <c r="B14" s="16">
        <v>67.31</v>
      </c>
      <c r="C14" s="17">
        <v>2560</v>
      </c>
      <c r="D14" s="18">
        <v>91.8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2532</v>
      </c>
      <c r="B15" s="16">
        <v>89.8</v>
      </c>
      <c r="C15" s="17">
        <v>2561</v>
      </c>
      <c r="D15" s="18">
        <v>218.64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2533</v>
      </c>
      <c r="B16" s="16">
        <v>33.75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2534</v>
      </c>
      <c r="B17" s="16">
        <v>80.3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2535</v>
      </c>
      <c r="B18" s="16">
        <v>27.5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2536</v>
      </c>
      <c r="B19" s="16">
        <v>125.05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2537</v>
      </c>
      <c r="B20" s="29">
        <v>285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2538</v>
      </c>
      <c r="B21" s="29">
        <v>297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2539</v>
      </c>
      <c r="B22" s="16">
        <v>88.2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2540</v>
      </c>
      <c r="B23" s="16">
        <v>64.2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2541</v>
      </c>
      <c r="B24" s="16">
        <v>58.9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2542</v>
      </c>
      <c r="B25" s="16">
        <v>64.5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2543</v>
      </c>
      <c r="B26" s="16">
        <v>88.5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2544</v>
      </c>
      <c r="B27" s="29">
        <v>285.4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2545</v>
      </c>
      <c r="B28" s="29">
        <v>232.84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2546</v>
      </c>
      <c r="B29" s="33">
        <v>78.9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2547</v>
      </c>
      <c r="B30" s="35">
        <v>157.69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2548</v>
      </c>
      <c r="B31" s="29">
        <v>698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2549</v>
      </c>
      <c r="B32" s="16">
        <v>353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2550</v>
      </c>
      <c r="B33" s="16">
        <v>57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2551</v>
      </c>
      <c r="B34" s="43">
        <v>94.95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130.81</v>
      </c>
      <c r="E37" s="52">
        <f t="shared" si="1"/>
        <v>197.87</v>
      </c>
      <c r="F37" s="54">
        <f t="shared" si="1"/>
        <v>240.79</v>
      </c>
      <c r="G37" s="54">
        <f t="shared" si="1"/>
        <v>272.56</v>
      </c>
      <c r="H37" s="54">
        <f t="shared" si="1"/>
        <v>297.83</v>
      </c>
      <c r="I37" s="54">
        <f t="shared" si="1"/>
        <v>366.42</v>
      </c>
      <c r="J37" s="54">
        <f t="shared" si="1"/>
        <v>456.45</v>
      </c>
      <c r="K37" s="54">
        <f t="shared" si="1"/>
        <v>485.01</v>
      </c>
      <c r="L37" s="54">
        <f t="shared" si="1"/>
        <v>572.98</v>
      </c>
      <c r="M37" s="54">
        <f t="shared" si="1"/>
        <v>660.3</v>
      </c>
      <c r="N37" s="54">
        <f t="shared" si="1"/>
        <v>747.31</v>
      </c>
      <c r="O37" s="54">
        <f t="shared" si="1"/>
        <v>862.1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2523</v>
      </c>
      <c r="J41" s="25">
        <v>31.7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2524</v>
      </c>
      <c r="J42" s="25">
        <v>91.5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2525</v>
      </c>
      <c r="J43" s="25">
        <v>39.82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2526</v>
      </c>
      <c r="J44" s="25">
        <v>36.3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2527</v>
      </c>
      <c r="J45" s="25">
        <v>37.5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2528</v>
      </c>
      <c r="J46" s="25">
        <v>73.3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2529</v>
      </c>
      <c r="J47" s="25">
        <v>313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2530</v>
      </c>
      <c r="J48" s="25">
        <v>212.4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2531</v>
      </c>
      <c r="J49" s="25">
        <v>67.31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2532</v>
      </c>
      <c r="J50" s="25">
        <v>89.8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2533</v>
      </c>
      <c r="J51" s="25">
        <v>33.75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2534</v>
      </c>
      <c r="J52" s="25">
        <v>80.3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2535</v>
      </c>
      <c r="J53" s="25">
        <v>27.5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2536</v>
      </c>
      <c r="J54" s="25">
        <v>125.05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2537</v>
      </c>
      <c r="J55" s="25">
        <v>285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2538</v>
      </c>
      <c r="J56" s="26">
        <v>297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2539</v>
      </c>
      <c r="J57" s="26">
        <v>88.2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2540</v>
      </c>
      <c r="J58" s="26">
        <v>64.2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2541</v>
      </c>
      <c r="J59" s="26">
        <v>58.9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2542</v>
      </c>
      <c r="J60" s="26">
        <v>64.5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2543</v>
      </c>
      <c r="J61" s="26">
        <v>88.5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2544</v>
      </c>
      <c r="J62" s="26">
        <v>285.4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2545</v>
      </c>
      <c r="J63" s="70">
        <v>232.84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>
        <v>2546</v>
      </c>
      <c r="J64" s="72">
        <v>78.9</v>
      </c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2547</v>
      </c>
      <c r="J65" s="26">
        <v>157.69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2548</v>
      </c>
      <c r="J66" s="26">
        <v>698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2549</v>
      </c>
      <c r="J67" s="26">
        <v>353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2550</v>
      </c>
      <c r="J68" s="26">
        <v>57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2551</v>
      </c>
      <c r="J69" s="26">
        <v>94.95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2552</v>
      </c>
      <c r="J70" s="68">
        <v>78.3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2553</v>
      </c>
      <c r="J71" s="68">
        <v>434.45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2554</v>
      </c>
      <c r="J72" s="25">
        <v>400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68">
        <v>2555</v>
      </c>
      <c r="J73" s="26">
        <v>148.8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2556</v>
      </c>
      <c r="J74" s="26">
        <v>115.6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2557</v>
      </c>
      <c r="J75" s="25">
        <v>69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68">
        <v>2558</v>
      </c>
      <c r="J76" s="26">
        <v>33.22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2559</v>
      </c>
      <c r="J77" s="26">
        <v>209.25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2560</v>
      </c>
      <c r="J78" s="26">
        <v>91.8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68">
        <v>2561</v>
      </c>
      <c r="J79" s="26">
        <v>218.64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4">
        <f>IF($A$79&gt;=6,VLOOKUP($F$78,$X$3:$AC$38,$A$79-4),VLOOKUP($A$78,$X$3:$AC$38,$A$79+1))</f>
        <v>0.543018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4">
        <f>IF($A$79&gt;=6,VLOOKUP($F$78,$Y$58:$AD$97,$A$79-4),VLOOKUP($A$78,$Y$58:$AD$97,$A$79+1))</f>
        <v>1.138955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5">
        <f>B81/V6</f>
        <v>0.0079955578687841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6">
        <f>V4-(B80/B83)</f>
        <v>84.96632115530426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2019-06-14T08:08:58Z</dcterms:modified>
  <cp:category/>
  <cp:version/>
  <cp:contentType/>
  <cp:contentStatus/>
</cp:coreProperties>
</file>