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6045" activeTab="0"/>
  </bookViews>
  <sheets>
    <sheet name="W16A" sheetId="1" r:id="rId1"/>
    <sheet name="เฉลี่ย5ปี" sheetId="2" r:id="rId2"/>
  </sheets>
  <definedNames/>
  <calcPr fullCalcOnLoad="1"/>
</workbook>
</file>

<file path=xl/sharedStrings.xml><?xml version="1.0" encoding="utf-8"?>
<sst xmlns="http://schemas.openxmlformats.org/spreadsheetml/2006/main" count="51" uniqueCount="30">
  <si>
    <t>ปริมาณตะกอนรายเดือน - ตัน</t>
  </si>
  <si>
    <t xml:space="preserve">ปริมาณตะกอน 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</si>
  <si>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</si>
  <si>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</si>
  <si>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</si>
  <si>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</si>
  <si>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</si>
  <si>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</si>
  <si>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</si>
  <si>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</si>
  <si>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</si>
  <si>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</si>
  <si>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</si>
  <si>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</si>
  <si>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</si>
  <si>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</si>
  <si>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 xml:space="preserve"> </t>
  </si>
  <si>
    <t>ตัน</t>
  </si>
  <si>
    <t>เฉลี่ย</t>
  </si>
  <si>
    <t>ต่ำสุด</t>
  </si>
  <si>
    <t xml:space="preserve">สูงสุด </t>
  </si>
  <si>
    <t>Sediment  Yield  :</t>
  </si>
  <si>
    <t>ปริมาณตะกอนรายปีเฉลี่ย</t>
  </si>
  <si>
    <t>=</t>
  </si>
  <si>
    <t>ตัน/ตร.กม.</t>
  </si>
  <si>
    <t>D.A.</t>
  </si>
  <si>
    <t>เฉลี่ยตะกอน5ปี</t>
  </si>
  <si>
    <t>พื้นที่รับน้ำ 1,392 ตร.กม.</t>
  </si>
  <si>
    <t>แม่น้ำวัง สถานี W.16A  บ้านไฮ อ.แจ้ห่ม จ.ลำปาง</t>
  </si>
  <si>
    <r>
      <t>หมายเหตุ</t>
    </r>
    <r>
      <rPr>
        <sz val="12"/>
        <rFont val="TH SarabunPSK"/>
        <family val="2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</si>
</sst>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0.00_)"/>
    <numFmt numFmtId="210" formatCode="0_)"/>
    <numFmt numFmtId="211" formatCode="0.0"/>
    <numFmt numFmtId="212" formatCode="#,##0.0"/>
  </numFmts>
  <fonts count="48">
    <font>
      <sz val="14"/>
      <name val="EucrosiaUPC"/>
      <family val="0"/>
    </font>
    <font>
      <b/>
      <sz val="14"/>
      <name val="EucrosiaUPC"/>
      <family val="0"/>
    </font>
    <font>
      <i/>
      <sz val="14"/>
      <name val="EucrosiaUPC"/>
      <family val="0"/>
    </font>
    <font>
      <b/>
      <i/>
      <sz val="14"/>
      <name val="EucrosiaUPC"/>
      <family val="0"/>
    </font>
    <font>
      <sz val="8"/>
      <name val="EucrosiaUPC"/>
      <family val="1"/>
    </font>
    <font>
      <u val="single"/>
      <sz val="14"/>
      <color indexed="12"/>
      <name val="EucrosiaUPC"/>
      <family val="1"/>
    </font>
    <font>
      <u val="single"/>
      <sz val="14"/>
      <color indexed="36"/>
      <name val="EucrosiaUPC"/>
      <family val="1"/>
    </font>
    <font>
      <sz val="14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u val="single"/>
      <sz val="12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211" fontId="7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11" fontId="7" fillId="0" borderId="10" xfId="0" applyNumberFormat="1" applyFont="1" applyBorder="1" applyAlignment="1">
      <alignment/>
    </xf>
    <xf numFmtId="211" fontId="7" fillId="0" borderId="11" xfId="0" applyNumberFormat="1" applyFont="1" applyBorder="1" applyAlignment="1">
      <alignment horizontal="center"/>
    </xf>
    <xf numFmtId="211" fontId="7" fillId="0" borderId="12" xfId="0" applyNumberFormat="1" applyFont="1" applyBorder="1" applyAlignment="1">
      <alignment horizontal="center"/>
    </xf>
    <xf numFmtId="211" fontId="7" fillId="0" borderId="13" xfId="0" applyNumberFormat="1" applyFont="1" applyBorder="1" applyAlignment="1">
      <alignment horizontal="center"/>
    </xf>
    <xf numFmtId="211" fontId="7" fillId="0" borderId="14" xfId="0" applyNumberFormat="1" applyFont="1" applyBorder="1" applyAlignment="1">
      <alignment horizontal="center"/>
    </xf>
    <xf numFmtId="211" fontId="7" fillId="0" borderId="15" xfId="0" applyNumberFormat="1" applyFont="1" applyBorder="1" applyAlignment="1">
      <alignment horizontal="center"/>
    </xf>
    <xf numFmtId="211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11" fontId="10" fillId="0" borderId="0" xfId="0" applyNumberFormat="1" applyFont="1" applyAlignment="1">
      <alignment horizontal="center"/>
    </xf>
    <xf numFmtId="211" fontId="7" fillId="0" borderId="16" xfId="0" applyNumberFormat="1" applyFont="1" applyBorder="1" applyAlignment="1">
      <alignment/>
    </xf>
    <xf numFmtId="211" fontId="7" fillId="0" borderId="17" xfId="0" applyNumberFormat="1" applyFont="1" applyBorder="1" applyAlignment="1">
      <alignment horizontal="center"/>
    </xf>
    <xf numFmtId="211" fontId="7" fillId="0" borderId="18" xfId="0" applyNumberFormat="1" applyFont="1" applyBorder="1" applyAlignment="1">
      <alignment/>
    </xf>
    <xf numFmtId="0" fontId="7" fillId="0" borderId="12" xfId="0" applyFont="1" applyBorder="1" applyAlignment="1">
      <alignment/>
    </xf>
    <xf numFmtId="4" fontId="7" fillId="0" borderId="17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0" fontId="7" fillId="0" borderId="19" xfId="0" applyFont="1" applyBorder="1" applyAlignment="1">
      <alignment horizontal="right"/>
    </xf>
    <xf numFmtId="4" fontId="7" fillId="0" borderId="20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211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211" fontId="12" fillId="0" borderId="0" xfId="0" applyNumberFormat="1" applyFont="1" applyAlignment="1">
      <alignment horizontal="center"/>
    </xf>
    <xf numFmtId="1" fontId="12" fillId="0" borderId="22" xfId="0" applyNumberFormat="1" applyFont="1" applyBorder="1" applyAlignment="1">
      <alignment horizontal="center"/>
    </xf>
    <xf numFmtId="4" fontId="12" fillId="0" borderId="23" xfId="0" applyNumberFormat="1" applyFont="1" applyBorder="1" applyAlignment="1">
      <alignment horizontal="right"/>
    </xf>
    <xf numFmtId="4" fontId="12" fillId="0" borderId="24" xfId="0" applyNumberFormat="1" applyFont="1" applyBorder="1" applyAlignment="1">
      <alignment horizontal="right"/>
    </xf>
    <xf numFmtId="1" fontId="12" fillId="0" borderId="25" xfId="0" applyNumberFormat="1" applyFont="1" applyBorder="1" applyAlignment="1">
      <alignment horizontal="center"/>
    </xf>
    <xf numFmtId="4" fontId="12" fillId="0" borderId="26" xfId="0" applyNumberFormat="1" applyFont="1" applyBorder="1" applyAlignment="1">
      <alignment horizontal="right"/>
    </xf>
    <xf numFmtId="4" fontId="12" fillId="0" borderId="27" xfId="0" applyNumberFormat="1" applyFont="1" applyBorder="1" applyAlignment="1">
      <alignment horizontal="right"/>
    </xf>
    <xf numFmtId="4" fontId="12" fillId="0" borderId="0" xfId="0" applyNumberFormat="1" applyFont="1" applyAlignment="1">
      <alignment/>
    </xf>
    <xf numFmtId="4" fontId="12" fillId="0" borderId="26" xfId="0" applyNumberFormat="1" applyFont="1" applyBorder="1" applyAlignment="1">
      <alignment/>
    </xf>
    <xf numFmtId="4" fontId="12" fillId="0" borderId="0" xfId="0" applyNumberFormat="1" applyFont="1" applyAlignment="1" applyProtection="1">
      <alignment horizontal="right" vertical="center"/>
      <protection/>
    </xf>
    <xf numFmtId="4" fontId="12" fillId="0" borderId="26" xfId="0" applyNumberFormat="1" applyFont="1" applyBorder="1" applyAlignment="1" applyProtection="1">
      <alignment horizontal="right" vertical="center"/>
      <protection/>
    </xf>
    <xf numFmtId="4" fontId="12" fillId="0" borderId="27" xfId="0" applyNumberFormat="1" applyFont="1" applyBorder="1" applyAlignment="1" applyProtection="1">
      <alignment horizontal="right" vertical="center"/>
      <protection/>
    </xf>
    <xf numFmtId="1" fontId="12" fillId="0" borderId="0" xfId="0" applyNumberFormat="1" applyFont="1" applyAlignment="1">
      <alignment/>
    </xf>
    <xf numFmtId="2" fontId="12" fillId="0" borderId="28" xfId="0" applyNumberFormat="1" applyFont="1" applyBorder="1" applyAlignment="1">
      <alignment/>
    </xf>
    <xf numFmtId="1" fontId="12" fillId="0" borderId="0" xfId="0" applyNumberFormat="1" applyFont="1" applyBorder="1" applyAlignment="1" applyProtection="1">
      <alignment horizontal="right" vertical="center"/>
      <protection/>
    </xf>
    <xf numFmtId="1" fontId="12" fillId="0" borderId="29" xfId="0" applyNumberFormat="1" applyFont="1" applyBorder="1" applyAlignment="1" applyProtection="1">
      <alignment horizontal="right" vertical="center"/>
      <protection/>
    </xf>
    <xf numFmtId="1" fontId="12" fillId="0" borderId="26" xfId="0" applyNumberFormat="1" applyFont="1" applyBorder="1" applyAlignment="1" applyProtection="1">
      <alignment horizontal="right" vertical="center"/>
      <protection/>
    </xf>
    <xf numFmtId="2" fontId="12" fillId="0" borderId="17" xfId="0" applyNumberFormat="1" applyFont="1" applyBorder="1" applyAlignment="1">
      <alignment/>
    </xf>
    <xf numFmtId="4" fontId="12" fillId="0" borderId="27" xfId="0" applyNumberFormat="1" applyFont="1" applyBorder="1" applyAlignment="1">
      <alignment/>
    </xf>
    <xf numFmtId="1" fontId="12" fillId="0" borderId="30" xfId="0" applyNumberFormat="1" applyFont="1" applyBorder="1" applyAlignment="1">
      <alignment horizontal="center"/>
    </xf>
    <xf numFmtId="4" fontId="12" fillId="0" borderId="31" xfId="0" applyNumberFormat="1" applyFont="1" applyBorder="1" applyAlignment="1">
      <alignment/>
    </xf>
    <xf numFmtId="4" fontId="12" fillId="0" borderId="32" xfId="0" applyNumberFormat="1" applyFont="1" applyBorder="1" applyAlignment="1">
      <alignment/>
    </xf>
    <xf numFmtId="2" fontId="12" fillId="0" borderId="33" xfId="0" applyNumberFormat="1" applyFont="1" applyBorder="1" applyAlignment="1">
      <alignment/>
    </xf>
    <xf numFmtId="2" fontId="12" fillId="0" borderId="34" xfId="0" applyNumberFormat="1" applyFont="1" applyBorder="1" applyAlignment="1">
      <alignment/>
    </xf>
    <xf numFmtId="2" fontId="12" fillId="0" borderId="35" xfId="0" applyNumberFormat="1" applyFont="1" applyBorder="1" applyAlignment="1">
      <alignment/>
    </xf>
    <xf numFmtId="0" fontId="12" fillId="0" borderId="33" xfId="0" applyFont="1" applyBorder="1" applyAlignment="1">
      <alignment horizontal="left"/>
    </xf>
    <xf numFmtId="211" fontId="12" fillId="0" borderId="0" xfId="0" applyNumberFormat="1" applyFont="1" applyBorder="1" applyAlignment="1">
      <alignment/>
    </xf>
    <xf numFmtId="211" fontId="12" fillId="0" borderId="35" xfId="0" applyNumberFormat="1" applyFont="1" applyBorder="1" applyAlignment="1">
      <alignment/>
    </xf>
    <xf numFmtId="0" fontId="12" fillId="0" borderId="33" xfId="0" applyFont="1" applyBorder="1" applyAlignment="1">
      <alignment/>
    </xf>
    <xf numFmtId="211" fontId="11" fillId="0" borderId="0" xfId="0" applyNumberFormat="1" applyFont="1" applyBorder="1" applyAlignment="1">
      <alignment horizontal="left"/>
    </xf>
    <xf numFmtId="211" fontId="12" fillId="0" borderId="0" xfId="0" applyNumberFormat="1" applyFont="1" applyBorder="1" applyAlignment="1">
      <alignment horizontal="centerContinuous"/>
    </xf>
    <xf numFmtId="2" fontId="12" fillId="0" borderId="0" xfId="0" applyNumberFormat="1" applyFont="1" applyBorder="1" applyAlignment="1">
      <alignment horizontal="center"/>
    </xf>
    <xf numFmtId="211" fontId="12" fillId="0" borderId="35" xfId="0" applyNumberFormat="1" applyFont="1" applyBorder="1" applyAlignment="1">
      <alignment horizontal="centerContinuous"/>
    </xf>
    <xf numFmtId="1" fontId="12" fillId="0" borderId="33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35" xfId="0" applyNumberFormat="1" applyFont="1" applyBorder="1" applyAlignment="1">
      <alignment/>
    </xf>
    <xf numFmtId="1" fontId="12" fillId="0" borderId="36" xfId="0" applyNumberFormat="1" applyFont="1" applyBorder="1" applyAlignment="1">
      <alignment/>
    </xf>
    <xf numFmtId="211" fontId="12" fillId="0" borderId="37" xfId="0" applyNumberFormat="1" applyFont="1" applyBorder="1" applyAlignment="1">
      <alignment/>
    </xf>
    <xf numFmtId="211" fontId="13" fillId="0" borderId="37" xfId="0" applyNumberFormat="1" applyFont="1" applyBorder="1" applyAlignment="1">
      <alignment horizontal="left"/>
    </xf>
    <xf numFmtId="211" fontId="13" fillId="0" borderId="37" xfId="0" applyNumberFormat="1" applyFont="1" applyBorder="1" applyAlignment="1">
      <alignment/>
    </xf>
    <xf numFmtId="211" fontId="12" fillId="0" borderId="38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211" fontId="8" fillId="0" borderId="0" xfId="0" applyNumberFormat="1" applyFont="1" applyAlignment="1">
      <alignment horizontal="centerContinuous"/>
    </xf>
    <xf numFmtId="211" fontId="14" fillId="0" borderId="0" xfId="0" applyNumberFormat="1" applyFont="1" applyBorder="1" applyAlignment="1">
      <alignment horizontal="center"/>
    </xf>
    <xf numFmtId="211" fontId="12" fillId="0" borderId="39" xfId="0" applyNumberFormat="1" applyFont="1" applyBorder="1" applyAlignment="1">
      <alignment/>
    </xf>
    <xf numFmtId="211" fontId="12" fillId="0" borderId="33" xfId="0" applyNumberFormat="1" applyFont="1" applyBorder="1" applyAlignment="1">
      <alignment horizontal="center"/>
    </xf>
    <xf numFmtId="211" fontId="12" fillId="0" borderId="36" xfId="0" applyNumberFormat="1" applyFont="1" applyBorder="1" applyAlignment="1">
      <alignment horizontal="center"/>
    </xf>
    <xf numFmtId="211" fontId="12" fillId="0" borderId="40" xfId="0" applyNumberFormat="1" applyFont="1" applyBorder="1" applyAlignment="1">
      <alignment horizontal="center"/>
    </xf>
    <xf numFmtId="211" fontId="12" fillId="0" borderId="35" xfId="0" applyNumberFormat="1" applyFont="1" applyBorder="1" applyAlignment="1">
      <alignment horizontal="center"/>
    </xf>
    <xf numFmtId="211" fontId="12" fillId="0" borderId="38" xfId="0" applyNumberFormat="1" applyFont="1" applyBorder="1" applyAlignment="1">
      <alignment horizontal="center"/>
    </xf>
    <xf numFmtId="211" fontId="12" fillId="0" borderId="23" xfId="0" applyNumberFormat="1" applyFont="1" applyBorder="1" applyAlignment="1">
      <alignment/>
    </xf>
    <xf numFmtId="211" fontId="12" fillId="0" borderId="26" xfId="0" applyNumberFormat="1" applyFont="1" applyBorder="1" applyAlignment="1">
      <alignment horizontal="center"/>
    </xf>
    <xf numFmtId="211" fontId="12" fillId="0" borderId="41" xfId="0" applyNumberFormat="1" applyFont="1" applyBorder="1" applyAlignment="1">
      <alignment/>
    </xf>
    <xf numFmtId="3" fontId="12" fillId="0" borderId="0" xfId="0" applyNumberFormat="1" applyFont="1" applyBorder="1" applyAlignment="1">
      <alignment horizontal="center"/>
    </xf>
    <xf numFmtId="211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37</xdr:row>
      <xdr:rowOff>0</xdr:rowOff>
    </xdr:from>
    <xdr:to>
      <xdr:col>7</xdr:col>
      <xdr:colOff>276225</xdr:colOff>
      <xdr:row>37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00" y="95821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9</xdr:col>
      <xdr:colOff>38100</xdr:colOff>
      <xdr:row>37</xdr:row>
      <xdr:rowOff>0</xdr:rowOff>
    </xdr:from>
    <xdr:to>
      <xdr:col>10</xdr:col>
      <xdr:colOff>457200</xdr:colOff>
      <xdr:row>37</xdr:row>
      <xdr:rowOff>0</xdr:rowOff>
    </xdr:to>
    <xdr:sp>
      <xdr:nvSpPr>
        <xdr:cNvPr id="2" name="Line 2"/>
        <xdr:cNvSpPr>
          <a:spLocks/>
        </xdr:cNvSpPr>
      </xdr:nvSpPr>
      <xdr:spPr>
        <a:xfrm>
          <a:off x="4371975" y="95821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tabSelected="1" zoomScalePageLayoutView="0" workbookViewId="0" topLeftCell="A1">
      <selection activeCell="P10" sqref="P10"/>
    </sheetView>
  </sheetViews>
  <sheetFormatPr defaultColWidth="9.00390625" defaultRowHeight="20.25"/>
  <cols>
    <col min="1" max="1" width="4.125" style="23" customWidth="1"/>
    <col min="2" max="2" width="6.00390625" style="25" customWidth="1"/>
    <col min="3" max="3" width="6.625" style="25" customWidth="1"/>
    <col min="4" max="4" width="6.25390625" style="25" customWidth="1"/>
    <col min="5" max="6" width="6.625" style="25" customWidth="1"/>
    <col min="7" max="7" width="7.375" style="25" customWidth="1"/>
    <col min="8" max="9" width="6.625" style="25" customWidth="1"/>
    <col min="10" max="10" width="6.25390625" style="25" customWidth="1"/>
    <col min="11" max="12" width="6.375" style="25" customWidth="1"/>
    <col min="13" max="13" width="6.625" style="25" customWidth="1"/>
    <col min="14" max="14" width="9.125" style="25" bestFit="1" customWidth="1"/>
    <col min="15" max="28" width="9.00390625" style="23" customWidth="1"/>
    <col min="29" max="29" width="9.375" style="23" bestFit="1" customWidth="1"/>
    <col min="30" max="16384" width="9.00390625" style="23" customWidth="1"/>
  </cols>
  <sheetData>
    <row r="1" spans="1:14" s="2" customFormat="1" ht="21.75">
      <c r="A1" s="7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7" ht="26.25" customHeight="1">
      <c r="A3" s="24" t="s">
        <v>28</v>
      </c>
      <c r="B3" s="23"/>
      <c r="C3" s="24"/>
      <c r="D3" s="24"/>
      <c r="E3" s="24"/>
      <c r="F3" s="24"/>
      <c r="G3" s="24"/>
      <c r="H3" s="24"/>
      <c r="I3" s="24"/>
      <c r="L3" s="84" t="s">
        <v>27</v>
      </c>
      <c r="M3" s="84"/>
      <c r="N3" s="84"/>
      <c r="Q3" s="26">
        <v>1392</v>
      </c>
    </row>
    <row r="4" spans="1:14" ht="26.2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7"/>
    </row>
    <row r="5" spans="1:14" ht="23.25" customHeight="1">
      <c r="A5" s="73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6" t="s">
        <v>1</v>
      </c>
    </row>
    <row r="6" spans="1:14" ht="23.25" customHeight="1">
      <c r="A6" s="74" t="s">
        <v>2</v>
      </c>
      <c r="B6" s="80" t="s">
        <v>3</v>
      </c>
      <c r="C6" s="80" t="s">
        <v>4</v>
      </c>
      <c r="D6" s="80" t="s">
        <v>5</v>
      </c>
      <c r="E6" s="80" t="s">
        <v>6</v>
      </c>
      <c r="F6" s="80" t="s">
        <v>7</v>
      </c>
      <c r="G6" s="80" t="s">
        <v>8</v>
      </c>
      <c r="H6" s="80" t="s">
        <v>9</v>
      </c>
      <c r="I6" s="80" t="s">
        <v>10</v>
      </c>
      <c r="J6" s="80" t="s">
        <v>11</v>
      </c>
      <c r="K6" s="80" t="s">
        <v>12</v>
      </c>
      <c r="L6" s="80" t="s">
        <v>13</v>
      </c>
      <c r="M6" s="80" t="s">
        <v>14</v>
      </c>
      <c r="N6" s="77" t="s">
        <v>15</v>
      </c>
    </row>
    <row r="7" spans="1:14" ht="23.25" customHeight="1">
      <c r="A7" s="75" t="s">
        <v>16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78" t="s">
        <v>17</v>
      </c>
    </row>
    <row r="8" spans="1:14" s="25" customFormat="1" ht="18.75" customHeight="1">
      <c r="A8" s="28">
        <v>2543</v>
      </c>
      <c r="B8" s="29">
        <v>546.87</v>
      </c>
      <c r="C8" s="29">
        <v>2357.38</v>
      </c>
      <c r="D8" s="29">
        <v>1343.72</v>
      </c>
      <c r="E8" s="29">
        <v>976.99</v>
      </c>
      <c r="F8" s="29">
        <v>1574.43</v>
      </c>
      <c r="G8" s="29">
        <v>3032.48</v>
      </c>
      <c r="H8" s="29">
        <v>4341.65</v>
      </c>
      <c r="I8" s="29">
        <v>916.04</v>
      </c>
      <c r="J8" s="29">
        <v>211</v>
      </c>
      <c r="K8" s="29">
        <v>60.75</v>
      </c>
      <c r="L8" s="29">
        <v>22.14</v>
      </c>
      <c r="M8" s="29">
        <v>211.41</v>
      </c>
      <c r="N8" s="30">
        <f>+SUM(B8:M8)</f>
        <v>15594.86</v>
      </c>
    </row>
    <row r="9" spans="1:14" s="25" customFormat="1" ht="18.75" customHeight="1">
      <c r="A9" s="31">
        <v>2544</v>
      </c>
      <c r="B9" s="32">
        <v>53.77585582950353</v>
      </c>
      <c r="C9" s="32">
        <v>1031.855501746184</v>
      </c>
      <c r="D9" s="32">
        <v>350.5952630638885</v>
      </c>
      <c r="E9" s="32">
        <v>2780.6370838615544</v>
      </c>
      <c r="F9" s="32">
        <v>47407.527994690725</v>
      </c>
      <c r="G9" s="32">
        <v>15363.072554793893</v>
      </c>
      <c r="H9" s="32">
        <v>4396.694453115145</v>
      </c>
      <c r="I9" s="32">
        <v>2098.480588817187</v>
      </c>
      <c r="J9" s="32">
        <v>361.9128709924512</v>
      </c>
      <c r="K9" s="32">
        <v>165.37660016164216</v>
      </c>
      <c r="L9" s="32">
        <v>58.74639697352738</v>
      </c>
      <c r="M9" s="32">
        <v>34.179665906992355</v>
      </c>
      <c r="N9" s="33">
        <v>74102.85482995269</v>
      </c>
    </row>
    <row r="10" spans="1:14" s="25" customFormat="1" ht="18.75" customHeight="1">
      <c r="A10" s="31">
        <v>2545</v>
      </c>
      <c r="B10" s="32">
        <v>29</v>
      </c>
      <c r="C10" s="32">
        <v>11476</v>
      </c>
      <c r="D10" s="32">
        <v>1561</v>
      </c>
      <c r="E10" s="32">
        <v>985</v>
      </c>
      <c r="F10" s="32">
        <v>13005</v>
      </c>
      <c r="G10" s="32">
        <v>103119</v>
      </c>
      <c r="H10" s="32">
        <v>12722</v>
      </c>
      <c r="I10" s="32">
        <v>27904</v>
      </c>
      <c r="J10" s="32">
        <v>4344</v>
      </c>
      <c r="K10" s="32">
        <v>1032</v>
      </c>
      <c r="L10" s="32">
        <v>151</v>
      </c>
      <c r="M10" s="32">
        <v>73</v>
      </c>
      <c r="N10" s="33">
        <v>176401</v>
      </c>
    </row>
    <row r="11" spans="1:14" s="25" customFormat="1" ht="18.75" customHeight="1">
      <c r="A11" s="31">
        <v>2546</v>
      </c>
      <c r="B11" s="32">
        <v>161.9</v>
      </c>
      <c r="C11" s="32">
        <v>441.5</v>
      </c>
      <c r="D11" s="32">
        <v>349.7</v>
      </c>
      <c r="E11" s="32">
        <v>403.4</v>
      </c>
      <c r="F11" s="32">
        <v>4628.9</v>
      </c>
      <c r="G11" s="32">
        <v>94166.4</v>
      </c>
      <c r="H11" s="32">
        <v>2704.2</v>
      </c>
      <c r="I11" s="32">
        <v>567.5</v>
      </c>
      <c r="J11" s="32">
        <v>110.5</v>
      </c>
      <c r="K11" s="32">
        <v>42.9</v>
      </c>
      <c r="L11" s="32">
        <v>11.5</v>
      </c>
      <c r="M11" s="32">
        <v>3.2</v>
      </c>
      <c r="N11" s="33">
        <v>103591.6</v>
      </c>
    </row>
    <row r="12" spans="1:14" s="25" customFormat="1" ht="18.75" customHeight="1">
      <c r="A12" s="31">
        <v>2547</v>
      </c>
      <c r="B12" s="32">
        <v>1.8130930636833533</v>
      </c>
      <c r="C12" s="32">
        <v>1488.6834827073908</v>
      </c>
      <c r="D12" s="32">
        <v>2991.90019938573</v>
      </c>
      <c r="E12" s="32">
        <v>5252.322867682484</v>
      </c>
      <c r="F12" s="32">
        <v>14937.814373732346</v>
      </c>
      <c r="G12" s="32">
        <v>40259.24187783836</v>
      </c>
      <c r="H12" s="32">
        <v>3908.1079428781118</v>
      </c>
      <c r="I12" s="32">
        <v>62.08429495365173</v>
      </c>
      <c r="J12" s="32">
        <v>8.856647363020764</v>
      </c>
      <c r="K12" s="32">
        <v>3.500514000403658</v>
      </c>
      <c r="L12" s="32">
        <v>1.6201272622169993</v>
      </c>
      <c r="M12" s="32">
        <v>2.0793904705775645</v>
      </c>
      <c r="N12" s="33">
        <v>68918.02481133796</v>
      </c>
    </row>
    <row r="13" spans="1:14" s="25" customFormat="1" ht="18.75" customHeight="1">
      <c r="A13" s="31">
        <v>2548</v>
      </c>
      <c r="B13" s="32">
        <v>177.4588675752611</v>
      </c>
      <c r="C13" s="32">
        <v>93.84452020773168</v>
      </c>
      <c r="D13" s="32">
        <v>345.26342038668383</v>
      </c>
      <c r="E13" s="32">
        <v>2775.3380544022275</v>
      </c>
      <c r="F13" s="32">
        <v>19663.743355511535</v>
      </c>
      <c r="G13" s="32">
        <v>117634.64975886352</v>
      </c>
      <c r="H13" s="32">
        <v>14663.53803840133</v>
      </c>
      <c r="I13" s="32">
        <v>5803.2965683604325</v>
      </c>
      <c r="J13" s="32">
        <v>509.17188285561076</v>
      </c>
      <c r="K13" s="32">
        <v>82.27336126241019</v>
      </c>
      <c r="L13" s="32">
        <v>23.00916649906934</v>
      </c>
      <c r="M13" s="32">
        <v>10.23415176297195</v>
      </c>
      <c r="N13" s="33">
        <v>161781.8211460888</v>
      </c>
    </row>
    <row r="14" spans="1:14" s="25" customFormat="1" ht="18.75" customHeight="1">
      <c r="A14" s="31">
        <v>2549</v>
      </c>
      <c r="B14" s="32">
        <v>137.12899218877587</v>
      </c>
      <c r="C14" s="32">
        <v>2462.4248573454047</v>
      </c>
      <c r="D14" s="32">
        <v>1481.7807898023334</v>
      </c>
      <c r="E14" s="32">
        <v>1098.7123975338704</v>
      </c>
      <c r="F14" s="32">
        <v>56741.22997934249</v>
      </c>
      <c r="G14" s="32">
        <v>129853.9922778304</v>
      </c>
      <c r="H14" s="32">
        <v>24508.397186229387</v>
      </c>
      <c r="I14" s="32">
        <v>5237.35602508577</v>
      </c>
      <c r="J14" s="32">
        <v>2009.222700382304</v>
      </c>
      <c r="K14" s="32">
        <v>1986.1275645233404</v>
      </c>
      <c r="L14" s="32">
        <v>1379.5857941493546</v>
      </c>
      <c r="M14" s="32">
        <v>424.9028712419315</v>
      </c>
      <c r="N14" s="33">
        <v>227320.86143565536</v>
      </c>
    </row>
    <row r="15" spans="1:14" s="25" customFormat="1" ht="18.75" customHeight="1">
      <c r="A15" s="31">
        <v>2550</v>
      </c>
      <c r="B15" s="32">
        <v>164.99000377015855</v>
      </c>
      <c r="C15" s="32">
        <v>1768.8973709677914</v>
      </c>
      <c r="D15" s="32">
        <v>1019.8582984760067</v>
      </c>
      <c r="E15" s="32">
        <v>1310.1068042295735</v>
      </c>
      <c r="F15" s="32">
        <v>2997.5832826072697</v>
      </c>
      <c r="G15" s="32">
        <v>4484.844652346517</v>
      </c>
      <c r="H15" s="32">
        <v>7989.057636282616</v>
      </c>
      <c r="I15" s="32">
        <v>1923.173572063561</v>
      </c>
      <c r="J15" s="32">
        <v>136.8240589873532</v>
      </c>
      <c r="K15" s="32">
        <v>233.05693053947897</v>
      </c>
      <c r="L15" s="32">
        <v>78.76670273642884</v>
      </c>
      <c r="M15" s="32">
        <v>51.25369350376265</v>
      </c>
      <c r="N15" s="33">
        <v>22158.41300651052</v>
      </c>
    </row>
    <row r="16" spans="1:14" s="25" customFormat="1" ht="18.75" customHeight="1">
      <c r="A16" s="31">
        <v>2551</v>
      </c>
      <c r="B16" s="34">
        <v>6</v>
      </c>
      <c r="C16" s="35">
        <v>10</v>
      </c>
      <c r="D16" s="35">
        <v>66</v>
      </c>
      <c r="E16" s="35">
        <v>180</v>
      </c>
      <c r="F16" s="35">
        <v>776</v>
      </c>
      <c r="G16" s="35">
        <v>1982</v>
      </c>
      <c r="H16" s="35">
        <v>742</v>
      </c>
      <c r="I16" s="35">
        <v>1056</v>
      </c>
      <c r="J16" s="35">
        <v>457</v>
      </c>
      <c r="K16" s="35">
        <v>1241</v>
      </c>
      <c r="L16" s="35">
        <v>693</v>
      </c>
      <c r="M16" s="34">
        <v>1008</v>
      </c>
      <c r="N16" s="33">
        <f>SUM(B16:M16)</f>
        <v>8217</v>
      </c>
    </row>
    <row r="17" spans="1:14" s="25" customFormat="1" ht="18.75" customHeight="1">
      <c r="A17" s="31">
        <v>2552</v>
      </c>
      <c r="B17" s="36">
        <v>9091.381198853911</v>
      </c>
      <c r="C17" s="37">
        <v>6731.08818655308</v>
      </c>
      <c r="D17" s="37">
        <v>7981.576265035526</v>
      </c>
      <c r="E17" s="37">
        <v>11932.969445019799</v>
      </c>
      <c r="F17" s="37">
        <v>11470.621964942628</v>
      </c>
      <c r="G17" s="37">
        <v>6706.112660442477</v>
      </c>
      <c r="H17" s="37">
        <v>7067.96969070019</v>
      </c>
      <c r="I17" s="37">
        <v>5699.503062479561</v>
      </c>
      <c r="J17" s="37">
        <v>5641.099982068741</v>
      </c>
      <c r="K17" s="37">
        <v>5727.725242303998</v>
      </c>
      <c r="L17" s="37">
        <v>6115.768527320183</v>
      </c>
      <c r="M17" s="37">
        <v>12481.200764533505</v>
      </c>
      <c r="N17" s="38">
        <f>SUM(B17:M17)</f>
        <v>96647.01699025361</v>
      </c>
    </row>
    <row r="18" spans="1:14" s="25" customFormat="1" ht="18.75" customHeight="1">
      <c r="A18" s="31">
        <v>2553</v>
      </c>
      <c r="B18" s="32">
        <v>1059.2023251485975</v>
      </c>
      <c r="C18" s="32">
        <v>133.35211509772267</v>
      </c>
      <c r="D18" s="32">
        <v>84.6009737617431</v>
      </c>
      <c r="E18" s="32">
        <v>504.2219858126998</v>
      </c>
      <c r="F18" s="32">
        <v>526.1394093526047</v>
      </c>
      <c r="G18" s="32">
        <v>3534.658757253217</v>
      </c>
      <c r="H18" s="32">
        <v>1672.0801108092132</v>
      </c>
      <c r="I18" s="32">
        <v>1607.6192891267985</v>
      </c>
      <c r="J18" s="32">
        <v>483.33865946136825</v>
      </c>
      <c r="K18" s="32">
        <v>71.17855694882114</v>
      </c>
      <c r="L18" s="32">
        <v>668.3873259335995</v>
      </c>
      <c r="M18" s="32">
        <v>1014.1898282652893</v>
      </c>
      <c r="N18" s="33">
        <f>SUM(B18:M18)</f>
        <v>11358.969336971675</v>
      </c>
    </row>
    <row r="19" spans="1:16" s="25" customFormat="1" ht="18.75" customHeight="1">
      <c r="A19" s="31">
        <v>2554</v>
      </c>
      <c r="B19" s="32">
        <v>568.0767798612194</v>
      </c>
      <c r="C19" s="32">
        <v>2278.7233003587417</v>
      </c>
      <c r="D19" s="32">
        <v>1213.5069409730072</v>
      </c>
      <c r="E19" s="32">
        <v>502.09851244303934</v>
      </c>
      <c r="F19" s="32">
        <v>12560.448973237397</v>
      </c>
      <c r="G19" s="32">
        <v>6422.502761716595</v>
      </c>
      <c r="H19" s="32">
        <v>2536.368151299318</v>
      </c>
      <c r="I19" s="32">
        <v>136.42930151401688</v>
      </c>
      <c r="J19" s="32">
        <v>55.16223459029283</v>
      </c>
      <c r="K19" s="32">
        <v>104.43005914403147</v>
      </c>
      <c r="L19" s="32">
        <v>1255.759500997903</v>
      </c>
      <c r="M19" s="32">
        <v>154.85093008225888</v>
      </c>
      <c r="N19" s="33">
        <f>SUM(B19:M19)</f>
        <v>27788.357446217822</v>
      </c>
      <c r="P19" s="39"/>
    </row>
    <row r="20" spans="1:16" s="25" customFormat="1" ht="18.75" customHeight="1">
      <c r="A20" s="31">
        <v>2555</v>
      </c>
      <c r="B20" s="32">
        <v>177.5792975548366</v>
      </c>
      <c r="C20" s="32">
        <v>178.12078166485355</v>
      </c>
      <c r="D20" s="32">
        <v>171.4180641765787</v>
      </c>
      <c r="E20" s="32">
        <v>176.17320553417508</v>
      </c>
      <c r="F20" s="32">
        <v>162.27825162285617</v>
      </c>
      <c r="G20" s="32">
        <v>92.58837637360536</v>
      </c>
      <c r="H20" s="32">
        <v>83.50270182153668</v>
      </c>
      <c r="I20" s="32">
        <v>59.37581638764431</v>
      </c>
      <c r="J20" s="32">
        <v>62.198987257160596</v>
      </c>
      <c r="K20" s="32">
        <v>53.543106747473864</v>
      </c>
      <c r="L20" s="32">
        <v>101.02681229776047</v>
      </c>
      <c r="M20" s="32">
        <v>225.17747587592493</v>
      </c>
      <c r="N20" s="33">
        <v>1542.982877314406</v>
      </c>
      <c r="P20" s="39"/>
    </row>
    <row r="21" spans="1:27" s="44" customFormat="1" ht="18.75" customHeight="1">
      <c r="A21" s="31">
        <v>2556</v>
      </c>
      <c r="B21" s="32">
        <v>282.5307578023942</v>
      </c>
      <c r="C21" s="32">
        <v>68.22817011590753</v>
      </c>
      <c r="D21" s="32">
        <v>45.07400918984464</v>
      </c>
      <c r="E21" s="32">
        <v>101.30937676207255</v>
      </c>
      <c r="F21" s="32">
        <v>47.69540714475212</v>
      </c>
      <c r="G21" s="32">
        <v>46.27555349623502</v>
      </c>
      <c r="H21" s="32">
        <v>181.87716529943626</v>
      </c>
      <c r="I21" s="32">
        <v>72.157418710018</v>
      </c>
      <c r="J21" s="32">
        <v>79.430838366555</v>
      </c>
      <c r="K21" s="32">
        <v>117.78161005559667</v>
      </c>
      <c r="L21" s="32">
        <v>127.69919865064806</v>
      </c>
      <c r="M21" s="32">
        <v>93.23672492170337</v>
      </c>
      <c r="N21" s="33">
        <v>1263.2962305151632</v>
      </c>
      <c r="O21" s="40"/>
      <c r="P21" s="39"/>
      <c r="Q21" s="41"/>
      <c r="R21" s="41"/>
      <c r="S21" s="41"/>
      <c r="T21" s="41"/>
      <c r="U21" s="41"/>
      <c r="V21" s="41"/>
      <c r="W21" s="42"/>
      <c r="X21" s="43"/>
      <c r="Y21" s="43"/>
      <c r="Z21" s="43"/>
      <c r="AA21" s="43"/>
    </row>
    <row r="22" spans="1:16" s="25" customFormat="1" ht="18.75" customHeight="1">
      <c r="A22" s="31">
        <v>2557</v>
      </c>
      <c r="B22" s="32">
        <v>587.6781273221172</v>
      </c>
      <c r="C22" s="32">
        <v>112.94772306803578</v>
      </c>
      <c r="D22" s="32">
        <v>70.05162523084695</v>
      </c>
      <c r="E22" s="32">
        <v>83.1978773455638</v>
      </c>
      <c r="F22" s="32">
        <v>73.04059449280201</v>
      </c>
      <c r="G22" s="32">
        <v>310.27605550453666</v>
      </c>
      <c r="H22" s="32">
        <v>312.8141790308195</v>
      </c>
      <c r="I22" s="32">
        <v>147.721184033597</v>
      </c>
      <c r="J22" s="32">
        <v>521.0424260474562</v>
      </c>
      <c r="K22" s="32">
        <v>135.28250643766424</v>
      </c>
      <c r="L22" s="32">
        <v>113.18044898106615</v>
      </c>
      <c r="M22" s="32">
        <v>86.51101013529924</v>
      </c>
      <c r="N22" s="33">
        <v>2553.743757629805</v>
      </c>
      <c r="P22" s="39"/>
    </row>
    <row r="23" spans="1:29" s="25" customFormat="1" ht="21.75" customHeight="1">
      <c r="A23" s="31">
        <v>2558</v>
      </c>
      <c r="B23" s="32">
        <v>419.06013412936846</v>
      </c>
      <c r="C23" s="32">
        <v>176.70175760225004</v>
      </c>
      <c r="D23" s="32">
        <v>126.38851903942296</v>
      </c>
      <c r="E23" s="32">
        <v>462.4066046067043</v>
      </c>
      <c r="F23" s="32">
        <v>69.50674671304151</v>
      </c>
      <c r="G23" s="32">
        <v>25.129571879448687</v>
      </c>
      <c r="H23" s="32">
        <v>29.153756281200156</v>
      </c>
      <c r="I23" s="32">
        <v>13.1436705336188</v>
      </c>
      <c r="J23" s="32">
        <v>14.134228112621685</v>
      </c>
      <c r="K23" s="32">
        <v>4.437851446259248</v>
      </c>
      <c r="L23" s="32">
        <v>4.009526348876444</v>
      </c>
      <c r="M23" s="32">
        <v>3.2667885991575343</v>
      </c>
      <c r="N23" s="33">
        <v>1347.33915529197</v>
      </c>
      <c r="P23" s="39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14" s="25" customFormat="1" ht="21.75" customHeight="1">
      <c r="A24" s="31">
        <v>2559</v>
      </c>
      <c r="B24" s="32">
        <v>71.01441313352521</v>
      </c>
      <c r="C24" s="32">
        <v>3.483861298479827</v>
      </c>
      <c r="D24" s="32">
        <v>193.9296167180281</v>
      </c>
      <c r="E24" s="32">
        <v>395.8035214012304</v>
      </c>
      <c r="F24" s="32">
        <v>217.45628128642707</v>
      </c>
      <c r="G24" s="32">
        <v>1590.925549430052</v>
      </c>
      <c r="H24" s="32">
        <v>4405.890351064779</v>
      </c>
      <c r="I24" s="32">
        <v>2090.1904977674594</v>
      </c>
      <c r="J24" s="32">
        <v>551.5535031801383</v>
      </c>
      <c r="K24" s="32">
        <v>512.209752728356</v>
      </c>
      <c r="L24" s="32">
        <v>39.76464245141433</v>
      </c>
      <c r="M24" s="32">
        <v>812.2953692204402</v>
      </c>
      <c r="N24" s="33">
        <v>10884.51735968033</v>
      </c>
    </row>
    <row r="25" spans="1:27" s="25" customFormat="1" ht="21.75" customHeight="1">
      <c r="A25" s="31">
        <v>2560</v>
      </c>
      <c r="B25" s="32">
        <v>192.7670684348809</v>
      </c>
      <c r="C25" s="32">
        <v>168.40641274192754</v>
      </c>
      <c r="D25" s="32">
        <v>664.0961713078941</v>
      </c>
      <c r="E25" s="32">
        <v>2226.8622973827646</v>
      </c>
      <c r="F25" s="32">
        <v>1220.9987452026069</v>
      </c>
      <c r="G25" s="32">
        <v>1295.534987329036</v>
      </c>
      <c r="H25" s="32">
        <v>3770.9381987118136</v>
      </c>
      <c r="I25" s="32">
        <v>360.50139278805364</v>
      </c>
      <c r="J25" s="32">
        <v>8.238733456845441</v>
      </c>
      <c r="K25" s="32">
        <v>13.114396478646158</v>
      </c>
      <c r="L25" s="32">
        <v>43.98283899415088</v>
      </c>
      <c r="M25" s="32">
        <v>48.06817590115397</v>
      </c>
      <c r="N25" s="33">
        <v>10013.509418729771</v>
      </c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14" s="25" customFormat="1" ht="18.75" customHeight="1">
      <c r="A26" s="31">
        <v>2561</v>
      </c>
      <c r="B26" s="35">
        <v>420.304443603526</v>
      </c>
      <c r="C26" s="35">
        <v>42.33464694118175</v>
      </c>
      <c r="D26" s="35">
        <v>244.70490555056065</v>
      </c>
      <c r="E26" s="35">
        <v>94.37762558686805</v>
      </c>
      <c r="F26" s="35">
        <v>666.4781659483373</v>
      </c>
      <c r="G26" s="35">
        <v>384.85578233931665</v>
      </c>
      <c r="H26" s="35">
        <v>588.5445055162129</v>
      </c>
      <c r="I26" s="35">
        <v>207.10625132288646</v>
      </c>
      <c r="J26" s="35">
        <v>240.08578364906748</v>
      </c>
      <c r="K26" s="35">
        <v>984.7590880527101</v>
      </c>
      <c r="L26" s="35">
        <v>66.44506761160237</v>
      </c>
      <c r="M26" s="35">
        <v>683.1428634031333</v>
      </c>
      <c r="N26" s="45">
        <v>4623.139129525403</v>
      </c>
    </row>
    <row r="27" spans="1:29" s="25" customFormat="1" ht="22.5" customHeight="1">
      <c r="A27" s="31">
        <v>2562</v>
      </c>
      <c r="B27" s="35">
        <v>312.32602871322587</v>
      </c>
      <c r="C27" s="35">
        <v>41.648986524044865</v>
      </c>
      <c r="D27" s="35">
        <v>38.854839653024854</v>
      </c>
      <c r="E27" s="35">
        <v>260.5599918104021</v>
      </c>
      <c r="F27" s="35">
        <v>52.88696067019302</v>
      </c>
      <c r="G27" s="35">
        <v>60.266816228443375</v>
      </c>
      <c r="H27" s="35">
        <v>48.64161933509966</v>
      </c>
      <c r="I27" s="35">
        <v>60.597533409838164</v>
      </c>
      <c r="J27" s="35">
        <v>42.2124310604009</v>
      </c>
      <c r="K27" s="35">
        <v>100.16534242248353</v>
      </c>
      <c r="L27" s="35">
        <v>124.87440562243529</v>
      </c>
      <c r="M27" s="35">
        <v>169.303647942121</v>
      </c>
      <c r="N27" s="45">
        <v>1312.3386033917127</v>
      </c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</row>
    <row r="28" spans="1:14" s="25" customFormat="1" ht="22.5" customHeight="1">
      <c r="A28" s="31">
        <v>2563</v>
      </c>
      <c r="B28" s="35">
        <v>228.11122121985267</v>
      </c>
      <c r="C28" s="35">
        <v>45.434908575385386</v>
      </c>
      <c r="D28" s="35">
        <v>31.86826515670498</v>
      </c>
      <c r="E28" s="35">
        <v>438.29750879044104</v>
      </c>
      <c r="F28" s="35">
        <v>171.49638950334705</v>
      </c>
      <c r="G28" s="35">
        <v>33.803950648162015</v>
      </c>
      <c r="H28" s="35">
        <v>53.52223153793085</v>
      </c>
      <c r="I28" s="35">
        <v>612.078489444703</v>
      </c>
      <c r="J28" s="35">
        <v>446.21403285711057</v>
      </c>
      <c r="K28" s="35">
        <v>6.909165959269377</v>
      </c>
      <c r="L28" s="35">
        <v>10.34125579763088</v>
      </c>
      <c r="M28" s="35">
        <v>47.05470652043974</v>
      </c>
      <c r="N28" s="45">
        <v>2125.132126010977</v>
      </c>
    </row>
    <row r="29" spans="1:14" s="25" customFormat="1" ht="22.5" customHeight="1">
      <c r="A29" s="31">
        <v>2564</v>
      </c>
      <c r="B29" s="35">
        <v>239.59763273276772</v>
      </c>
      <c r="C29" s="35">
        <v>38.11763183185337</v>
      </c>
      <c r="D29" s="35">
        <v>52.080287884936084</v>
      </c>
      <c r="E29" s="35">
        <v>95.77658426426197</v>
      </c>
      <c r="F29" s="35">
        <v>336.51615347688147</v>
      </c>
      <c r="G29" s="35">
        <v>107.8805475785376</v>
      </c>
      <c r="H29" s="35">
        <v>74.93786636188774</v>
      </c>
      <c r="I29" s="35">
        <v>83.48240958816187</v>
      </c>
      <c r="J29" s="35">
        <v>26.608532157761903</v>
      </c>
      <c r="K29" s="35">
        <v>145.5836978905807</v>
      </c>
      <c r="L29" s="35">
        <v>622.6789963374671</v>
      </c>
      <c r="M29" s="35">
        <v>485.3172186867651</v>
      </c>
      <c r="N29" s="45">
        <v>2308.5775587918624</v>
      </c>
    </row>
    <row r="30" spans="1:14" s="25" customFormat="1" ht="22.5" customHeight="1">
      <c r="A30" s="31">
        <v>2565</v>
      </c>
      <c r="B30" s="35">
        <v>1738.3606489201995</v>
      </c>
      <c r="C30" s="35">
        <v>37.53890243232892</v>
      </c>
      <c r="D30" s="35">
        <v>1623.8473198789475</v>
      </c>
      <c r="E30" s="35">
        <v>4956.660024264531</v>
      </c>
      <c r="F30" s="35">
        <v>11982.193747313862</v>
      </c>
      <c r="G30" s="35">
        <v>14309.53539328518</v>
      </c>
      <c r="H30" s="35">
        <v>1955.3177270993567</v>
      </c>
      <c r="I30" s="35">
        <v>122.38931677772948</v>
      </c>
      <c r="J30" s="35">
        <v>205.11364187201863</v>
      </c>
      <c r="K30" s="35">
        <v>211.19409250273722</v>
      </c>
      <c r="L30" s="35">
        <v>616.4944398655216</v>
      </c>
      <c r="M30" s="35">
        <v>1756.2849360601326</v>
      </c>
      <c r="N30" s="45">
        <v>39514.93019027254</v>
      </c>
    </row>
    <row r="31" spans="1:14" s="25" customFormat="1" ht="22.5" customHeight="1">
      <c r="A31" s="31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45"/>
    </row>
    <row r="32" spans="1:14" s="25" customFormat="1" ht="18.75" customHeight="1">
      <c r="A32" s="46" t="s">
        <v>20</v>
      </c>
      <c r="B32" s="47">
        <f>+MAX(B8:B30)</f>
        <v>9091.381198853911</v>
      </c>
      <c r="C32" s="47">
        <f aca="true" t="shared" si="0" ref="C32:N32">+MAX(C8:C30)</f>
        <v>11476</v>
      </c>
      <c r="D32" s="47">
        <f t="shared" si="0"/>
        <v>7981.576265035526</v>
      </c>
      <c r="E32" s="47">
        <f t="shared" si="0"/>
        <v>11932.969445019799</v>
      </c>
      <c r="F32" s="47">
        <f t="shared" si="0"/>
        <v>56741.22997934249</v>
      </c>
      <c r="G32" s="47">
        <f t="shared" si="0"/>
        <v>129853.9922778304</v>
      </c>
      <c r="H32" s="47">
        <f t="shared" si="0"/>
        <v>24508.397186229387</v>
      </c>
      <c r="I32" s="47">
        <f t="shared" si="0"/>
        <v>27904</v>
      </c>
      <c r="J32" s="47">
        <f t="shared" si="0"/>
        <v>5641.099982068741</v>
      </c>
      <c r="K32" s="47">
        <f t="shared" si="0"/>
        <v>5727.725242303998</v>
      </c>
      <c r="L32" s="47">
        <f t="shared" si="0"/>
        <v>6115.768527320183</v>
      </c>
      <c r="M32" s="47">
        <f t="shared" si="0"/>
        <v>12481.200764533505</v>
      </c>
      <c r="N32" s="48">
        <f t="shared" si="0"/>
        <v>227320.86143565536</v>
      </c>
    </row>
    <row r="33" spans="1:14" s="25" customFormat="1" ht="18.75" customHeight="1">
      <c r="A33" s="46" t="s">
        <v>18</v>
      </c>
      <c r="B33" s="47">
        <f>+AVERAGE(B8:B30)</f>
        <v>724.6489952112089</v>
      </c>
      <c r="C33" s="47">
        <f aca="true" t="shared" si="1" ref="C33:M33">+AVERAGE(C8:C30)</f>
        <v>1355.9440485991433</v>
      </c>
      <c r="D33" s="47">
        <f t="shared" si="1"/>
        <v>958.7745988987696</v>
      </c>
      <c r="E33" s="47">
        <f t="shared" si="1"/>
        <v>1651.8792073362724</v>
      </c>
      <c r="F33" s="47">
        <f t="shared" si="1"/>
        <v>8751.7385555127</v>
      </c>
      <c r="G33" s="47">
        <f t="shared" si="1"/>
        <v>23687.653386312068</v>
      </c>
      <c r="H33" s="47">
        <f t="shared" si="1"/>
        <v>4293.7914570337125</v>
      </c>
      <c r="I33" s="47">
        <f t="shared" si="1"/>
        <v>2471.314203615856</v>
      </c>
      <c r="J33" s="47">
        <f t="shared" si="1"/>
        <v>718.4748771616643</v>
      </c>
      <c r="K33" s="47">
        <f t="shared" si="1"/>
        <v>566.7521495480829</v>
      </c>
      <c r="L33" s="47">
        <f t="shared" si="1"/>
        <v>536.0774423839504</v>
      </c>
      <c r="M33" s="47">
        <f t="shared" si="1"/>
        <v>864.2678353492854</v>
      </c>
      <c r="N33" s="48">
        <f>SUM(B33:M33)</f>
        <v>46581.316756962726</v>
      </c>
    </row>
    <row r="34" spans="1:14" s="25" customFormat="1" ht="18.75" customHeight="1">
      <c r="A34" s="46" t="s">
        <v>19</v>
      </c>
      <c r="B34" s="47">
        <f>+MIN(B8:B30)</f>
        <v>1.8130930636833533</v>
      </c>
      <c r="C34" s="47">
        <f aca="true" t="shared" si="2" ref="C34:N34">+MIN(C8:C30)</f>
        <v>3.483861298479827</v>
      </c>
      <c r="D34" s="47">
        <f t="shared" si="2"/>
        <v>31.86826515670498</v>
      </c>
      <c r="E34" s="47">
        <f t="shared" si="2"/>
        <v>83.1978773455638</v>
      </c>
      <c r="F34" s="47">
        <f t="shared" si="2"/>
        <v>47.69540714475212</v>
      </c>
      <c r="G34" s="47">
        <f t="shared" si="2"/>
        <v>25.129571879448687</v>
      </c>
      <c r="H34" s="47">
        <f t="shared" si="2"/>
        <v>29.153756281200156</v>
      </c>
      <c r="I34" s="47">
        <f t="shared" si="2"/>
        <v>13.1436705336188</v>
      </c>
      <c r="J34" s="47">
        <f t="shared" si="2"/>
        <v>8.238733456845441</v>
      </c>
      <c r="K34" s="47">
        <f t="shared" si="2"/>
        <v>3.500514000403658</v>
      </c>
      <c r="L34" s="47">
        <f t="shared" si="2"/>
        <v>1.6201272622169993</v>
      </c>
      <c r="M34" s="47">
        <f t="shared" si="2"/>
        <v>2.0793904705775645</v>
      </c>
      <c r="N34" s="48">
        <f t="shared" si="2"/>
        <v>1263.2962305151632</v>
      </c>
    </row>
    <row r="35" spans="1:14" s="25" customFormat="1" ht="18.75" customHeight="1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1"/>
    </row>
    <row r="36" spans="1:14" s="25" customFormat="1" ht="18.75" customHeight="1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4"/>
    </row>
    <row r="37" spans="1:14" s="25" customFormat="1" ht="18.75" customHeight="1">
      <c r="A37" s="55"/>
      <c r="B37" s="56" t="s">
        <v>21</v>
      </c>
      <c r="C37" s="57"/>
      <c r="D37" s="57"/>
      <c r="E37" s="83" t="s">
        <v>22</v>
      </c>
      <c r="F37" s="83"/>
      <c r="G37" s="83"/>
      <c r="H37" s="83"/>
      <c r="I37" s="72" t="s">
        <v>23</v>
      </c>
      <c r="J37" s="82">
        <f>N33</f>
        <v>46581.316756962726</v>
      </c>
      <c r="K37" s="82"/>
      <c r="L37" s="72" t="s">
        <v>23</v>
      </c>
      <c r="M37" s="58">
        <f>J37/J38</f>
        <v>33.46358962425483</v>
      </c>
      <c r="N37" s="59" t="s">
        <v>24</v>
      </c>
    </row>
    <row r="38" spans="1:14" s="25" customFormat="1" ht="18.75" customHeight="1">
      <c r="A38" s="55"/>
      <c r="B38" s="57"/>
      <c r="C38" s="57"/>
      <c r="D38" s="57"/>
      <c r="E38" s="57"/>
      <c r="F38" s="83" t="s">
        <v>25</v>
      </c>
      <c r="G38" s="83"/>
      <c r="H38" s="57"/>
      <c r="I38" s="57"/>
      <c r="J38" s="82">
        <f>Q3</f>
        <v>1392</v>
      </c>
      <c r="K38" s="82"/>
      <c r="L38" s="57"/>
      <c r="M38" s="57"/>
      <c r="N38" s="59"/>
    </row>
    <row r="39" spans="1:14" ht="18.75" customHeight="1">
      <c r="A39" s="60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2"/>
    </row>
    <row r="40" spans="1:14" ht="22.5" customHeight="1">
      <c r="A40" s="63"/>
      <c r="B40" s="64"/>
      <c r="C40" s="65" t="s">
        <v>29</v>
      </c>
      <c r="D40" s="66"/>
      <c r="E40" s="64"/>
      <c r="F40" s="64"/>
      <c r="G40" s="64"/>
      <c r="H40" s="64"/>
      <c r="I40" s="64"/>
      <c r="J40" s="64"/>
      <c r="K40" s="64"/>
      <c r="L40" s="64"/>
      <c r="M40" s="64"/>
      <c r="N40" s="67"/>
    </row>
    <row r="41" ht="18.75" customHeight="1">
      <c r="A41" s="39"/>
    </row>
    <row r="42" ht="18.75" customHeight="1">
      <c r="A42" s="39"/>
    </row>
    <row r="43" ht="18.75" customHeight="1">
      <c r="A43" s="39"/>
    </row>
    <row r="44" spans="1:15" ht="18.75" customHeight="1">
      <c r="A44" s="39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9"/>
      <c r="O44" s="70"/>
    </row>
    <row r="45" spans="1:13" ht="18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ht="18">
      <c r="A46" s="39"/>
    </row>
    <row r="47" ht="18">
      <c r="A47" s="39"/>
    </row>
    <row r="48" ht="18">
      <c r="A48" s="39"/>
    </row>
    <row r="49" ht="18">
      <c r="A49" s="39"/>
    </row>
    <row r="50" ht="18">
      <c r="A50" s="39"/>
    </row>
    <row r="51" ht="18">
      <c r="A51" s="39"/>
    </row>
    <row r="52" ht="18">
      <c r="A52" s="39"/>
    </row>
    <row r="53" ht="18">
      <c r="A53" s="39"/>
    </row>
    <row r="54" ht="18">
      <c r="A54" s="39"/>
    </row>
    <row r="55" ht="18">
      <c r="A55" s="39"/>
    </row>
    <row r="56" ht="18">
      <c r="A56" s="39"/>
    </row>
    <row r="57" ht="18">
      <c r="A57" s="39"/>
    </row>
    <row r="58" ht="18">
      <c r="A58" s="39"/>
    </row>
    <row r="59" ht="18">
      <c r="A59" s="39"/>
    </row>
    <row r="60" ht="18">
      <c r="A60" s="39"/>
    </row>
    <row r="61" ht="18">
      <c r="A61" s="39"/>
    </row>
    <row r="62" ht="18">
      <c r="A62" s="39"/>
    </row>
    <row r="63" ht="18">
      <c r="A63" s="39"/>
    </row>
    <row r="64" ht="18">
      <c r="A64" s="39"/>
    </row>
    <row r="65" ht="18">
      <c r="A65" s="39"/>
    </row>
    <row r="66" ht="18">
      <c r="A66" s="39"/>
    </row>
    <row r="67" ht="18">
      <c r="A67" s="39"/>
    </row>
    <row r="68" ht="18">
      <c r="A68" s="39"/>
    </row>
  </sheetData>
  <sheetProtection/>
  <mergeCells count="5">
    <mergeCell ref="J37:K37"/>
    <mergeCell ref="E37:H37"/>
    <mergeCell ref="F38:G38"/>
    <mergeCell ref="J38:K38"/>
    <mergeCell ref="L3:N3"/>
  </mergeCells>
  <printOptions/>
  <pageMargins left="0.6692913385826772" right="0" top="0.9055118110236221" bottom="0.5118110236220472" header="0.5118110236220472" footer="0.03937007874015748"/>
  <pageSetup horizontalDpi="300" verticalDpi="300" orientation="portrait" paperSize="9" r:id="rId2"/>
  <headerFooter alignWithMargins="0">
    <oddHeader>&amp;R&amp;"Angsana New,ตัวหนา"&amp;16 60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B16" sqref="B16"/>
    </sheetView>
  </sheetViews>
  <sheetFormatPr defaultColWidth="9.00390625" defaultRowHeight="20.25"/>
  <cols>
    <col min="1" max="13" width="9.00390625" style="2" customWidth="1"/>
    <col min="14" max="14" width="10.00390625" style="2" customWidth="1"/>
    <col min="15" max="16384" width="9.00390625" style="2" customWidth="1"/>
  </cols>
  <sheetData>
    <row r="1" spans="1:14" ht="27">
      <c r="A1" s="85" t="s">
        <v>26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26.25" customHeight="1">
      <c r="A2" s="10" t="s">
        <v>28</v>
      </c>
      <c r="C2" s="10"/>
      <c r="D2" s="10"/>
      <c r="E2" s="10"/>
      <c r="F2" s="10"/>
      <c r="G2" s="10"/>
      <c r="H2" s="10"/>
      <c r="I2" s="10"/>
      <c r="J2" s="3"/>
      <c r="L2" s="22" t="s">
        <v>27</v>
      </c>
      <c r="M2" s="22"/>
      <c r="N2" s="11"/>
    </row>
    <row r="3" spans="1:14" ht="26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2"/>
    </row>
    <row r="4" spans="1:14" ht="23.25" customHeight="1">
      <c r="A4" s="4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5" t="s">
        <v>1</v>
      </c>
    </row>
    <row r="5" spans="1:14" ht="23.25" customHeight="1">
      <c r="A5" s="6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7" t="s">
        <v>15</v>
      </c>
    </row>
    <row r="6" spans="1:14" ht="23.25" customHeight="1">
      <c r="A6" s="8" t="s">
        <v>16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9" t="s">
        <v>17</v>
      </c>
    </row>
    <row r="7" spans="1:14" ht="21.75">
      <c r="A7" s="16">
        <v>2555</v>
      </c>
      <c r="B7" s="17">
        <v>177.5792975548366</v>
      </c>
      <c r="C7" s="17">
        <v>178.12078166485355</v>
      </c>
      <c r="D7" s="17">
        <v>171.4180641765787</v>
      </c>
      <c r="E7" s="17">
        <v>176.17320553417508</v>
      </c>
      <c r="F7" s="17">
        <v>162.27825162285617</v>
      </c>
      <c r="G7" s="17">
        <v>92.58837637360536</v>
      </c>
      <c r="H7" s="17">
        <v>83.50270182153668</v>
      </c>
      <c r="I7" s="17">
        <v>59.37581638764431</v>
      </c>
      <c r="J7" s="17">
        <v>62.198987257160596</v>
      </c>
      <c r="K7" s="17">
        <v>53.543106747473864</v>
      </c>
      <c r="L7" s="17">
        <v>101.02681229776047</v>
      </c>
      <c r="M7" s="17">
        <v>225.17747587592493</v>
      </c>
      <c r="N7" s="18">
        <v>1542.982877314406</v>
      </c>
    </row>
    <row r="8" spans="1:14" ht="21.75">
      <c r="A8" s="16">
        <v>2556</v>
      </c>
      <c r="B8" s="17">
        <v>282.5307578023942</v>
      </c>
      <c r="C8" s="17">
        <v>68.22817011590753</v>
      </c>
      <c r="D8" s="17">
        <v>45.07400918984464</v>
      </c>
      <c r="E8" s="17">
        <v>101.30937676207255</v>
      </c>
      <c r="F8" s="17">
        <v>47.69540714475212</v>
      </c>
      <c r="G8" s="17">
        <v>46.27555349623502</v>
      </c>
      <c r="H8" s="17">
        <v>181.87716529943626</v>
      </c>
      <c r="I8" s="17">
        <v>72.157418710018</v>
      </c>
      <c r="J8" s="17">
        <v>79.430838366555</v>
      </c>
      <c r="K8" s="17">
        <v>117.78161005559667</v>
      </c>
      <c r="L8" s="17">
        <v>127.69919865064806</v>
      </c>
      <c r="M8" s="17">
        <v>93.23672492170337</v>
      </c>
      <c r="N8" s="18">
        <v>1263.2962305151632</v>
      </c>
    </row>
    <row r="9" spans="1:14" ht="21.75">
      <c r="A9" s="16">
        <v>2557</v>
      </c>
      <c r="B9" s="17">
        <v>587.6781273221172</v>
      </c>
      <c r="C9" s="17">
        <v>112.94772306803578</v>
      </c>
      <c r="D9" s="17">
        <v>70.05162523084695</v>
      </c>
      <c r="E9" s="17">
        <v>83.1978773455638</v>
      </c>
      <c r="F9" s="17">
        <v>73.04059449280201</v>
      </c>
      <c r="G9" s="17">
        <v>310.27605550453666</v>
      </c>
      <c r="H9" s="17">
        <v>312.8141790308195</v>
      </c>
      <c r="I9" s="17">
        <v>147.721184033597</v>
      </c>
      <c r="J9" s="17">
        <v>521.0424260474562</v>
      </c>
      <c r="K9" s="17">
        <v>135.28250643766424</v>
      </c>
      <c r="L9" s="17">
        <v>113.18044898106615</v>
      </c>
      <c r="M9" s="17">
        <v>86.51101013529924</v>
      </c>
      <c r="N9" s="18">
        <v>2553.743757629805</v>
      </c>
    </row>
    <row r="10" spans="1:14" ht="21.75">
      <c r="A10" s="16">
        <v>2558</v>
      </c>
      <c r="B10" s="17">
        <v>531.6053476751445</v>
      </c>
      <c r="C10" s="17">
        <v>173.06174902989724</v>
      </c>
      <c r="D10" s="17">
        <v>115.03844077931909</v>
      </c>
      <c r="E10" s="17">
        <v>593.9444809038057</v>
      </c>
      <c r="F10" s="17">
        <v>58.72144560848795</v>
      </c>
      <c r="G10" s="17">
        <v>15.873040760593337</v>
      </c>
      <c r="H10" s="17">
        <v>18.94581913497702</v>
      </c>
      <c r="I10" s="17">
        <v>7.132072769294545</v>
      </c>
      <c r="J10" s="17">
        <v>8.244869802068973</v>
      </c>
      <c r="K10" s="17">
        <v>1.8620978136714659</v>
      </c>
      <c r="L10" s="17">
        <v>1.668385976376929</v>
      </c>
      <c r="M10" s="17">
        <v>1.2911948638308879</v>
      </c>
      <c r="N10" s="18">
        <v>1527.3889451174675</v>
      </c>
    </row>
    <row r="11" spans="1:14" ht="21.75">
      <c r="A11" s="16">
        <v>2559</v>
      </c>
      <c r="B11" s="17">
        <v>71.01441313352521</v>
      </c>
      <c r="C11" s="17">
        <v>3.483861298479827</v>
      </c>
      <c r="D11" s="17">
        <v>193.9296167180281</v>
      </c>
      <c r="E11" s="17">
        <v>395.8035214012304</v>
      </c>
      <c r="F11" s="17">
        <v>217.45628128642707</v>
      </c>
      <c r="G11" s="17">
        <v>1590.925549430052</v>
      </c>
      <c r="H11" s="17">
        <v>4405.890351064779</v>
      </c>
      <c r="I11" s="17">
        <v>2090.1904977674594</v>
      </c>
      <c r="J11" s="17">
        <v>551.5535031801383</v>
      </c>
      <c r="K11" s="17">
        <v>512.209752728356</v>
      </c>
      <c r="L11" s="17">
        <v>39.76464245141433</v>
      </c>
      <c r="M11" s="17">
        <v>812.2953692204402</v>
      </c>
      <c r="N11" s="18">
        <v>10884.51735968033</v>
      </c>
    </row>
    <row r="12" spans="1:14" ht="21.7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21.75">
      <c r="A13" s="19" t="s">
        <v>18</v>
      </c>
      <c r="B13" s="20">
        <f>AVERAGE(B7:B11)</f>
        <v>330.08158869760354</v>
      </c>
      <c r="C13" s="20">
        <f aca="true" t="shared" si="0" ref="C13:M13">AVERAGE(C7:C11)</f>
        <v>107.16845703543478</v>
      </c>
      <c r="D13" s="20">
        <f t="shared" si="0"/>
        <v>119.10235121892349</v>
      </c>
      <c r="E13" s="20">
        <f t="shared" si="0"/>
        <v>270.0856923893695</v>
      </c>
      <c r="F13" s="20">
        <f t="shared" si="0"/>
        <v>111.83839603106507</v>
      </c>
      <c r="G13" s="20">
        <f t="shared" si="0"/>
        <v>411.18771511300446</v>
      </c>
      <c r="H13" s="20">
        <f t="shared" si="0"/>
        <v>1000.6060432703096</v>
      </c>
      <c r="I13" s="20">
        <f t="shared" si="0"/>
        <v>475.31539793360264</v>
      </c>
      <c r="J13" s="20">
        <f t="shared" si="0"/>
        <v>244.4941249306758</v>
      </c>
      <c r="K13" s="20">
        <f t="shared" si="0"/>
        <v>164.13581475655246</v>
      </c>
      <c r="L13" s="20">
        <f t="shared" si="0"/>
        <v>76.66789767145319</v>
      </c>
      <c r="M13" s="20">
        <f t="shared" si="0"/>
        <v>243.7023550034397</v>
      </c>
      <c r="N13" s="21">
        <f>SUM(B13:M13)</f>
        <v>3554.385834051434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Admin_TK</cp:lastModifiedBy>
  <cp:lastPrinted>2022-06-02T08:12:34Z</cp:lastPrinted>
  <dcterms:created xsi:type="dcterms:W3CDTF">2001-07-26T03:00:50Z</dcterms:created>
  <dcterms:modified xsi:type="dcterms:W3CDTF">2023-06-22T03:16:33Z</dcterms:modified>
  <cp:category/>
  <cp:version/>
  <cp:contentType/>
  <cp:contentStatus/>
</cp:coreProperties>
</file>