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W.16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<sst xmlns="http://schemas.openxmlformats.org/spreadsheetml/2006/main" count="39" uniqueCount="24">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</sst>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color indexed="10"/>
      <name val="TH SarabunPSK"/>
      <family val="2"/>
    </font>
    <font>
      <sz val="16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แม่น้ำวัง สถานี W.16A อ.แจ้ห่ม จ.ลำปาง</a:t>
            </a:r>
          </a:p>
        </c:rich>
      </c:tx>
      <c:layout>
        <c:manualLayout>
          <c:xMode val="factor"/>
          <c:yMode val="factor"/>
          <c:x val="0.029"/>
          <c:y val="-0.014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3"/>
          <c:w val="0.8735"/>
          <c:h val="0.67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3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W.16A'!$B$5:$B$30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'std. - W.16A'!$C$5:$C$30</c:f>
              <c:numCache>
                <c:ptCount val="26"/>
                <c:pt idx="0">
                  <c:v>350.48599999999993</c:v>
                </c:pt>
                <c:pt idx="1">
                  <c:v>290.59200000000004</c:v>
                </c:pt>
                <c:pt idx="2">
                  <c:v>165.15099999999998</c:v>
                </c:pt>
                <c:pt idx="3">
                  <c:v>100.02699999999997</c:v>
                </c:pt>
                <c:pt idx="4">
                  <c:v>301.9870000000001</c:v>
                </c:pt>
                <c:pt idx="5">
                  <c:v>171.38799999999998</c:v>
                </c:pt>
                <c:pt idx="6">
                  <c:v>330.09</c:v>
                </c:pt>
                <c:pt idx="7">
                  <c:v>410.12899999999996</c:v>
                </c:pt>
                <c:pt idx="8">
                  <c:v>227.78100000000003</c:v>
                </c:pt>
                <c:pt idx="9">
                  <c:v>272.9189999999999</c:v>
                </c:pt>
                <c:pt idx="10">
                  <c:v>387.34415999999993</c:v>
                </c:pt>
                <c:pt idx="11">
                  <c:v>555.7878720000001</c:v>
                </c:pt>
                <c:pt idx="12">
                  <c:v>229.48790400000007</c:v>
                </c:pt>
                <c:pt idx="13">
                  <c:v>237.99</c:v>
                </c:pt>
                <c:pt idx="14">
                  <c:v>174.96</c:v>
                </c:pt>
                <c:pt idx="15">
                  <c:v>174.365568</c:v>
                </c:pt>
                <c:pt idx="16">
                  <c:v>663.4517760000001</c:v>
                </c:pt>
                <c:pt idx="17">
                  <c:v>167.21164800000008</c:v>
                </c:pt>
                <c:pt idx="18">
                  <c:v>201.05712</c:v>
                </c:pt>
                <c:pt idx="19">
                  <c:v>194.78</c:v>
                </c:pt>
                <c:pt idx="20">
                  <c:v>60.117638400000004</c:v>
                </c:pt>
                <c:pt idx="21">
                  <c:v>207.961344</c:v>
                </c:pt>
                <c:pt idx="22">
                  <c:v>340.8</c:v>
                </c:pt>
                <c:pt idx="23">
                  <c:v>201.2</c:v>
                </c:pt>
                <c:pt idx="24">
                  <c:v>92.5</c:v>
                </c:pt>
                <c:pt idx="25">
                  <c:v>43.6</c:v>
                </c:pt>
              </c:numCache>
            </c:numRef>
          </c:val>
        </c:ser>
        <c:axId val="21307250"/>
        <c:axId val="57547523"/>
      </c:barChart>
      <c:lineChart>
        <c:grouping val="standard"/>
        <c:varyColors val="0"/>
        <c:ser>
          <c:idx val="1"/>
          <c:order val="1"/>
          <c:tx>
            <c:v>ค่าเฉลี่ย (2538 - 2562 )อยู่ระหว่างค่า+-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W.16A'!$B$5:$B$29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'std. - W.16A'!$E$5:$E$29</c:f>
              <c:numCache>
                <c:ptCount val="25"/>
                <c:pt idx="0">
                  <c:v>260.382601216</c:v>
                </c:pt>
                <c:pt idx="1">
                  <c:v>260.382601216</c:v>
                </c:pt>
                <c:pt idx="2">
                  <c:v>260.382601216</c:v>
                </c:pt>
                <c:pt idx="3">
                  <c:v>260.382601216</c:v>
                </c:pt>
                <c:pt idx="4">
                  <c:v>260.382601216</c:v>
                </c:pt>
                <c:pt idx="5">
                  <c:v>260.382601216</c:v>
                </c:pt>
                <c:pt idx="6">
                  <c:v>260.382601216</c:v>
                </c:pt>
                <c:pt idx="7">
                  <c:v>260.382601216</c:v>
                </c:pt>
                <c:pt idx="8">
                  <c:v>260.382601216</c:v>
                </c:pt>
                <c:pt idx="9">
                  <c:v>260.382601216</c:v>
                </c:pt>
                <c:pt idx="10">
                  <c:v>260.382601216</c:v>
                </c:pt>
                <c:pt idx="11">
                  <c:v>260.382601216</c:v>
                </c:pt>
                <c:pt idx="12">
                  <c:v>260.382601216</c:v>
                </c:pt>
                <c:pt idx="13">
                  <c:v>260.382601216</c:v>
                </c:pt>
                <c:pt idx="14">
                  <c:v>260.382601216</c:v>
                </c:pt>
                <c:pt idx="15">
                  <c:v>260.382601216</c:v>
                </c:pt>
                <c:pt idx="16">
                  <c:v>260.382601216</c:v>
                </c:pt>
                <c:pt idx="17">
                  <c:v>260.382601216</c:v>
                </c:pt>
                <c:pt idx="18">
                  <c:v>260.382601216</c:v>
                </c:pt>
                <c:pt idx="19">
                  <c:v>260.382601216</c:v>
                </c:pt>
                <c:pt idx="20">
                  <c:v>260.382601216</c:v>
                </c:pt>
                <c:pt idx="21">
                  <c:v>260.382601216</c:v>
                </c:pt>
                <c:pt idx="22">
                  <c:v>260.382601216</c:v>
                </c:pt>
                <c:pt idx="23">
                  <c:v>260.382601216</c:v>
                </c:pt>
                <c:pt idx="24">
                  <c:v>260.382601216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W.16A'!$B$5:$B$29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'std. - W.16A'!$H$5:$H$29</c:f>
              <c:numCache>
                <c:ptCount val="25"/>
                <c:pt idx="0">
                  <c:v>399.0489612996872</c:v>
                </c:pt>
                <c:pt idx="1">
                  <c:v>399.0489612996872</c:v>
                </c:pt>
                <c:pt idx="2">
                  <c:v>399.0489612996872</c:v>
                </c:pt>
                <c:pt idx="3">
                  <c:v>399.0489612996872</c:v>
                </c:pt>
                <c:pt idx="4">
                  <c:v>399.0489612996872</c:v>
                </c:pt>
                <c:pt idx="5">
                  <c:v>399.0489612996872</c:v>
                </c:pt>
                <c:pt idx="6">
                  <c:v>399.0489612996872</c:v>
                </c:pt>
                <c:pt idx="7">
                  <c:v>399.0489612996872</c:v>
                </c:pt>
                <c:pt idx="8">
                  <c:v>399.0489612996872</c:v>
                </c:pt>
                <c:pt idx="9">
                  <c:v>399.0489612996872</c:v>
                </c:pt>
                <c:pt idx="10">
                  <c:v>399.0489612996872</c:v>
                </c:pt>
                <c:pt idx="11">
                  <c:v>399.0489612996872</c:v>
                </c:pt>
                <c:pt idx="12">
                  <c:v>399.0489612996872</c:v>
                </c:pt>
                <c:pt idx="13">
                  <c:v>399.0489612996872</c:v>
                </c:pt>
                <c:pt idx="14">
                  <c:v>399.0489612996872</c:v>
                </c:pt>
                <c:pt idx="15">
                  <c:v>399.0489612996872</c:v>
                </c:pt>
                <c:pt idx="16">
                  <c:v>399.0489612996872</c:v>
                </c:pt>
                <c:pt idx="17">
                  <c:v>399.0489612996872</c:v>
                </c:pt>
                <c:pt idx="18">
                  <c:v>399.0489612996872</c:v>
                </c:pt>
                <c:pt idx="19">
                  <c:v>399.0489612996872</c:v>
                </c:pt>
                <c:pt idx="20">
                  <c:v>399.0489612996872</c:v>
                </c:pt>
                <c:pt idx="21">
                  <c:v>399.0489612996872</c:v>
                </c:pt>
                <c:pt idx="22">
                  <c:v>399.0489612996872</c:v>
                </c:pt>
                <c:pt idx="23">
                  <c:v>399.0489612996872</c:v>
                </c:pt>
                <c:pt idx="24">
                  <c:v>399.0489612996872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W.16A'!$B$5:$B$29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'std. - W.16A'!$F$5:$F$29</c:f>
              <c:numCache>
                <c:ptCount val="25"/>
                <c:pt idx="0">
                  <c:v>121.7162411323128</c:v>
                </c:pt>
                <c:pt idx="1">
                  <c:v>121.7162411323128</c:v>
                </c:pt>
                <c:pt idx="2">
                  <c:v>121.7162411323128</c:v>
                </c:pt>
                <c:pt idx="3">
                  <c:v>121.7162411323128</c:v>
                </c:pt>
                <c:pt idx="4">
                  <c:v>121.7162411323128</c:v>
                </c:pt>
                <c:pt idx="5">
                  <c:v>121.7162411323128</c:v>
                </c:pt>
                <c:pt idx="6">
                  <c:v>121.7162411323128</c:v>
                </c:pt>
                <c:pt idx="7">
                  <c:v>121.7162411323128</c:v>
                </c:pt>
                <c:pt idx="8">
                  <c:v>121.7162411323128</c:v>
                </c:pt>
                <c:pt idx="9">
                  <c:v>121.7162411323128</c:v>
                </c:pt>
                <c:pt idx="10">
                  <c:v>121.7162411323128</c:v>
                </c:pt>
                <c:pt idx="11">
                  <c:v>121.7162411323128</c:v>
                </c:pt>
                <c:pt idx="12">
                  <c:v>121.7162411323128</c:v>
                </c:pt>
                <c:pt idx="13">
                  <c:v>121.7162411323128</c:v>
                </c:pt>
                <c:pt idx="14">
                  <c:v>121.7162411323128</c:v>
                </c:pt>
                <c:pt idx="15">
                  <c:v>121.7162411323128</c:v>
                </c:pt>
                <c:pt idx="16">
                  <c:v>121.7162411323128</c:v>
                </c:pt>
                <c:pt idx="17">
                  <c:v>121.7162411323128</c:v>
                </c:pt>
                <c:pt idx="18">
                  <c:v>121.7162411323128</c:v>
                </c:pt>
                <c:pt idx="19">
                  <c:v>121.7162411323128</c:v>
                </c:pt>
                <c:pt idx="20">
                  <c:v>121.7162411323128</c:v>
                </c:pt>
                <c:pt idx="21">
                  <c:v>121.7162411323128</c:v>
                </c:pt>
                <c:pt idx="22">
                  <c:v>121.7162411323128</c:v>
                </c:pt>
                <c:pt idx="23">
                  <c:v>121.7162411323128</c:v>
                </c:pt>
                <c:pt idx="24">
                  <c:v>121.7162411323128</c:v>
                </c:pt>
              </c:numCache>
            </c:numRef>
          </c:val>
          <c:smooth val="0"/>
        </c:ser>
        <c:axId val="21307250"/>
        <c:axId val="57547523"/>
      </c:lineChart>
      <c:catAx>
        <c:axId val="2130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547523"/>
        <c:crossesAt val="0"/>
        <c:auto val="1"/>
        <c:lblOffset val="100"/>
        <c:tickLblSkip val="1"/>
        <c:noMultiLvlLbl val="0"/>
      </c:catAx>
      <c:valAx>
        <c:axId val="57547523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307250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025"/>
          <c:y val="0.8655"/>
          <c:w val="0.8185"/>
          <c:h val="0.1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แม่น้ำวัง สถานี W.16A อ. แจ้ห่ม จ.ลำปาง</a:t>
            </a:r>
          </a:p>
        </c:rich>
      </c:tx>
      <c:layout>
        <c:manualLayout>
          <c:xMode val="factor"/>
          <c:yMode val="factor"/>
          <c:x val="0.0215"/>
          <c:y val="-0.014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685"/>
          <c:w val="0.86875"/>
          <c:h val="0.746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1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2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3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W.16A'!$B$5:$B$30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'std. - W.16A'!$C$5:$C$30</c:f>
              <c:numCache>
                <c:ptCount val="26"/>
                <c:pt idx="0">
                  <c:v>350.48599999999993</c:v>
                </c:pt>
                <c:pt idx="1">
                  <c:v>290.59200000000004</c:v>
                </c:pt>
                <c:pt idx="2">
                  <c:v>165.15099999999998</c:v>
                </c:pt>
                <c:pt idx="3">
                  <c:v>100.02699999999997</c:v>
                </c:pt>
                <c:pt idx="4">
                  <c:v>301.9870000000001</c:v>
                </c:pt>
                <c:pt idx="5">
                  <c:v>171.38799999999998</c:v>
                </c:pt>
                <c:pt idx="6">
                  <c:v>330.09</c:v>
                </c:pt>
                <c:pt idx="7">
                  <c:v>410.12899999999996</c:v>
                </c:pt>
                <c:pt idx="8">
                  <c:v>227.78100000000003</c:v>
                </c:pt>
                <c:pt idx="9">
                  <c:v>272.9189999999999</c:v>
                </c:pt>
                <c:pt idx="10">
                  <c:v>387.34415999999993</c:v>
                </c:pt>
                <c:pt idx="11">
                  <c:v>555.7878720000001</c:v>
                </c:pt>
                <c:pt idx="12">
                  <c:v>229.48790400000007</c:v>
                </c:pt>
                <c:pt idx="13">
                  <c:v>237.99</c:v>
                </c:pt>
                <c:pt idx="14">
                  <c:v>174.96</c:v>
                </c:pt>
                <c:pt idx="15">
                  <c:v>174.365568</c:v>
                </c:pt>
                <c:pt idx="16">
                  <c:v>663.4517760000001</c:v>
                </c:pt>
                <c:pt idx="17">
                  <c:v>167.21164800000008</c:v>
                </c:pt>
                <c:pt idx="18">
                  <c:v>201.05712</c:v>
                </c:pt>
                <c:pt idx="19">
                  <c:v>194.78</c:v>
                </c:pt>
                <c:pt idx="20">
                  <c:v>60.117638400000004</c:v>
                </c:pt>
                <c:pt idx="21">
                  <c:v>207.961344</c:v>
                </c:pt>
                <c:pt idx="22">
                  <c:v>340.8</c:v>
                </c:pt>
                <c:pt idx="23">
                  <c:v>201.2</c:v>
                </c:pt>
                <c:pt idx="24">
                  <c:v>92.5</c:v>
                </c:pt>
                <c:pt idx="25">
                  <c:v>72.8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(2540 - 2562 ) 25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'std. - W.16A'!$E$5:$E$29</c:f>
              <c:numCache>
                <c:ptCount val="25"/>
                <c:pt idx="0">
                  <c:v>260.382601216</c:v>
                </c:pt>
                <c:pt idx="1">
                  <c:v>260.382601216</c:v>
                </c:pt>
                <c:pt idx="2">
                  <c:v>260.382601216</c:v>
                </c:pt>
                <c:pt idx="3">
                  <c:v>260.382601216</c:v>
                </c:pt>
                <c:pt idx="4">
                  <c:v>260.382601216</c:v>
                </c:pt>
                <c:pt idx="5">
                  <c:v>260.382601216</c:v>
                </c:pt>
                <c:pt idx="6">
                  <c:v>260.382601216</c:v>
                </c:pt>
                <c:pt idx="7">
                  <c:v>260.382601216</c:v>
                </c:pt>
                <c:pt idx="8">
                  <c:v>260.382601216</c:v>
                </c:pt>
                <c:pt idx="9">
                  <c:v>260.382601216</c:v>
                </c:pt>
                <c:pt idx="10">
                  <c:v>260.382601216</c:v>
                </c:pt>
                <c:pt idx="11">
                  <c:v>260.382601216</c:v>
                </c:pt>
                <c:pt idx="12">
                  <c:v>260.382601216</c:v>
                </c:pt>
                <c:pt idx="13">
                  <c:v>260.382601216</c:v>
                </c:pt>
                <c:pt idx="14">
                  <c:v>260.382601216</c:v>
                </c:pt>
                <c:pt idx="15">
                  <c:v>260.382601216</c:v>
                </c:pt>
                <c:pt idx="16">
                  <c:v>260.382601216</c:v>
                </c:pt>
                <c:pt idx="17">
                  <c:v>260.382601216</c:v>
                </c:pt>
                <c:pt idx="18">
                  <c:v>260.382601216</c:v>
                </c:pt>
                <c:pt idx="19">
                  <c:v>260.382601216</c:v>
                </c:pt>
                <c:pt idx="20">
                  <c:v>260.382601216</c:v>
                </c:pt>
                <c:pt idx="21">
                  <c:v>260.382601216</c:v>
                </c:pt>
                <c:pt idx="22">
                  <c:v>260.382601216</c:v>
                </c:pt>
                <c:pt idx="23">
                  <c:v>260.382601216</c:v>
                </c:pt>
                <c:pt idx="24">
                  <c:v>260.382601216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W.16A'!$B$5:$B$30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'std. - W.16A'!$D$5:$D$30</c:f>
              <c:numCache>
                <c:ptCount val="26"/>
                <c:pt idx="25">
                  <c:v>72.8</c:v>
                </c:pt>
              </c:numCache>
            </c:numRef>
          </c:val>
          <c:smooth val="0"/>
        </c:ser>
        <c:marker val="1"/>
        <c:axId val="48165660"/>
        <c:axId val="30837757"/>
      </c:lineChart>
      <c:catAx>
        <c:axId val="4816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837757"/>
        <c:crossesAt val="0"/>
        <c:auto val="1"/>
        <c:lblOffset val="100"/>
        <c:tickLblSkip val="1"/>
        <c:noMultiLvlLbl val="0"/>
      </c:catAx>
      <c:valAx>
        <c:axId val="30837757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165660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1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0.46425</cdr:x>
      <cdr:y>0.55625</cdr:y>
    </cdr:from>
    <cdr:to>
      <cdr:x>0.606</cdr:x>
      <cdr:y>0.597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429000"/>
          <a:ext cx="133350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260 ล้าน ลบ.ม..</a:t>
          </a:r>
        </a:p>
      </cdr:txBody>
    </cdr:sp>
  </cdr:relSizeAnchor>
  <cdr:relSizeAnchor xmlns:cdr="http://schemas.openxmlformats.org/drawingml/2006/chartDrawing">
    <cdr:from>
      <cdr:x>0.60525</cdr:x>
      <cdr:y>0.421</cdr:y>
    </cdr:from>
    <cdr:to>
      <cdr:x>0.7555</cdr:x>
      <cdr:y>0.4625</cdr:y>
    </cdr:to>
    <cdr:sp>
      <cdr:nvSpPr>
        <cdr:cNvPr id="2" name="TextBox 1"/>
        <cdr:cNvSpPr txBox="1">
          <a:spLocks noChangeArrowheads="1"/>
        </cdr:cNvSpPr>
      </cdr:nvSpPr>
      <cdr:spPr>
        <a:xfrm>
          <a:off x="5676900" y="2590800"/>
          <a:ext cx="140970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399 ล้าน ลบ.ม.</a:t>
          </a:r>
        </a:p>
      </cdr:txBody>
    </cdr:sp>
  </cdr:relSizeAnchor>
  <cdr:relSizeAnchor xmlns:cdr="http://schemas.openxmlformats.org/drawingml/2006/chartDrawing">
    <cdr:from>
      <cdr:x>0.26975</cdr:x>
      <cdr:y>0.69775</cdr:y>
    </cdr:from>
    <cdr:to>
      <cdr:x>0.419</cdr:x>
      <cdr:y>0.73975</cdr:y>
    </cdr:to>
    <cdr:sp>
      <cdr:nvSpPr>
        <cdr:cNvPr id="3" name="TextBox 1"/>
        <cdr:cNvSpPr txBox="1">
          <a:spLocks noChangeArrowheads="1"/>
        </cdr:cNvSpPr>
      </cdr:nvSpPr>
      <cdr:spPr>
        <a:xfrm>
          <a:off x="2524125" y="4305300"/>
          <a:ext cx="140017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122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0.1645</cdr:x>
      <cdr:y>0.4335</cdr:y>
    </cdr:from>
    <cdr:to>
      <cdr:x>0.22525</cdr:x>
      <cdr:y>0.618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43050" y="2647950"/>
          <a:ext cx="571500" cy="1133475"/>
        </a:xfrm>
        <a:prstGeom prst="curvedConnector3">
          <a:avLst>
            <a:gd name="adj1" fmla="val 0"/>
            <a:gd name="adj2" fmla="val -675490"/>
            <a:gd name="adj3" fmla="val -191435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17">
      <selection activeCell="K35" sqref="K3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2538</v>
      </c>
      <c r="C5" s="71">
        <v>350.48599999999993</v>
      </c>
      <c r="D5" s="72"/>
      <c r="E5" s="73">
        <f aca="true" t="shared" si="0" ref="E5:E29">$C$105</f>
        <v>260.382601216</v>
      </c>
      <c r="F5" s="74">
        <f aca="true" t="shared" si="1" ref="F5:F29">+$C$108</f>
        <v>121.7162411323128</v>
      </c>
      <c r="G5" s="75">
        <f aca="true" t="shared" si="2" ref="G5:G29">$C$106</f>
        <v>138.6663600836872</v>
      </c>
      <c r="H5" s="76">
        <f aca="true" t="shared" si="3" ref="H5:H29">+$C$109</f>
        <v>399.0489612996872</v>
      </c>
      <c r="I5" s="2">
        <v>1</v>
      </c>
    </row>
    <row r="6" spans="2:9" ht="11.25">
      <c r="B6" s="22">
        <v>2539</v>
      </c>
      <c r="C6" s="77">
        <v>290.59200000000004</v>
      </c>
      <c r="D6" s="72"/>
      <c r="E6" s="78">
        <f t="shared" si="0"/>
        <v>260.382601216</v>
      </c>
      <c r="F6" s="79">
        <f t="shared" si="1"/>
        <v>121.7162411323128</v>
      </c>
      <c r="G6" s="80">
        <f t="shared" si="2"/>
        <v>138.6663600836872</v>
      </c>
      <c r="H6" s="81">
        <f t="shared" si="3"/>
        <v>399.0489612996872</v>
      </c>
      <c r="I6" s="2">
        <f>I5+1</f>
        <v>2</v>
      </c>
    </row>
    <row r="7" spans="2:9" ht="11.25">
      <c r="B7" s="22">
        <v>2540</v>
      </c>
      <c r="C7" s="77">
        <v>165.15099999999998</v>
      </c>
      <c r="D7" s="72"/>
      <c r="E7" s="78">
        <f t="shared" si="0"/>
        <v>260.382601216</v>
      </c>
      <c r="F7" s="79">
        <f t="shared" si="1"/>
        <v>121.7162411323128</v>
      </c>
      <c r="G7" s="80">
        <f t="shared" si="2"/>
        <v>138.6663600836872</v>
      </c>
      <c r="H7" s="81">
        <f t="shared" si="3"/>
        <v>399.0489612996872</v>
      </c>
      <c r="I7" s="2">
        <f aca="true" t="shared" si="4" ref="I7:I29">I6+1</f>
        <v>3</v>
      </c>
    </row>
    <row r="8" spans="2:9" ht="11.25">
      <c r="B8" s="22">
        <v>2541</v>
      </c>
      <c r="C8" s="77">
        <v>100.02699999999997</v>
      </c>
      <c r="D8" s="72"/>
      <c r="E8" s="78">
        <f t="shared" si="0"/>
        <v>260.382601216</v>
      </c>
      <c r="F8" s="79">
        <f t="shared" si="1"/>
        <v>121.7162411323128</v>
      </c>
      <c r="G8" s="80">
        <f t="shared" si="2"/>
        <v>138.6663600836872</v>
      </c>
      <c r="H8" s="81">
        <f t="shared" si="3"/>
        <v>399.0489612996872</v>
      </c>
      <c r="I8" s="2">
        <f t="shared" si="4"/>
        <v>4</v>
      </c>
    </row>
    <row r="9" spans="2:9" ht="11.25">
      <c r="B9" s="22">
        <v>2542</v>
      </c>
      <c r="C9" s="77">
        <v>301.9870000000001</v>
      </c>
      <c r="D9" s="72"/>
      <c r="E9" s="78">
        <f t="shared" si="0"/>
        <v>260.382601216</v>
      </c>
      <c r="F9" s="79">
        <f t="shared" si="1"/>
        <v>121.7162411323128</v>
      </c>
      <c r="G9" s="80">
        <f t="shared" si="2"/>
        <v>138.6663600836872</v>
      </c>
      <c r="H9" s="81">
        <f t="shared" si="3"/>
        <v>399.0489612996872</v>
      </c>
      <c r="I9" s="2">
        <f t="shared" si="4"/>
        <v>5</v>
      </c>
    </row>
    <row r="10" spans="2:9" ht="11.25">
      <c r="B10" s="22">
        <v>2543</v>
      </c>
      <c r="C10" s="77">
        <v>171.38799999999998</v>
      </c>
      <c r="D10" s="72"/>
      <c r="E10" s="78">
        <f t="shared" si="0"/>
        <v>260.382601216</v>
      </c>
      <c r="F10" s="79">
        <f t="shared" si="1"/>
        <v>121.7162411323128</v>
      </c>
      <c r="G10" s="80">
        <f t="shared" si="2"/>
        <v>138.6663600836872</v>
      </c>
      <c r="H10" s="81">
        <f t="shared" si="3"/>
        <v>399.0489612996872</v>
      </c>
      <c r="I10" s="2">
        <f t="shared" si="4"/>
        <v>6</v>
      </c>
    </row>
    <row r="11" spans="2:9" ht="11.25">
      <c r="B11" s="22">
        <v>2544</v>
      </c>
      <c r="C11" s="77">
        <v>330.09</v>
      </c>
      <c r="D11" s="72"/>
      <c r="E11" s="78">
        <f t="shared" si="0"/>
        <v>260.382601216</v>
      </c>
      <c r="F11" s="79">
        <f t="shared" si="1"/>
        <v>121.7162411323128</v>
      </c>
      <c r="G11" s="80">
        <f t="shared" si="2"/>
        <v>138.6663600836872</v>
      </c>
      <c r="H11" s="81">
        <f t="shared" si="3"/>
        <v>399.0489612996872</v>
      </c>
      <c r="I11" s="2">
        <f t="shared" si="4"/>
        <v>7</v>
      </c>
    </row>
    <row r="12" spans="2:9" ht="11.25">
      <c r="B12" s="22">
        <v>2545</v>
      </c>
      <c r="C12" s="77">
        <v>410.12899999999996</v>
      </c>
      <c r="D12" s="72"/>
      <c r="E12" s="78">
        <f t="shared" si="0"/>
        <v>260.382601216</v>
      </c>
      <c r="F12" s="79">
        <f t="shared" si="1"/>
        <v>121.7162411323128</v>
      </c>
      <c r="G12" s="80">
        <f t="shared" si="2"/>
        <v>138.6663600836872</v>
      </c>
      <c r="H12" s="81">
        <f t="shared" si="3"/>
        <v>399.0489612996872</v>
      </c>
      <c r="I12" s="2">
        <f t="shared" si="4"/>
        <v>8</v>
      </c>
    </row>
    <row r="13" spans="2:9" ht="11.25">
      <c r="B13" s="22">
        <v>2546</v>
      </c>
      <c r="C13" s="77">
        <v>227.78100000000003</v>
      </c>
      <c r="D13" s="72"/>
      <c r="E13" s="78">
        <f t="shared" si="0"/>
        <v>260.382601216</v>
      </c>
      <c r="F13" s="79">
        <f t="shared" si="1"/>
        <v>121.7162411323128</v>
      </c>
      <c r="G13" s="80">
        <f t="shared" si="2"/>
        <v>138.6663600836872</v>
      </c>
      <c r="H13" s="81">
        <f t="shared" si="3"/>
        <v>399.0489612996872</v>
      </c>
      <c r="I13" s="2">
        <f t="shared" si="4"/>
        <v>9</v>
      </c>
    </row>
    <row r="14" spans="2:9" ht="11.25">
      <c r="B14" s="22">
        <v>2547</v>
      </c>
      <c r="C14" s="77">
        <v>272.9189999999999</v>
      </c>
      <c r="D14" s="72"/>
      <c r="E14" s="78">
        <f t="shared" si="0"/>
        <v>260.382601216</v>
      </c>
      <c r="F14" s="79">
        <f t="shared" si="1"/>
        <v>121.7162411323128</v>
      </c>
      <c r="G14" s="80">
        <f t="shared" si="2"/>
        <v>138.6663600836872</v>
      </c>
      <c r="H14" s="81">
        <f t="shared" si="3"/>
        <v>399.0489612996872</v>
      </c>
      <c r="I14" s="2">
        <f t="shared" si="4"/>
        <v>10</v>
      </c>
    </row>
    <row r="15" spans="2:9" ht="11.25">
      <c r="B15" s="22">
        <v>2548</v>
      </c>
      <c r="C15" s="77">
        <v>387.34415999999993</v>
      </c>
      <c r="D15" s="72"/>
      <c r="E15" s="78">
        <f t="shared" si="0"/>
        <v>260.382601216</v>
      </c>
      <c r="F15" s="79">
        <f t="shared" si="1"/>
        <v>121.7162411323128</v>
      </c>
      <c r="G15" s="80">
        <f t="shared" si="2"/>
        <v>138.6663600836872</v>
      </c>
      <c r="H15" s="81">
        <f t="shared" si="3"/>
        <v>399.0489612996872</v>
      </c>
      <c r="I15" s="2">
        <f t="shared" si="4"/>
        <v>11</v>
      </c>
    </row>
    <row r="16" spans="2:9" ht="11.25">
      <c r="B16" s="22">
        <v>2549</v>
      </c>
      <c r="C16" s="77">
        <v>555.7878720000001</v>
      </c>
      <c r="D16" s="72"/>
      <c r="E16" s="78">
        <f t="shared" si="0"/>
        <v>260.382601216</v>
      </c>
      <c r="F16" s="79">
        <f t="shared" si="1"/>
        <v>121.7162411323128</v>
      </c>
      <c r="G16" s="80">
        <f t="shared" si="2"/>
        <v>138.6663600836872</v>
      </c>
      <c r="H16" s="81">
        <f t="shared" si="3"/>
        <v>399.0489612996872</v>
      </c>
      <c r="I16" s="2">
        <f t="shared" si="4"/>
        <v>12</v>
      </c>
    </row>
    <row r="17" spans="2:9" ht="11.25">
      <c r="B17" s="22">
        <v>2550</v>
      </c>
      <c r="C17" s="77">
        <v>229.48790400000007</v>
      </c>
      <c r="D17" s="72"/>
      <c r="E17" s="78">
        <f t="shared" si="0"/>
        <v>260.382601216</v>
      </c>
      <c r="F17" s="79">
        <f t="shared" si="1"/>
        <v>121.7162411323128</v>
      </c>
      <c r="G17" s="80">
        <f t="shared" si="2"/>
        <v>138.6663600836872</v>
      </c>
      <c r="H17" s="81">
        <f t="shared" si="3"/>
        <v>399.0489612996872</v>
      </c>
      <c r="I17" s="2">
        <f t="shared" si="4"/>
        <v>13</v>
      </c>
    </row>
    <row r="18" spans="2:9" ht="11.25">
      <c r="B18" s="22">
        <v>2551</v>
      </c>
      <c r="C18" s="77">
        <v>237.99</v>
      </c>
      <c r="D18" s="72"/>
      <c r="E18" s="78">
        <f t="shared" si="0"/>
        <v>260.382601216</v>
      </c>
      <c r="F18" s="79">
        <f t="shared" si="1"/>
        <v>121.7162411323128</v>
      </c>
      <c r="G18" s="80">
        <f t="shared" si="2"/>
        <v>138.6663600836872</v>
      </c>
      <c r="H18" s="81">
        <f t="shared" si="3"/>
        <v>399.0489612996872</v>
      </c>
      <c r="I18" s="2">
        <f t="shared" si="4"/>
        <v>14</v>
      </c>
    </row>
    <row r="19" spans="2:9" ht="11.25">
      <c r="B19" s="22">
        <v>2552</v>
      </c>
      <c r="C19" s="77">
        <v>174.96</v>
      </c>
      <c r="D19" s="72"/>
      <c r="E19" s="78">
        <f t="shared" si="0"/>
        <v>260.382601216</v>
      </c>
      <c r="F19" s="79">
        <f t="shared" si="1"/>
        <v>121.7162411323128</v>
      </c>
      <c r="G19" s="80">
        <f t="shared" si="2"/>
        <v>138.6663600836872</v>
      </c>
      <c r="H19" s="81">
        <f t="shared" si="3"/>
        <v>399.0489612996872</v>
      </c>
      <c r="I19" s="2">
        <f t="shared" si="4"/>
        <v>15</v>
      </c>
    </row>
    <row r="20" spans="2:9" ht="11.25">
      <c r="B20" s="22">
        <v>2553</v>
      </c>
      <c r="C20" s="77">
        <v>174.365568</v>
      </c>
      <c r="D20" s="72"/>
      <c r="E20" s="78">
        <f t="shared" si="0"/>
        <v>260.382601216</v>
      </c>
      <c r="F20" s="79">
        <f t="shared" si="1"/>
        <v>121.7162411323128</v>
      </c>
      <c r="G20" s="80">
        <f t="shared" si="2"/>
        <v>138.6663600836872</v>
      </c>
      <c r="H20" s="81">
        <f t="shared" si="3"/>
        <v>399.0489612996872</v>
      </c>
      <c r="I20" s="2">
        <f t="shared" si="4"/>
        <v>16</v>
      </c>
    </row>
    <row r="21" spans="2:9" ht="11.25">
      <c r="B21" s="22">
        <v>2554</v>
      </c>
      <c r="C21" s="77">
        <v>663.4517760000001</v>
      </c>
      <c r="D21" s="72"/>
      <c r="E21" s="78">
        <f t="shared" si="0"/>
        <v>260.382601216</v>
      </c>
      <c r="F21" s="79">
        <f t="shared" si="1"/>
        <v>121.7162411323128</v>
      </c>
      <c r="G21" s="80">
        <f t="shared" si="2"/>
        <v>138.6663600836872</v>
      </c>
      <c r="H21" s="81">
        <f t="shared" si="3"/>
        <v>399.0489612996872</v>
      </c>
      <c r="I21" s="2">
        <f t="shared" si="4"/>
        <v>17</v>
      </c>
    </row>
    <row r="22" spans="2:9" ht="11.25">
      <c r="B22" s="22">
        <v>2555</v>
      </c>
      <c r="C22" s="82">
        <v>167.21164800000008</v>
      </c>
      <c r="D22" s="72"/>
      <c r="E22" s="78">
        <f t="shared" si="0"/>
        <v>260.382601216</v>
      </c>
      <c r="F22" s="79">
        <f t="shared" si="1"/>
        <v>121.7162411323128</v>
      </c>
      <c r="G22" s="80">
        <f t="shared" si="2"/>
        <v>138.6663600836872</v>
      </c>
      <c r="H22" s="81">
        <f t="shared" si="3"/>
        <v>399.0489612996872</v>
      </c>
      <c r="I22" s="2">
        <f t="shared" si="4"/>
        <v>18</v>
      </c>
    </row>
    <row r="23" spans="2:9" ht="11.25">
      <c r="B23" s="22">
        <v>2556</v>
      </c>
      <c r="C23" s="82">
        <v>201.05712</v>
      </c>
      <c r="D23" s="72"/>
      <c r="E23" s="78">
        <f t="shared" si="0"/>
        <v>260.382601216</v>
      </c>
      <c r="F23" s="79">
        <f t="shared" si="1"/>
        <v>121.7162411323128</v>
      </c>
      <c r="G23" s="80">
        <f t="shared" si="2"/>
        <v>138.6663600836872</v>
      </c>
      <c r="H23" s="81">
        <f t="shared" si="3"/>
        <v>399.0489612996872</v>
      </c>
      <c r="I23" s="2">
        <f t="shared" si="4"/>
        <v>19</v>
      </c>
    </row>
    <row r="24" spans="2:9" ht="11.25">
      <c r="B24" s="22">
        <v>2557</v>
      </c>
      <c r="C24" s="82">
        <v>194.78</v>
      </c>
      <c r="D24" s="72"/>
      <c r="E24" s="78">
        <f t="shared" si="0"/>
        <v>260.382601216</v>
      </c>
      <c r="F24" s="79">
        <f t="shared" si="1"/>
        <v>121.7162411323128</v>
      </c>
      <c r="G24" s="80">
        <f t="shared" si="2"/>
        <v>138.6663600836872</v>
      </c>
      <c r="H24" s="81">
        <f t="shared" si="3"/>
        <v>399.0489612996872</v>
      </c>
      <c r="I24" s="2">
        <f t="shared" si="4"/>
        <v>20</v>
      </c>
    </row>
    <row r="25" spans="2:9" ht="11.25">
      <c r="B25" s="22">
        <v>2558</v>
      </c>
      <c r="C25" s="82">
        <v>60.117638400000004</v>
      </c>
      <c r="D25" s="72"/>
      <c r="E25" s="78">
        <f t="shared" si="0"/>
        <v>260.382601216</v>
      </c>
      <c r="F25" s="79">
        <f t="shared" si="1"/>
        <v>121.7162411323128</v>
      </c>
      <c r="G25" s="80">
        <f t="shared" si="2"/>
        <v>138.6663600836872</v>
      </c>
      <c r="H25" s="81">
        <f t="shared" si="3"/>
        <v>399.0489612996872</v>
      </c>
      <c r="I25" s="2">
        <f t="shared" si="4"/>
        <v>21</v>
      </c>
    </row>
    <row r="26" spans="2:9" ht="11.25">
      <c r="B26" s="22">
        <v>2559</v>
      </c>
      <c r="C26" s="77">
        <v>207.961344</v>
      </c>
      <c r="D26" s="72"/>
      <c r="E26" s="78">
        <f t="shared" si="0"/>
        <v>260.382601216</v>
      </c>
      <c r="F26" s="79">
        <f t="shared" si="1"/>
        <v>121.7162411323128</v>
      </c>
      <c r="G26" s="80">
        <f t="shared" si="2"/>
        <v>138.6663600836872</v>
      </c>
      <c r="H26" s="81">
        <f t="shared" si="3"/>
        <v>399.0489612996872</v>
      </c>
      <c r="I26" s="2">
        <f t="shared" si="4"/>
        <v>22</v>
      </c>
    </row>
    <row r="27" spans="2:9" ht="11.25">
      <c r="B27" s="22">
        <v>2560</v>
      </c>
      <c r="C27" s="77">
        <v>340.8</v>
      </c>
      <c r="D27" s="72"/>
      <c r="E27" s="78">
        <f t="shared" si="0"/>
        <v>260.382601216</v>
      </c>
      <c r="F27" s="79">
        <f t="shared" si="1"/>
        <v>121.7162411323128</v>
      </c>
      <c r="G27" s="80">
        <f t="shared" si="2"/>
        <v>138.6663600836872</v>
      </c>
      <c r="H27" s="81">
        <f t="shared" si="3"/>
        <v>399.0489612996872</v>
      </c>
      <c r="I27" s="2">
        <f t="shared" si="4"/>
        <v>23</v>
      </c>
    </row>
    <row r="28" spans="2:9" ht="11.25">
      <c r="B28" s="22">
        <v>2561</v>
      </c>
      <c r="C28" s="77">
        <v>201.2</v>
      </c>
      <c r="D28" s="72"/>
      <c r="E28" s="78">
        <f t="shared" si="0"/>
        <v>260.382601216</v>
      </c>
      <c r="F28" s="79">
        <f t="shared" si="1"/>
        <v>121.7162411323128</v>
      </c>
      <c r="G28" s="80">
        <f t="shared" si="2"/>
        <v>138.6663600836872</v>
      </c>
      <c r="H28" s="81">
        <f t="shared" si="3"/>
        <v>399.0489612996872</v>
      </c>
      <c r="I28" s="2">
        <f t="shared" si="4"/>
        <v>24</v>
      </c>
    </row>
    <row r="29" spans="2:9" ht="11.25">
      <c r="B29" s="22">
        <v>2562</v>
      </c>
      <c r="C29" s="77">
        <v>92.5</v>
      </c>
      <c r="D29" s="72"/>
      <c r="E29" s="78">
        <f t="shared" si="0"/>
        <v>260.382601216</v>
      </c>
      <c r="F29" s="79">
        <f t="shared" si="1"/>
        <v>121.7162411323128</v>
      </c>
      <c r="G29" s="80">
        <f t="shared" si="2"/>
        <v>138.6663600836872</v>
      </c>
      <c r="H29" s="81">
        <f t="shared" si="3"/>
        <v>399.0489612996872</v>
      </c>
      <c r="I29" s="2">
        <f t="shared" si="4"/>
        <v>25</v>
      </c>
    </row>
    <row r="30" spans="2:14" ht="11.25">
      <c r="B30" s="90">
        <v>2563</v>
      </c>
      <c r="C30" s="89">
        <v>72.8</v>
      </c>
      <c r="D30" s="91">
        <f>C30</f>
        <v>72.8</v>
      </c>
      <c r="E30" s="78"/>
      <c r="F30" s="79"/>
      <c r="G30" s="80"/>
      <c r="H30" s="81"/>
      <c r="K30" s="95" t="s">
        <v>23</v>
      </c>
      <c r="L30" s="95"/>
      <c r="M30" s="95"/>
      <c r="N30" s="95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AVERAGE(C5:C29)</f>
        <v>260.382601216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STDEV(C5:C29)</f>
        <v>138.6663600836872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0.532548486097413</v>
      </c>
      <c r="D107" s="48"/>
      <c r="E107" s="59">
        <f>C107*100</f>
        <v>53.2548486097413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19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121.7162411323128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3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399.0489612996872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3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25</v>
      </c>
    </row>
    <row r="113" ht="11.25">
      <c r="C113" s="2">
        <f>COUNTIF(C5:C29,"&gt;399")</f>
        <v>3</v>
      </c>
    </row>
    <row r="114" ht="11.25">
      <c r="C114" s="2">
        <f>COUNTIF(C6:C29,"&lt;122")</f>
        <v>3</v>
      </c>
    </row>
  </sheetData>
  <sheetProtection/>
  <mergeCells count="2">
    <mergeCell ref="B2:B4"/>
    <mergeCell ref="K30:N3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2021-04-27T03:47:54Z</dcterms:modified>
  <cp:category/>
  <cp:version/>
  <cp:contentType/>
  <cp:contentStatus/>
</cp:coreProperties>
</file>