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<sst xmlns="http://schemas.openxmlformats.org/spreadsheetml/2006/main" count="54" uniqueCount="26">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</sst>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1" fillId="0" borderId="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แม่น้ำปาย อ.เมือง จ.แม่ฮ่องสอน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66210820"/>
        <c:axId val="59026469"/>
      </c:scatterChart>
      <c:valAx>
        <c:axId val="662108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026469"/>
        <c:crossesAt val="10"/>
        <c:crossBetween val="midCat"/>
        <c:dispUnits/>
        <c:majorUnit val="10"/>
      </c:valAx>
      <c:valAx>
        <c:axId val="5902646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10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0" sqref="T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COUNT(J41:J79)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AVERAGE(J41:J79)</f>
        <v>443.23810810810807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9" t="s">
        <v>1</v>
      </c>
      <c r="B5" s="70" t="s">
        <v>19</v>
      </c>
      <c r="C5" s="69" t="s">
        <v>1</v>
      </c>
      <c r="D5" s="7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(VAR(J41:J79))</f>
        <v>31727.426126876948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7">
        <v>2527</v>
      </c>
      <c r="B6" s="76">
        <v>330.8</v>
      </c>
      <c r="C6" s="68">
        <v>2554</v>
      </c>
      <c r="D6" s="83">
        <v>891.4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STDEV(J41:J79)</f>
        <v>178.12194173340058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2528</v>
      </c>
      <c r="B7" s="77">
        <v>434</v>
      </c>
      <c r="C7" s="12">
        <v>2555</v>
      </c>
      <c r="D7" s="84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2529</v>
      </c>
      <c r="B8" s="77">
        <v>590.4</v>
      </c>
      <c r="C8" s="12">
        <v>2556</v>
      </c>
      <c r="D8" s="84">
        <v>384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2530</v>
      </c>
      <c r="B9" s="77">
        <v>877</v>
      </c>
      <c r="C9" s="12">
        <v>2557</v>
      </c>
      <c r="D9" s="84">
        <v>254.6</v>
      </c>
      <c r="E9" s="15"/>
      <c r="F9" s="15"/>
      <c r="U9" s="2" t="s">
        <v>16</v>
      </c>
      <c r="V9" s="16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2531</v>
      </c>
      <c r="B10" s="77">
        <v>216.6</v>
      </c>
      <c r="C10" s="12">
        <v>2558</v>
      </c>
      <c r="D10" s="84">
        <v>475.2</v>
      </c>
      <c r="E10" s="17"/>
      <c r="F10" s="18"/>
      <c r="U10" s="2" t="s">
        <v>17</v>
      </c>
      <c r="V10" s="16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2532</v>
      </c>
      <c r="B11" s="77">
        <v>339.5</v>
      </c>
      <c r="C11" s="12">
        <v>2559</v>
      </c>
      <c r="D11" s="84">
        <v>464.8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2533</v>
      </c>
      <c r="B12" s="77">
        <v>384.6</v>
      </c>
      <c r="C12" s="12">
        <v>2560</v>
      </c>
      <c r="D12" s="84">
        <v>327.15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2534</v>
      </c>
      <c r="B13" s="77">
        <v>424</v>
      </c>
      <c r="C13" s="12">
        <v>2561</v>
      </c>
      <c r="D13" s="84">
        <v>495.4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2535</v>
      </c>
      <c r="B14" s="77">
        <v>410</v>
      </c>
      <c r="C14" s="12">
        <v>2562</v>
      </c>
      <c r="D14" s="84">
        <v>406.45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2536</v>
      </c>
      <c r="B15" s="77">
        <v>322.4</v>
      </c>
      <c r="C15" s="12">
        <v>2563</v>
      </c>
      <c r="D15" s="84">
        <v>582.9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2537</v>
      </c>
      <c r="B16" s="77">
        <v>746.8</v>
      </c>
      <c r="C16" s="12">
        <v>2564</v>
      </c>
      <c r="D16" s="84">
        <v>168.8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2538</v>
      </c>
      <c r="B17" s="77">
        <v>601</v>
      </c>
      <c r="C17" s="12">
        <v>2565</v>
      </c>
      <c r="D17" s="84">
        <v>627.6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2539</v>
      </c>
      <c r="B18" s="77">
        <v>340.6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2540</v>
      </c>
      <c r="B19" s="77">
        <v>415.4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2541</v>
      </c>
      <c r="B20" s="78">
        <v>278.7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2542</v>
      </c>
      <c r="B21" s="78">
        <v>246.1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2543</v>
      </c>
      <c r="B22" s="77">
        <v>366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2544</v>
      </c>
      <c r="B23" s="77">
        <v>499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2545</v>
      </c>
      <c r="B24" s="77">
        <v>618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2546</v>
      </c>
      <c r="B25" s="77">
        <v>340.58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2547</v>
      </c>
      <c r="B26" s="79" t="s">
        <v>25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2548</v>
      </c>
      <c r="B27" s="79" t="s">
        <v>25</v>
      </c>
      <c r="C27" s="25"/>
      <c r="D27" s="26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2549</v>
      </c>
      <c r="B28" s="78">
        <v>831.88</v>
      </c>
      <c r="C28" s="27"/>
      <c r="D28" s="2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2550</v>
      </c>
      <c r="B29" s="80">
        <v>365.1</v>
      </c>
      <c r="C29" s="25"/>
      <c r="D29" s="28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2551</v>
      </c>
      <c r="B30" s="81">
        <v>334.7</v>
      </c>
      <c r="C30" s="29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2552</v>
      </c>
      <c r="B31" s="78">
        <v>296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2553</v>
      </c>
      <c r="B32" s="82">
        <v>354</v>
      </c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39"/>
      <c r="C33" s="40" t="s">
        <v>9</v>
      </c>
      <c r="D33" s="41">
        <v>2</v>
      </c>
      <c r="E33" s="42">
        <v>3</v>
      </c>
      <c r="F33" s="42">
        <v>4</v>
      </c>
      <c r="G33" s="42">
        <v>5</v>
      </c>
      <c r="H33" s="42">
        <v>6</v>
      </c>
      <c r="I33" s="42">
        <v>10</v>
      </c>
      <c r="J33" s="42">
        <v>20</v>
      </c>
      <c r="K33" s="42">
        <v>25</v>
      </c>
      <c r="L33" s="42">
        <v>50</v>
      </c>
      <c r="M33" s="42">
        <v>100</v>
      </c>
      <c r="N33" s="42">
        <v>200</v>
      </c>
      <c r="O33" s="42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39"/>
      <c r="C34" s="43" t="s">
        <v>2</v>
      </c>
      <c r="D34" s="44">
        <f aca="true" t="shared" si="1" ref="D34:O34">ROUND((((-LN(-LN(1-1/D33)))+$B$83*$B$84)/$B$83),2)</f>
        <v>415.71</v>
      </c>
      <c r="E34" s="43">
        <f t="shared" si="1"/>
        <v>499.94</v>
      </c>
      <c r="F34" s="45">
        <f t="shared" si="1"/>
        <v>553.85</v>
      </c>
      <c r="G34" s="45">
        <f t="shared" si="1"/>
        <v>593.76</v>
      </c>
      <c r="H34" s="45">
        <f t="shared" si="1"/>
        <v>625.49</v>
      </c>
      <c r="I34" s="45">
        <f t="shared" si="1"/>
        <v>711.63</v>
      </c>
      <c r="J34" s="45">
        <f t="shared" si="1"/>
        <v>824.71</v>
      </c>
      <c r="K34" s="45">
        <f t="shared" si="1"/>
        <v>860.58</v>
      </c>
      <c r="L34" s="45">
        <f t="shared" si="1"/>
        <v>971.07</v>
      </c>
      <c r="M34" s="45">
        <f t="shared" si="1"/>
        <v>1080.74</v>
      </c>
      <c r="N34" s="45">
        <f t="shared" si="1"/>
        <v>1190.02</v>
      </c>
      <c r="O34" s="45">
        <f t="shared" si="1"/>
        <v>1334.19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6"/>
      <c r="C35" s="46"/>
      <c r="D35" s="46"/>
      <c r="E35" s="1"/>
      <c r="F35" s="2"/>
      <c r="S35" s="21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39"/>
      <c r="C36" s="48"/>
      <c r="D36" s="49" t="s">
        <v>10</v>
      </c>
      <c r="E36" s="50"/>
      <c r="F36" s="50" t="s">
        <v>18</v>
      </c>
      <c r="G36" s="50"/>
      <c r="H36" s="50"/>
      <c r="I36" s="50"/>
      <c r="J36" s="50"/>
      <c r="K36" s="50"/>
      <c r="L36" s="50"/>
      <c r="M36" s="51"/>
      <c r="N36" s="51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39"/>
      <c r="C37" s="39"/>
      <c r="D37" s="39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9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1"/>
      <c r="N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21.75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2527</v>
      </c>
      <c r="J41" s="72">
        <v>330.8</v>
      </c>
      <c r="K41" s="21"/>
      <c r="L41" s="71"/>
      <c r="S41" s="21"/>
      <c r="Y41" s="6"/>
      <c r="Z41" s="6"/>
      <c r="AA41" s="6"/>
      <c r="AB41" s="6"/>
    </row>
    <row r="42" spans="1:28" ht="21.75">
      <c r="A42" s="19"/>
      <c r="B42" s="46"/>
      <c r="C42" s="46"/>
      <c r="D42" s="46"/>
      <c r="E42" s="1"/>
      <c r="I42" s="21">
        <v>2528</v>
      </c>
      <c r="J42" s="72">
        <v>434</v>
      </c>
      <c r="K42" s="21"/>
      <c r="L42" s="7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2529</v>
      </c>
      <c r="J43" s="72">
        <v>590.4</v>
      </c>
      <c r="K43" s="21"/>
      <c r="L43" s="71"/>
      <c r="S43" s="21"/>
      <c r="Y43" s="6"/>
      <c r="Z43" s="6"/>
      <c r="AA43" s="6"/>
      <c r="AB43" s="6"/>
    </row>
    <row r="44" spans="1:28" ht="21.75">
      <c r="A44" s="19"/>
      <c r="B44" s="46"/>
      <c r="C44" s="46"/>
      <c r="D44" s="46"/>
      <c r="E44" s="1"/>
      <c r="I44" s="21">
        <v>2530</v>
      </c>
      <c r="J44" s="72">
        <v>877</v>
      </c>
      <c r="K44" s="21"/>
      <c r="L44" s="71"/>
      <c r="S44" s="21"/>
      <c r="Y44" s="6"/>
      <c r="Z44" s="6"/>
      <c r="AA44" s="6"/>
      <c r="AB44" s="6"/>
    </row>
    <row r="45" spans="1:28" ht="21.75">
      <c r="A45" s="19"/>
      <c r="B45" s="46"/>
      <c r="C45" s="46"/>
      <c r="D45" s="46"/>
      <c r="E45" s="55"/>
      <c r="I45" s="21">
        <v>2531</v>
      </c>
      <c r="J45" s="72">
        <v>216.6</v>
      </c>
      <c r="K45" s="21"/>
      <c r="L45" s="7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2532</v>
      </c>
      <c r="J46" s="72">
        <v>339.5</v>
      </c>
      <c r="K46" s="21"/>
      <c r="L46" s="7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2533</v>
      </c>
      <c r="J47" s="72">
        <v>384.6</v>
      </c>
      <c r="K47" s="21"/>
      <c r="L47" s="7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2534</v>
      </c>
      <c r="J48" s="72">
        <v>424</v>
      </c>
      <c r="K48" s="21"/>
      <c r="L48" s="7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2535</v>
      </c>
      <c r="J49" s="72">
        <v>410</v>
      </c>
      <c r="K49" s="21"/>
      <c r="L49" s="7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2536</v>
      </c>
      <c r="J50" s="72">
        <v>322.4</v>
      </c>
      <c r="K50" s="21"/>
      <c r="L50" s="7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2537</v>
      </c>
      <c r="J51" s="72">
        <v>746.8</v>
      </c>
      <c r="K51" s="21"/>
      <c r="L51" s="7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2538</v>
      </c>
      <c r="J52" s="72">
        <v>601</v>
      </c>
      <c r="K52" s="21"/>
      <c r="L52" s="7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2539</v>
      </c>
      <c r="J53" s="72">
        <v>340.6</v>
      </c>
      <c r="K53" s="21"/>
      <c r="L53" s="7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2540</v>
      </c>
      <c r="J54" s="72">
        <v>415.4</v>
      </c>
      <c r="K54" s="21"/>
      <c r="L54" s="7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2541</v>
      </c>
      <c r="J55" s="72">
        <v>278.7</v>
      </c>
      <c r="K55" s="21"/>
      <c r="L55" s="7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2542</v>
      </c>
      <c r="J56" s="72">
        <v>246.1</v>
      </c>
      <c r="K56" s="21"/>
      <c r="L56" s="71"/>
      <c r="S56" s="21"/>
      <c r="W56" s="4" t="s">
        <v>0</v>
      </c>
    </row>
    <row r="57" spans="2:26" ht="21.75">
      <c r="B57" s="1"/>
      <c r="C57" s="1"/>
      <c r="D57" s="1"/>
      <c r="E57" s="1"/>
      <c r="I57" s="21">
        <v>2543</v>
      </c>
      <c r="J57" s="72">
        <v>366</v>
      </c>
      <c r="K57" s="21"/>
      <c r="L57" s="7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2544</v>
      </c>
      <c r="J58" s="72">
        <v>499</v>
      </c>
      <c r="K58" s="21"/>
      <c r="L58" s="7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2545</v>
      </c>
      <c r="J59" s="72">
        <v>618</v>
      </c>
      <c r="K59" s="21"/>
      <c r="L59" s="7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2546</v>
      </c>
      <c r="J60" s="72">
        <v>340.58</v>
      </c>
      <c r="K60" s="21"/>
      <c r="L60" s="7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2547</v>
      </c>
      <c r="J61" s="72" t="s">
        <v>25</v>
      </c>
      <c r="K61" s="21"/>
      <c r="L61" s="7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2548</v>
      </c>
      <c r="J62" s="72" t="s">
        <v>25</v>
      </c>
      <c r="K62" s="21"/>
      <c r="L62" s="7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2549</v>
      </c>
      <c r="J63" s="73">
        <v>831.88</v>
      </c>
      <c r="K63" s="61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43.5">
      <c r="A64" s="3"/>
      <c r="B64" s="62"/>
      <c r="C64" s="62"/>
      <c r="D64" s="62"/>
      <c r="E64" s="62"/>
      <c r="F64" s="62"/>
      <c r="G64" s="47"/>
      <c r="H64" s="47"/>
      <c r="I64" s="21">
        <v>2550</v>
      </c>
      <c r="J64" s="74">
        <v>365.1</v>
      </c>
      <c r="K64" s="63"/>
      <c r="L64" s="10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2551</v>
      </c>
      <c r="J65" s="72">
        <v>334.7</v>
      </c>
      <c r="K65" s="21"/>
      <c r="L65" s="7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2552</v>
      </c>
      <c r="J66" s="75">
        <v>296</v>
      </c>
      <c r="K66" s="21"/>
      <c r="L66" s="7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2553</v>
      </c>
      <c r="J67" s="75">
        <v>353.55</v>
      </c>
      <c r="K67" s="21"/>
      <c r="L67" s="7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2554</v>
      </c>
      <c r="J68" s="72">
        <v>891.4</v>
      </c>
      <c r="K68" s="21"/>
      <c r="L68" s="7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9">
        <v>2555</v>
      </c>
      <c r="J69" s="72">
        <v>358.8</v>
      </c>
      <c r="K69" s="21"/>
      <c r="L69" s="7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2556</v>
      </c>
      <c r="J70" s="72">
        <v>384</v>
      </c>
      <c r="K70" s="21"/>
      <c r="L70" s="7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2557</v>
      </c>
      <c r="J71" s="72">
        <v>254.6</v>
      </c>
      <c r="K71" s="21"/>
      <c r="L71" s="7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59">
        <v>2558</v>
      </c>
      <c r="J72" s="72">
        <v>475.2</v>
      </c>
      <c r="K72" s="21"/>
      <c r="L72" s="7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>
        <v>2559</v>
      </c>
      <c r="J73" s="72">
        <v>464.8</v>
      </c>
      <c r="K73" s="21"/>
      <c r="L73" s="7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>
        <v>2560</v>
      </c>
      <c r="J74" s="72">
        <v>327.15</v>
      </c>
      <c r="K74" s="21"/>
      <c r="L74" s="7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59">
        <v>2561</v>
      </c>
      <c r="J75" s="72">
        <v>495.4</v>
      </c>
      <c r="K75" s="21"/>
      <c r="L75" s="7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>
        <v>2562</v>
      </c>
      <c r="J76" s="72">
        <v>406.45</v>
      </c>
      <c r="K76" s="21"/>
      <c r="L76" s="7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59">
        <v>2563</v>
      </c>
      <c r="J77" s="72">
        <v>582.9</v>
      </c>
      <c r="K77" s="21"/>
      <c r="L77" s="7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1">
        <v>2564</v>
      </c>
      <c r="J78" s="72">
        <v>168.8</v>
      </c>
      <c r="K78" s="21"/>
      <c r="L78" s="7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1">
        <v>2565</v>
      </c>
      <c r="J79" s="21">
        <v>627.6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4">
        <f>IF($A$79&gt;=6,VLOOKUP($F$78,$X$3:$AC$38,$A$79-4),VLOOKUP($A$78,$X$3:$AC$38,$A$79+1))</f>
        <v>0.541736</v>
      </c>
      <c r="C80" s="64"/>
      <c r="D80" s="64"/>
      <c r="E80" s="6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4">
        <f>IF($A$79&gt;=6,VLOOKUP($F$78,$Y$58:$AD$97,$A$79-4),VLOOKUP($A$78,$Y$58:$AD$97,$A$79+1))</f>
        <v>1.133937</v>
      </c>
      <c r="C81" s="64"/>
      <c r="D81" s="64"/>
      <c r="E81" s="6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5">
        <f>B81/V6</f>
        <v>0.0063660714057181735</v>
      </c>
      <c r="C83" s="65"/>
      <c r="D83" s="65"/>
      <c r="E83" s="6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6">
        <f>V4-(B80/B83)</f>
        <v>358.1407277184696</v>
      </c>
      <c r="C84" s="65"/>
      <c r="D84" s="65"/>
      <c r="E84" s="6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2023-06-07T03:48:16Z</dcterms:modified>
  <cp:category/>
  <cp:version/>
  <cp:contentType/>
  <cp:contentStatus/>
</cp:coreProperties>
</file>