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2"/>
  </bookViews>
  <sheets>
    <sheet name="std. - P.93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<sst xmlns="http://schemas.openxmlformats.org/spreadsheetml/2006/main" count="39" uniqueCount="24">
  <si>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</si>
  <si>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</si>
  <si>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</si>
  <si>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</si>
  <si>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</si>
  <si>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</si>
  <si>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</si>
  <si>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</si>
  <si>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</si>
  <si>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</si>
  <si>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</si>
  <si>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</si>
  <si>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</si>
  <si>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</si>
  <si>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</si>
  <si>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</si>
  <si>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</si>
  <si>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</si>
  <si>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</si>
  <si>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</si>
  <si>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</si>
  <si>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</si>
  <si>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</si>
  <si>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2563 ปริมาณน้ำสะสม 1 เม.ย.63 - 31 มี.ค.64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</si>
</sst>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สถานี P.93 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0.023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1635"/>
          <c:w val="0.87275"/>
          <c:h val="0.670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P.93'!$B$5:$B$15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'std. - P.93'!$C$5:$C$15</c:f>
              <c:numCache>
                <c:ptCount val="11"/>
                <c:pt idx="0">
                  <c:v>80.52912000000002</c:v>
                </c:pt>
                <c:pt idx="1">
                  <c:v>186.007104</c:v>
                </c:pt>
                <c:pt idx="2">
                  <c:v>93.60576000000002</c:v>
                </c:pt>
                <c:pt idx="3">
                  <c:v>86.860512</c:v>
                </c:pt>
                <c:pt idx="4">
                  <c:v>66.81311999999998</c:v>
                </c:pt>
                <c:pt idx="5">
                  <c:v>38.31408000000001</c:v>
                </c:pt>
                <c:pt idx="6">
                  <c:v>60.651936</c:v>
                </c:pt>
                <c:pt idx="7">
                  <c:v>142.3</c:v>
                </c:pt>
                <c:pt idx="8">
                  <c:v>151</c:v>
                </c:pt>
                <c:pt idx="9">
                  <c:v>66.7</c:v>
                </c:pt>
                <c:pt idx="10">
                  <c:v>57.3</c:v>
                </c:pt>
              </c:numCache>
            </c:numRef>
          </c:val>
        </c:ser>
        <c:axId val="50306116"/>
        <c:axId val="50101861"/>
      </c:barChart>
      <c:lineChart>
        <c:grouping val="standard"/>
        <c:varyColors val="0"/>
        <c:ser>
          <c:idx val="1"/>
          <c:order val="1"/>
          <c:tx>
            <c:v>ค่าเฉลี่ย (2553 - 2562 )อยู่ระหว่างค่า+- SD 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P.93'!$B$5:$B$14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'std. - P.93'!$E$5:$E$14</c:f>
              <c:numCache>
                <c:ptCount val="10"/>
                <c:pt idx="0">
                  <c:v>97.27816320000002</c:v>
                </c:pt>
                <c:pt idx="1">
                  <c:v>97.27816320000002</c:v>
                </c:pt>
                <c:pt idx="2">
                  <c:v>97.27816320000002</c:v>
                </c:pt>
                <c:pt idx="3">
                  <c:v>97.27816320000002</c:v>
                </c:pt>
                <c:pt idx="4">
                  <c:v>97.27816320000002</c:v>
                </c:pt>
                <c:pt idx="5">
                  <c:v>97.27816320000002</c:v>
                </c:pt>
                <c:pt idx="6">
                  <c:v>97.27816320000002</c:v>
                </c:pt>
                <c:pt idx="7">
                  <c:v>97.27816320000002</c:v>
                </c:pt>
                <c:pt idx="8">
                  <c:v>97.27816320000002</c:v>
                </c:pt>
                <c:pt idx="9">
                  <c:v>97.27816320000002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P.93'!$B$5:$B$14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'std. - P.93'!$H$5:$H$14</c:f>
              <c:numCache>
                <c:ptCount val="10"/>
                <c:pt idx="0">
                  <c:v>144.26487228032457</c:v>
                </c:pt>
                <c:pt idx="1">
                  <c:v>144.26487228032457</c:v>
                </c:pt>
                <c:pt idx="2">
                  <c:v>144.26487228032457</c:v>
                </c:pt>
                <c:pt idx="3">
                  <c:v>144.26487228032457</c:v>
                </c:pt>
                <c:pt idx="4">
                  <c:v>144.26487228032457</c:v>
                </c:pt>
                <c:pt idx="5">
                  <c:v>144.26487228032457</c:v>
                </c:pt>
                <c:pt idx="6">
                  <c:v>144.26487228032457</c:v>
                </c:pt>
                <c:pt idx="7">
                  <c:v>144.26487228032457</c:v>
                </c:pt>
                <c:pt idx="8">
                  <c:v>144.26487228032457</c:v>
                </c:pt>
                <c:pt idx="9">
                  <c:v>144.26487228032457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P.93'!$B$5:$B$14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'std. - P.93'!$F$5:$F$14</c:f>
              <c:numCache>
                <c:ptCount val="10"/>
                <c:pt idx="0">
                  <c:v>50.29145411967547</c:v>
                </c:pt>
                <c:pt idx="1">
                  <c:v>50.29145411967547</c:v>
                </c:pt>
                <c:pt idx="2">
                  <c:v>50.29145411967547</c:v>
                </c:pt>
                <c:pt idx="3">
                  <c:v>50.29145411967547</c:v>
                </c:pt>
                <c:pt idx="4">
                  <c:v>50.29145411967547</c:v>
                </c:pt>
                <c:pt idx="5">
                  <c:v>50.29145411967547</c:v>
                </c:pt>
                <c:pt idx="6">
                  <c:v>50.29145411967547</c:v>
                </c:pt>
                <c:pt idx="7">
                  <c:v>50.29145411967547</c:v>
                </c:pt>
                <c:pt idx="8">
                  <c:v>50.29145411967547</c:v>
                </c:pt>
                <c:pt idx="9">
                  <c:v>50.29145411967547</c:v>
                </c:pt>
              </c:numCache>
            </c:numRef>
          </c:val>
          <c:smooth val="0"/>
        </c:ser>
        <c:axId val="50306116"/>
        <c:axId val="50101861"/>
      </c:lineChart>
      <c:catAx>
        <c:axId val="50306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0101861"/>
        <c:crossesAt val="0"/>
        <c:auto val="1"/>
        <c:lblOffset val="100"/>
        <c:tickLblSkip val="1"/>
        <c:noMultiLvlLbl val="0"/>
      </c:catAx>
      <c:valAx>
        <c:axId val="50101861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0306116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2"/>
          <c:y val="0.8515"/>
          <c:w val="0.83175"/>
          <c:h val="0.1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สถานี P.93 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0.014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425"/>
          <c:y val="0.15075"/>
          <c:w val="0.84675"/>
          <c:h val="0.733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P.93'!$B$5:$B$15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'std. - P.93'!$C$5:$C$15</c:f>
              <c:numCache>
                <c:ptCount val="11"/>
                <c:pt idx="0">
                  <c:v>80.52912000000002</c:v>
                </c:pt>
                <c:pt idx="1">
                  <c:v>186.007104</c:v>
                </c:pt>
                <c:pt idx="2">
                  <c:v>93.60576000000002</c:v>
                </c:pt>
                <c:pt idx="3">
                  <c:v>86.860512</c:v>
                </c:pt>
                <c:pt idx="4">
                  <c:v>66.81311999999998</c:v>
                </c:pt>
                <c:pt idx="5">
                  <c:v>38.31408000000001</c:v>
                </c:pt>
                <c:pt idx="6">
                  <c:v>60.651936</c:v>
                </c:pt>
                <c:pt idx="7">
                  <c:v>142.3</c:v>
                </c:pt>
                <c:pt idx="8">
                  <c:v>151</c:v>
                </c:pt>
                <c:pt idx="9">
                  <c:v>66.7</c:v>
                </c:pt>
                <c:pt idx="10">
                  <c:v>68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(2553 - 2562) 10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P.93'!$B$5:$B$15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'std. - P.93'!$E$5:$E$14</c:f>
              <c:numCache>
                <c:ptCount val="10"/>
                <c:pt idx="0">
                  <c:v>97.27816320000002</c:v>
                </c:pt>
                <c:pt idx="1">
                  <c:v>97.27816320000002</c:v>
                </c:pt>
                <c:pt idx="2">
                  <c:v>97.27816320000002</c:v>
                </c:pt>
                <c:pt idx="3">
                  <c:v>97.27816320000002</c:v>
                </c:pt>
                <c:pt idx="4">
                  <c:v>97.27816320000002</c:v>
                </c:pt>
                <c:pt idx="5">
                  <c:v>97.27816320000002</c:v>
                </c:pt>
                <c:pt idx="6">
                  <c:v>97.27816320000002</c:v>
                </c:pt>
                <c:pt idx="7">
                  <c:v>97.27816320000002</c:v>
                </c:pt>
                <c:pt idx="8">
                  <c:v>97.27816320000002</c:v>
                </c:pt>
                <c:pt idx="9">
                  <c:v>97.27816320000002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P.93'!$B$5:$B$15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'std. - P.93'!$D$5:$D$15</c:f>
              <c:numCache>
                <c:ptCount val="11"/>
                <c:pt idx="10">
                  <c:v>68</c:v>
                </c:pt>
              </c:numCache>
            </c:numRef>
          </c:val>
          <c:smooth val="0"/>
        </c:ser>
        <c:marker val="1"/>
        <c:axId val="48263566"/>
        <c:axId val="31718911"/>
      </c:lineChart>
      <c:catAx>
        <c:axId val="48263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1718911"/>
        <c:crossesAt val="0"/>
        <c:auto val="1"/>
        <c:lblOffset val="100"/>
        <c:tickLblSkip val="1"/>
        <c:noMultiLvlLbl val="0"/>
      </c:catAx>
      <c:valAx>
        <c:axId val="31718911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8263566"/>
        <c:crossesAt val="1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05"/>
          <c:y val="0.927"/>
          <c:w val="0.834"/>
          <c:h val="0.06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0.49125</cdr:y>
    </cdr:from>
    <cdr:to>
      <cdr:x>0.55375</cdr:x>
      <cdr:y>0.534</cdr:y>
    </cdr:to>
    <cdr:sp>
      <cdr:nvSpPr>
        <cdr:cNvPr id="1" name="TextBox 1"/>
        <cdr:cNvSpPr txBox="1">
          <a:spLocks noChangeArrowheads="1"/>
        </cdr:cNvSpPr>
      </cdr:nvSpPr>
      <cdr:spPr>
        <a:xfrm>
          <a:off x="3848100" y="3028950"/>
          <a:ext cx="134302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97 ล้าน ลบ.ม..</a:t>
          </a:r>
        </a:p>
      </cdr:txBody>
    </cdr:sp>
  </cdr:relSizeAnchor>
  <cdr:relSizeAnchor xmlns:cdr="http://schemas.openxmlformats.org/drawingml/2006/chartDrawing">
    <cdr:from>
      <cdr:x>0.5495</cdr:x>
      <cdr:y>0.37325</cdr:y>
    </cdr:from>
    <cdr:to>
      <cdr:x>0.69875</cdr:x>
      <cdr:y>0.419</cdr:y>
    </cdr:to>
    <cdr:sp>
      <cdr:nvSpPr>
        <cdr:cNvPr id="2" name="TextBox 1"/>
        <cdr:cNvSpPr txBox="1">
          <a:spLocks noChangeArrowheads="1"/>
        </cdr:cNvSpPr>
      </cdr:nvSpPr>
      <cdr:spPr>
        <a:xfrm>
          <a:off x="5153025" y="2295525"/>
          <a:ext cx="1400175" cy="2857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144 ล้าน ลบ.ม.</a:t>
          </a:r>
        </a:p>
      </cdr:txBody>
    </cdr:sp>
  </cdr:relSizeAnchor>
  <cdr:relSizeAnchor xmlns:cdr="http://schemas.openxmlformats.org/drawingml/2006/chartDrawing">
    <cdr:from>
      <cdr:x>0.26025</cdr:x>
      <cdr:y>0.68575</cdr:y>
    </cdr:from>
    <cdr:to>
      <cdr:x>0.41025</cdr:x>
      <cdr:y>0.72975</cdr:y>
    </cdr:to>
    <cdr:sp>
      <cdr:nvSpPr>
        <cdr:cNvPr id="3" name="TextBox 1"/>
        <cdr:cNvSpPr txBox="1">
          <a:spLocks noChangeArrowheads="1"/>
        </cdr:cNvSpPr>
      </cdr:nvSpPr>
      <cdr:spPr>
        <a:xfrm>
          <a:off x="2438400" y="4229100"/>
          <a:ext cx="140970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50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0.27775</cdr:x>
      <cdr:y>0.346</cdr:y>
    </cdr:from>
    <cdr:to>
      <cdr:x>0.341</cdr:x>
      <cdr:y>0.55525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600325" y="2114550"/>
          <a:ext cx="590550" cy="1285875"/>
        </a:xfrm>
        <a:prstGeom prst="curvedConnector3">
          <a:avLst>
            <a:gd name="adj1" fmla="val 0"/>
            <a:gd name="adj2" fmla="val -620916"/>
            <a:gd name="adj3" fmla="val -599337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zoomScalePageLayoutView="0" workbookViewId="0" topLeftCell="A5">
      <selection activeCell="E25" sqref="E2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2553</v>
      </c>
      <c r="C5" s="71">
        <v>80.52912000000002</v>
      </c>
      <c r="D5" s="72"/>
      <c r="E5" s="73">
        <f aca="true" t="shared" si="0" ref="E5:E14">$C$105</f>
        <v>97.27816320000002</v>
      </c>
      <c r="F5" s="74">
        <f aca="true" t="shared" si="1" ref="F5:F14">+$C$108</f>
        <v>50.29145411967547</v>
      </c>
      <c r="G5" s="75">
        <f aca="true" t="shared" si="2" ref="G5:G14">$C$106</f>
        <v>46.98670908032455</v>
      </c>
      <c r="H5" s="76">
        <f aca="true" t="shared" si="3" ref="H5:H14">+$C$109</f>
        <v>144.26487228032457</v>
      </c>
      <c r="I5" s="2">
        <v>1</v>
      </c>
    </row>
    <row r="6" spans="2:9" ht="11.25">
      <c r="B6" s="22">
        <v>2554</v>
      </c>
      <c r="C6" s="77">
        <v>186.007104</v>
      </c>
      <c r="D6" s="72"/>
      <c r="E6" s="78">
        <f t="shared" si="0"/>
        <v>97.27816320000002</v>
      </c>
      <c r="F6" s="79">
        <f t="shared" si="1"/>
        <v>50.29145411967547</v>
      </c>
      <c r="G6" s="80">
        <f t="shared" si="2"/>
        <v>46.98670908032455</v>
      </c>
      <c r="H6" s="81">
        <f t="shared" si="3"/>
        <v>144.26487228032457</v>
      </c>
      <c r="I6" s="2">
        <f>I5+1</f>
        <v>2</v>
      </c>
    </row>
    <row r="7" spans="2:9" ht="11.25">
      <c r="B7" s="22">
        <v>2555</v>
      </c>
      <c r="C7" s="77">
        <v>93.60576000000002</v>
      </c>
      <c r="D7" s="72"/>
      <c r="E7" s="78">
        <f t="shared" si="0"/>
        <v>97.27816320000002</v>
      </c>
      <c r="F7" s="79">
        <f t="shared" si="1"/>
        <v>50.29145411967547</v>
      </c>
      <c r="G7" s="80">
        <f t="shared" si="2"/>
        <v>46.98670908032455</v>
      </c>
      <c r="H7" s="81">
        <f t="shared" si="3"/>
        <v>144.26487228032457</v>
      </c>
      <c r="I7" s="2">
        <f aca="true" t="shared" si="4" ref="I7:I14">I6+1</f>
        <v>3</v>
      </c>
    </row>
    <row r="8" spans="2:9" ht="11.25">
      <c r="B8" s="22">
        <v>2556</v>
      </c>
      <c r="C8" s="77">
        <v>86.860512</v>
      </c>
      <c r="D8" s="72"/>
      <c r="E8" s="78">
        <f t="shared" si="0"/>
        <v>97.27816320000002</v>
      </c>
      <c r="F8" s="79">
        <f t="shared" si="1"/>
        <v>50.29145411967547</v>
      </c>
      <c r="G8" s="80">
        <f t="shared" si="2"/>
        <v>46.98670908032455</v>
      </c>
      <c r="H8" s="81">
        <f t="shared" si="3"/>
        <v>144.26487228032457</v>
      </c>
      <c r="I8" s="2">
        <f t="shared" si="4"/>
        <v>4</v>
      </c>
    </row>
    <row r="9" spans="2:9" ht="11.25">
      <c r="B9" s="22">
        <v>2557</v>
      </c>
      <c r="C9" s="77">
        <v>66.81311999999998</v>
      </c>
      <c r="D9" s="72"/>
      <c r="E9" s="78">
        <f t="shared" si="0"/>
        <v>97.27816320000002</v>
      </c>
      <c r="F9" s="79">
        <f t="shared" si="1"/>
        <v>50.29145411967547</v>
      </c>
      <c r="G9" s="80">
        <f t="shared" si="2"/>
        <v>46.98670908032455</v>
      </c>
      <c r="H9" s="81">
        <f t="shared" si="3"/>
        <v>144.26487228032457</v>
      </c>
      <c r="I9" s="2">
        <f t="shared" si="4"/>
        <v>5</v>
      </c>
    </row>
    <row r="10" spans="2:9" ht="11.25">
      <c r="B10" s="22">
        <v>2558</v>
      </c>
      <c r="C10" s="77">
        <v>38.31408000000001</v>
      </c>
      <c r="D10" s="72"/>
      <c r="E10" s="78">
        <f t="shared" si="0"/>
        <v>97.27816320000002</v>
      </c>
      <c r="F10" s="79">
        <f t="shared" si="1"/>
        <v>50.29145411967547</v>
      </c>
      <c r="G10" s="80">
        <f t="shared" si="2"/>
        <v>46.98670908032455</v>
      </c>
      <c r="H10" s="81">
        <f t="shared" si="3"/>
        <v>144.26487228032457</v>
      </c>
      <c r="I10" s="2">
        <f t="shared" si="4"/>
        <v>6</v>
      </c>
    </row>
    <row r="11" spans="2:9" ht="11.25">
      <c r="B11" s="22">
        <v>2559</v>
      </c>
      <c r="C11" s="77">
        <v>60.651936</v>
      </c>
      <c r="D11" s="72"/>
      <c r="E11" s="78">
        <f t="shared" si="0"/>
        <v>97.27816320000002</v>
      </c>
      <c r="F11" s="79">
        <f t="shared" si="1"/>
        <v>50.29145411967547</v>
      </c>
      <c r="G11" s="80">
        <f t="shared" si="2"/>
        <v>46.98670908032455</v>
      </c>
      <c r="H11" s="81">
        <f t="shared" si="3"/>
        <v>144.26487228032457</v>
      </c>
      <c r="I11" s="2">
        <f t="shared" si="4"/>
        <v>7</v>
      </c>
    </row>
    <row r="12" spans="2:9" ht="11.25">
      <c r="B12" s="22">
        <v>2560</v>
      </c>
      <c r="C12" s="77">
        <v>142.3</v>
      </c>
      <c r="D12" s="72"/>
      <c r="E12" s="78">
        <f t="shared" si="0"/>
        <v>97.27816320000002</v>
      </c>
      <c r="F12" s="79">
        <f t="shared" si="1"/>
        <v>50.29145411967547</v>
      </c>
      <c r="G12" s="80">
        <f t="shared" si="2"/>
        <v>46.98670908032455</v>
      </c>
      <c r="H12" s="81">
        <f t="shared" si="3"/>
        <v>144.26487228032457</v>
      </c>
      <c r="I12" s="2">
        <f t="shared" si="4"/>
        <v>8</v>
      </c>
    </row>
    <row r="13" spans="2:9" ht="11.25">
      <c r="B13" s="22">
        <v>2561</v>
      </c>
      <c r="C13" s="77">
        <v>151</v>
      </c>
      <c r="D13" s="72"/>
      <c r="E13" s="78">
        <f t="shared" si="0"/>
        <v>97.27816320000002</v>
      </c>
      <c r="F13" s="79">
        <f t="shared" si="1"/>
        <v>50.29145411967547</v>
      </c>
      <c r="G13" s="80">
        <f t="shared" si="2"/>
        <v>46.98670908032455</v>
      </c>
      <c r="H13" s="81">
        <f t="shared" si="3"/>
        <v>144.26487228032457</v>
      </c>
      <c r="I13" s="2">
        <f t="shared" si="4"/>
        <v>9</v>
      </c>
    </row>
    <row r="14" spans="2:9" ht="11.25">
      <c r="B14" s="22">
        <v>2562</v>
      </c>
      <c r="C14" s="77">
        <v>66.7</v>
      </c>
      <c r="D14" s="72"/>
      <c r="E14" s="78">
        <f t="shared" si="0"/>
        <v>97.27816320000002</v>
      </c>
      <c r="F14" s="79">
        <f t="shared" si="1"/>
        <v>50.29145411967547</v>
      </c>
      <c r="G14" s="80">
        <f t="shared" si="2"/>
        <v>46.98670908032455</v>
      </c>
      <c r="H14" s="81">
        <f t="shared" si="3"/>
        <v>144.26487228032457</v>
      </c>
      <c r="I14" s="2">
        <f t="shared" si="4"/>
        <v>10</v>
      </c>
    </row>
    <row r="15" spans="2:14" ht="11.25">
      <c r="B15" s="89">
        <v>2563</v>
      </c>
      <c r="C15" s="90">
        <v>68</v>
      </c>
      <c r="D15" s="91">
        <f>C15</f>
        <v>68</v>
      </c>
      <c r="E15" s="78"/>
      <c r="F15" s="79"/>
      <c r="G15" s="80"/>
      <c r="H15" s="81"/>
      <c r="K15" s="95" t="s">
        <v>23</v>
      </c>
      <c r="L15" s="95"/>
      <c r="M15" s="95"/>
      <c r="N15" s="95"/>
    </row>
    <row r="16" spans="2:8" ht="11.25">
      <c r="B16" s="22"/>
      <c r="C16" s="77"/>
      <c r="D16" s="72"/>
      <c r="E16" s="78"/>
      <c r="F16" s="79"/>
      <c r="G16" s="80"/>
      <c r="H16" s="81"/>
    </row>
    <row r="17" spans="2:8" ht="11.25">
      <c r="B17" s="22"/>
      <c r="C17" s="77"/>
      <c r="D17" s="72"/>
      <c r="E17" s="78"/>
      <c r="F17" s="79"/>
      <c r="G17" s="80"/>
      <c r="H17" s="81"/>
    </row>
    <row r="18" spans="2:8" ht="11.25">
      <c r="B18" s="22"/>
      <c r="C18" s="77"/>
      <c r="D18" s="72"/>
      <c r="E18" s="78"/>
      <c r="F18" s="79"/>
      <c r="G18" s="80"/>
      <c r="H18" s="81"/>
    </row>
    <row r="19" spans="2:8" ht="11.25">
      <c r="B19" s="22"/>
      <c r="C19" s="77"/>
      <c r="D19" s="72"/>
      <c r="E19" s="78"/>
      <c r="F19" s="79"/>
      <c r="G19" s="80"/>
      <c r="H19" s="81"/>
    </row>
    <row r="20" spans="2:8" ht="11.25">
      <c r="B20" s="22"/>
      <c r="C20" s="77"/>
      <c r="D20" s="72"/>
      <c r="E20" s="78"/>
      <c r="F20" s="79"/>
      <c r="G20" s="80"/>
      <c r="H20" s="81"/>
    </row>
    <row r="21" spans="2:8" ht="11.25">
      <c r="B21" s="22"/>
      <c r="C21" s="77"/>
      <c r="D21" s="72"/>
      <c r="E21" s="78"/>
      <c r="F21" s="79"/>
      <c r="G21" s="80"/>
      <c r="H21" s="81"/>
    </row>
    <row r="22" spans="2:8" ht="11.25">
      <c r="B22" s="22"/>
      <c r="C22" s="82"/>
      <c r="D22" s="72"/>
      <c r="E22" s="78"/>
      <c r="F22" s="79"/>
      <c r="G22" s="80"/>
      <c r="H22" s="81"/>
    </row>
    <row r="23" spans="2:8" ht="11.25">
      <c r="B23" s="22"/>
      <c r="C23" s="82"/>
      <c r="D23" s="72"/>
      <c r="E23" s="78"/>
      <c r="F23" s="79"/>
      <c r="G23" s="80"/>
      <c r="H23" s="81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1.25">
      <c r="B54" s="22"/>
      <c r="C54" s="82"/>
      <c r="D54" s="72"/>
      <c r="E54" s="78"/>
      <c r="F54" s="79"/>
      <c r="G54" s="80"/>
      <c r="H54" s="81"/>
      <c r="J54" s="30"/>
      <c r="K54" s="30"/>
      <c r="L54" s="30"/>
      <c r="M54" s="30"/>
      <c r="N54" s="23"/>
    </row>
    <row r="55" spans="2:14" ht="11.25">
      <c r="B55" s="22"/>
      <c r="C55" s="82"/>
      <c r="D55" s="72"/>
      <c r="E55" s="78"/>
      <c r="F55" s="79"/>
      <c r="G55" s="80"/>
      <c r="H55" s="81"/>
      <c r="J55" s="31"/>
      <c r="K55" s="28"/>
      <c r="L55" s="31"/>
      <c r="M55" s="32"/>
      <c r="N55" s="23"/>
    </row>
    <row r="56" spans="2:13" ht="11.25">
      <c r="B56" s="22"/>
      <c r="C56" s="77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77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AVERAGE(C5:C14)</f>
        <v>97.27816320000002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STDEV(C5:C14)</f>
        <v>46.98670908032455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0.48301394202645204</v>
      </c>
      <c r="D107" s="48"/>
      <c r="E107" s="59">
        <f>C107*100</f>
        <v>48.301394202645206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7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50.29145411967547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2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144.26487228032457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1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10</v>
      </c>
    </row>
    <row r="113" ht="11.25">
      <c r="C113" s="2">
        <f>COUNTIF(C5:C14,"&gt;144")</f>
        <v>2</v>
      </c>
    </row>
    <row r="114" ht="11.25">
      <c r="C114" s="2">
        <f>COUNTIF(C5:C14,"&lt;50")</f>
        <v>1</v>
      </c>
    </row>
  </sheetData>
  <sheetProtection/>
  <mergeCells count="2">
    <mergeCell ref="B2:B4"/>
    <mergeCell ref="K15:N1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2016-05-12T07:32:34Z</cp:lastPrinted>
  <dcterms:created xsi:type="dcterms:W3CDTF">2016-04-07T02:09:12Z</dcterms:created>
  <dcterms:modified xsi:type="dcterms:W3CDTF">2021-04-27T03:32:08Z</dcterms:modified>
  <cp:category/>
  <cp:version/>
  <cp:contentType/>
  <cp:contentStatus/>
</cp:coreProperties>
</file>