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1835" windowHeight="7680" activeTab="8"/>
  </bookViews>
  <sheets>
    <sheet name="2014" sheetId="1" r:id="rId1"/>
    <sheet name="2015" sheetId="2" r:id="rId2"/>
    <sheet name="2016" sheetId="3" r:id="rId3"/>
    <sheet name="2017" sheetId="4" r:id="rId4"/>
    <sheet name="2018" sheetId="5" r:id="rId5"/>
    <sheet name="2019" sheetId="6" r:id="rId6"/>
    <sheet name="2020" sheetId="7" r:id="rId7"/>
    <sheet name="2021" sheetId="8" r:id="rId8"/>
    <sheet name="2022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name">'[1]c-form'!$B$7</definedName>
  </definedNames>
  <calcPr fullCalcOnLoad="1"/>
</workbook>
</file>

<file path=xl/comments1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</commentList>
</comments>
</file>

<file path=xl/comments9.xml><?xml version="1.0" encoding="utf-8"?>
<comments xmlns="http://schemas.openxmlformats.org/spreadsheetml/2006/main">
  <authors>
    <author>jurairus rujinarong</author>
  </authors>
  <commentList>
    <comment ref="J4" authorId="0">
      <text>
        <r>
          <rPr>
            <b/>
            <sz val="8"/>
            <color indexed="10"/>
            <rFont val="Tahoma"/>
            <family val="2"/>
          </rPr>
          <t>ใส่ค่า Log C Value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10"/>
            <rFont val="Tahoma"/>
            <family val="2"/>
          </rPr>
          <t xml:space="preserve">ใส่ค่า M Value
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ใส่ค่า
</t>
        </r>
      </text>
    </comment>
    <comment ref="M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ใส่ค่า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8"/>
            <color indexed="10"/>
            <rFont val="Tahoma"/>
            <family val="2"/>
          </rPr>
          <t xml:space="preserve"> (blank-tons/day,1-100 tons/day) ใส่ค่า 0, 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<sst xmlns="http://schemas.openxmlformats.org/spreadsheetml/2006/main" count="296" uniqueCount="35">
  <si>
    <t>Station    -</t>
  </si>
  <si>
    <t>Royal  Irrigation</t>
  </si>
  <si>
    <t>Stream    -</t>
  </si>
  <si>
    <t>Thailand</t>
  </si>
  <si>
    <t>River         -</t>
  </si>
  <si>
    <t>Hydrology  Division</t>
  </si>
  <si>
    <t>River  System   -</t>
  </si>
  <si>
    <t>Log C  =</t>
  </si>
  <si>
    <t>M Value =</t>
  </si>
  <si>
    <t xml:space="preserve">ใช้สมการ log C ตั้งแต่ปี </t>
  </si>
  <si>
    <t>ถึงปี</t>
  </si>
  <si>
    <t>จ.น ตัวอย่าง</t>
  </si>
  <si>
    <t>จุด</t>
  </si>
  <si>
    <t>Unit 0,1  =</t>
  </si>
  <si>
    <t>Date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</si>
  <si>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</si>
  <si>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</si>
  <si>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</si>
  <si>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</si>
  <si>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</si>
  <si>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</si>
  <si>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</si>
  <si>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</si>
  <si>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</si>
  <si>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</si>
  <si>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</si>
  <si>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</si>
  <si>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</si>
  <si>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Total</t>
  </si>
  <si>
    <t>100Ton</t>
  </si>
  <si>
    <t>Mean</t>
  </si>
  <si>
    <t>Max</t>
  </si>
  <si>
    <t>Min</t>
  </si>
  <si>
    <t>หมายเหตุ ค่าปริมาณตะกอนรายวัน เป็นค่าสมมุติ ต้องคูณ 100 เป็นค่าจริง เช่น 1.73*100 = 173 ton/day</t>
  </si>
  <si>
    <t>Ton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</si>
</sst>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"/>
    <numFmt numFmtId="188" formatCode="0.0"/>
    <numFmt numFmtId="189" formatCode="_(&quot;฿&quot;* #,##0_);_(&quot;฿&quot;* \(#,##0\);_(&quot;฿&quot;* &quot;-&quot;_);_(@_)"/>
    <numFmt numFmtId="190" formatCode="_(&quot;฿&quot;* #,##0.00_);_(&quot;฿&quot;* \(#,##0.00\);_(&quot;฿&quot;* &quot;-&quot;??_);_(@_)"/>
    <numFmt numFmtId="191" formatCode="_(* #,##0.00_);_(* \(#,##0.00\);_(* &quot;-&quot;??_);_(@_)"/>
    <numFmt numFmtId="192" formatCode="#,##0_ ;\-#,##0\ "/>
    <numFmt numFmtId="193" formatCode="0.00\ "/>
    <numFmt numFmtId="194" formatCode="0.0000000000"/>
    <numFmt numFmtId="195" formatCode="0.00000000"/>
    <numFmt numFmtId="196" formatCode="0.0000000"/>
    <numFmt numFmtId="197" formatCode="0.000000"/>
    <numFmt numFmtId="198" formatCode="0.00000"/>
    <numFmt numFmtId="199" formatCode="0.000"/>
    <numFmt numFmtId="200" formatCode="B1mmm\-yy"/>
  </numFmts>
  <fonts count="54">
    <font>
      <sz val="14"/>
      <name val="Cordia New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name val="Arial"/>
      <family val="2"/>
    </font>
    <font>
      <sz val="9"/>
      <color indexed="16"/>
      <name val="Arial"/>
      <family val="2"/>
    </font>
    <font>
      <b/>
      <sz val="10"/>
      <color indexed="56"/>
      <name val="Arial"/>
      <family val="2"/>
    </font>
    <font>
      <b/>
      <sz val="9"/>
      <color indexed="56"/>
      <name val="Arial"/>
      <family val="2"/>
    </font>
    <font>
      <sz val="10"/>
      <name val="Arial"/>
      <family val="2"/>
    </font>
    <font>
      <b/>
      <sz val="16"/>
      <color indexed="18"/>
      <name val="AngsanaUPC"/>
      <family val="1"/>
    </font>
    <font>
      <b/>
      <sz val="8"/>
      <color indexed="10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u val="single"/>
      <sz val="10"/>
      <color indexed="1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1" fontId="11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vertical="center"/>
      <protection/>
    </xf>
    <xf numFmtId="0" fontId="14" fillId="0" borderId="10" xfId="0" applyFont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2" fontId="0" fillId="0" borderId="0" xfId="0" applyNumberFormat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0" fontId="0" fillId="0" borderId="0" xfId="0" applyAlignment="1">
      <alignment vertical="center"/>
    </xf>
    <xf numFmtId="2" fontId="0" fillId="0" borderId="11" xfId="0" applyNumberFormat="1" applyBorder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2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vertical="center"/>
      <protection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horizontal="right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1" fontId="11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2" fontId="0" fillId="0" borderId="0" xfId="0" applyNumberForma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/>
    </xf>
    <xf numFmtId="194" fontId="8" fillId="0" borderId="0" xfId="0" applyNumberFormat="1" applyFont="1" applyFill="1" applyAlignment="1" applyProtection="1">
      <alignment horizontal="left" vertical="center"/>
      <protection locked="0"/>
    </xf>
    <xf numFmtId="194" fontId="0" fillId="0" borderId="0" xfId="0" applyNumberFormat="1" applyFill="1" applyAlignment="1" applyProtection="1">
      <alignment horizontal="left"/>
      <protection locked="0"/>
    </xf>
    <xf numFmtId="0" fontId="8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14" fillId="0" borderId="10" xfId="0" applyFont="1" applyBorder="1" applyAlignment="1" applyProtection="1">
      <alignment horizontal="right"/>
      <protection/>
    </xf>
    <xf numFmtId="0" fontId="0" fillId="0" borderId="10" xfId="0" applyBorder="1" applyAlignment="1">
      <alignment horizontal="right"/>
    </xf>
    <xf numFmtId="2" fontId="0" fillId="0" borderId="0" xfId="0" applyNumberFormat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10" fillId="0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187" fontId="8" fillId="0" borderId="0" xfId="0" applyNumberFormat="1" applyFont="1" applyFill="1" applyAlignment="1" applyProtection="1">
      <alignment horizontal="left" vertical="center"/>
      <protection locked="0"/>
    </xf>
    <xf numFmtId="187" fontId="9" fillId="0" borderId="0" xfId="0" applyNumberFormat="1" applyFont="1" applyFill="1" applyAlignment="1" applyProtection="1">
      <alignment horizontal="left" vertical="center"/>
      <protection locked="0"/>
    </xf>
    <xf numFmtId="2" fontId="0" fillId="0" borderId="0" xfId="0" applyNumberFormat="1" applyAlignment="1">
      <alignment horizontal="right" vertical="center"/>
    </xf>
    <xf numFmtId="0" fontId="14" fillId="0" borderId="10" xfId="0" applyFont="1" applyBorder="1" applyAlignment="1">
      <alignment horizontal="right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94" fontId="8" fillId="0" borderId="0" xfId="0" applyNumberFormat="1" applyFont="1" applyAlignment="1" applyProtection="1">
      <alignment horizontal="left" vertical="center"/>
      <protection locked="0"/>
    </xf>
    <xf numFmtId="194" fontId="0" fillId="0" borderId="0" xfId="0" applyNumberFormat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5;&#3632;&#3585;&#3629;&#3609;&#3619;&#3634;&#3618;&#3623;&#3633;&#3609;\&#3605;&#3632;&#3585;&#3629;&#3609;&#3619;&#3634;&#3618;&#3623;&#3633;&#3609;\C-from%20Station%202007\&#3649;&#3617;&#3656;&#3609;&#3657;&#3635;&#3611;&#3636;&#3591;\STREAMGH1%20-%20P.4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c-form\C-From%20Station%202022\&#3649;&#3617;&#3656;&#3609;&#3657;&#3635;&#3611;&#3636;&#3591;\STREAMGH1%20-%20P.9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11;&#3619;&#3632;&#3617;&#3623;&#3621;&#3626;&#3606;&#3636;&#3605;&#3636;&#3629;&#3640;&#3607;&#3585;&#3623;&#3636;&#3607;&#3618;&#3634;\4.&#3591;&#3634;&#3609;&#3605;&#3632;&#3585;&#3629;&#3609;&#3649;&#3621;&#3632;&#3588;&#3640;&#3603;&#3616;&#3634;&#3614;&#3609;&#3657;&#3635;\C%20-%20From%20%20Station%20%202014\&#3649;&#3617;&#3656;&#3609;&#3657;&#3635;&#3611;&#3636;&#3591;\STREAMGH1-%20P.9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11;&#3619;&#3632;&#3617;&#3623;&#3621;&#3626;&#3606;&#3636;&#3605;&#3636;&#3629;&#3640;&#3607;&#3585;&#3623;&#3636;&#3607;&#3618;&#3634;\1.&#3591;&#3634;&#3609;&#3619;&#3632;&#3604;&#3633;&#3610;&#3609;&#3657;&#3635;\&#3629;&#3607;.1-01\C-From%20Station%202015\&#3609;&#3657;&#3635;&#3649;&#3617;&#3656;&#3611;&#3636;&#3591;\STREAMGH1-%20P.9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11;&#3619;&#3632;&#3617;&#3623;&#3621;&#3626;&#3606;&#3636;&#3605;&#3636;&#3629;&#3640;&#3607;&#3585;&#3623;&#3636;&#3607;&#3618;&#3634;\4.&#3591;&#3634;&#3609;&#3605;&#3632;&#3585;&#3629;&#3609;&#3649;&#3621;&#3632;&#3588;&#3640;&#3603;&#3616;&#3634;&#3614;&#3609;&#3657;&#3635;\sed\C%20-%20From%20%20Station%20%202016\&#3609;&#3657;&#3635;&#3649;&#3617;&#3656;&#3611;&#3636;&#3591;\STREAMGH1-%20P.9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11;&#3619;&#3632;&#3617;&#3623;&#3621;&#3626;&#3606;&#3636;&#3605;&#3636;&#3629;&#3640;&#3607;&#3585;&#3623;&#3636;&#3607;&#3618;&#3634;\1.&#3591;&#3634;&#3609;&#3619;&#3632;&#3604;&#3633;&#3610;&#3609;&#3657;&#3635;\&#3629;&#3607;.1-01\C-From%20Station%202017\1.&#3609;&#3657;&#3635;&#3649;&#3617;&#3656;&#3611;&#3636;&#3591;\STREAMGH1-%20P.9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11;&#3619;&#3632;&#3617;&#3623;&#3621;&#3626;&#3606;&#3636;&#3605;&#3636;&#3629;&#3640;&#3607;&#3585;&#3623;&#3636;&#3607;&#3618;&#3634;\1.&#3591;&#3634;&#3609;&#3619;&#3632;&#3604;&#3633;&#3610;&#3609;&#3657;&#3635;\&#3629;&#3607;.1-01\C-From%20Station%202018\&#3609;&#3657;&#3635;&#3649;&#3617;&#3656;&#3611;&#3636;&#3591;\STREAMGH1-%20P.9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4.&#3591;&#3634;&#3609;&#3605;&#3632;&#3585;&#3629;&#3609;&#3649;&#3621;&#3632;&#3588;&#3640;&#3603;&#3616;&#3634;&#3614;&#3609;&#3657;&#3635;\C-From%20Station%202019\&#3609;&#3657;&#3635;&#3649;&#3617;&#3656;&#3611;&#3636;&#3591;\STREAMGH1-%20P.9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_TK\Desktop\C%20-%20From%20%20%20Station%202020\&#3649;&#3617;&#3656;&#3609;&#3657;&#3635;&#3611;&#3636;&#3591;\STREAMGH1%20-%20P.92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3619;&#3634;&#3618;&#3591;&#3634;&#3609;&#3611;&#3619;&#3632;&#3592;&#3635;&#3611;&#3637;&#3609;&#3657;&#3635;64\C-From%20Station%202021\&#3649;&#3617;&#3656;&#3609;&#3657;&#3635;&#3611;&#3636;&#3591;\STREAMGH1%20-%20P.9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19">
        <row r="7">
          <cell r="B7" t="str">
            <v>P.4A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5.5</v>
          </cell>
          <cell r="D9">
            <v>8.58</v>
          </cell>
          <cell r="E9">
            <v>12.78</v>
          </cell>
          <cell r="F9">
            <v>13.12</v>
          </cell>
          <cell r="G9">
            <v>28.72</v>
          </cell>
          <cell r="H9">
            <v>36.8</v>
          </cell>
          <cell r="I9">
            <v>84.75</v>
          </cell>
          <cell r="J9">
            <v>13.8</v>
          </cell>
          <cell r="K9">
            <v>7.32</v>
          </cell>
          <cell r="L9">
            <v>2.78</v>
          </cell>
          <cell r="M9">
            <v>1.1</v>
          </cell>
          <cell r="N9">
            <v>1</v>
          </cell>
        </row>
        <row r="10">
          <cell r="C10">
            <v>7.95</v>
          </cell>
          <cell r="D10">
            <v>8.79</v>
          </cell>
          <cell r="E10">
            <v>8.58</v>
          </cell>
          <cell r="F10">
            <v>28.25</v>
          </cell>
          <cell r="G10">
            <v>26.01</v>
          </cell>
          <cell r="H10">
            <v>37.82</v>
          </cell>
          <cell r="I10">
            <v>201.75</v>
          </cell>
          <cell r="J10">
            <v>14.82</v>
          </cell>
          <cell r="K10">
            <v>7.32</v>
          </cell>
          <cell r="L10">
            <v>2.56</v>
          </cell>
          <cell r="M10">
            <v>1.2</v>
          </cell>
          <cell r="N10">
            <v>1.3</v>
          </cell>
        </row>
        <row r="11">
          <cell r="C11">
            <v>13.12</v>
          </cell>
          <cell r="D11">
            <v>7.74</v>
          </cell>
          <cell r="E11">
            <v>7.11</v>
          </cell>
          <cell r="F11">
            <v>19.58</v>
          </cell>
          <cell r="G11">
            <v>27.77</v>
          </cell>
          <cell r="H11">
            <v>26.87</v>
          </cell>
          <cell r="I11">
            <v>172.7</v>
          </cell>
          <cell r="J11">
            <v>14.48</v>
          </cell>
          <cell r="K11">
            <v>6.9</v>
          </cell>
          <cell r="L11">
            <v>2.34</v>
          </cell>
          <cell r="M11">
            <v>0.9</v>
          </cell>
          <cell r="N11">
            <v>1.2</v>
          </cell>
        </row>
        <row r="12">
          <cell r="C12">
            <v>9.93</v>
          </cell>
          <cell r="D12">
            <v>6.5</v>
          </cell>
          <cell r="E12">
            <v>5.7</v>
          </cell>
          <cell r="F12">
            <v>15.5</v>
          </cell>
          <cell r="G12">
            <v>30.15</v>
          </cell>
          <cell r="H12">
            <v>24.29</v>
          </cell>
          <cell r="I12">
            <v>105</v>
          </cell>
          <cell r="J12">
            <v>12.44</v>
          </cell>
          <cell r="K12">
            <v>6.3</v>
          </cell>
          <cell r="L12">
            <v>2.34</v>
          </cell>
          <cell r="M12">
            <v>1.1</v>
          </cell>
          <cell r="N12">
            <v>1.2</v>
          </cell>
        </row>
        <row r="13">
          <cell r="C13">
            <v>8.37</v>
          </cell>
          <cell r="D13">
            <v>5.9</v>
          </cell>
          <cell r="E13">
            <v>6.1</v>
          </cell>
          <cell r="F13">
            <v>10.24</v>
          </cell>
          <cell r="G13">
            <v>32.53</v>
          </cell>
          <cell r="H13">
            <v>20.34</v>
          </cell>
          <cell r="I13">
            <v>77</v>
          </cell>
          <cell r="J13">
            <v>11.17</v>
          </cell>
          <cell r="K13">
            <v>5.9</v>
          </cell>
          <cell r="L13">
            <v>2.34</v>
          </cell>
          <cell r="M13">
            <v>0.9</v>
          </cell>
          <cell r="N13">
            <v>1.2</v>
          </cell>
        </row>
        <row r="14">
          <cell r="C14">
            <v>7.32</v>
          </cell>
          <cell r="D14">
            <v>6.3</v>
          </cell>
          <cell r="E14">
            <v>6.3</v>
          </cell>
          <cell r="F14">
            <v>8.37</v>
          </cell>
          <cell r="G14">
            <v>48.67</v>
          </cell>
          <cell r="H14">
            <v>18.83</v>
          </cell>
          <cell r="I14">
            <v>61.67</v>
          </cell>
          <cell r="J14">
            <v>10.86</v>
          </cell>
          <cell r="K14">
            <v>5.7</v>
          </cell>
          <cell r="L14">
            <v>2.23</v>
          </cell>
          <cell r="M14">
            <v>0.83</v>
          </cell>
          <cell r="N14">
            <v>1.2</v>
          </cell>
        </row>
        <row r="15">
          <cell r="C15">
            <v>9.62</v>
          </cell>
          <cell r="D15">
            <v>15.5</v>
          </cell>
          <cell r="E15">
            <v>6.3</v>
          </cell>
          <cell r="F15">
            <v>11.79</v>
          </cell>
          <cell r="G15">
            <v>46.49</v>
          </cell>
          <cell r="H15">
            <v>19.2</v>
          </cell>
          <cell r="I15">
            <v>51.44</v>
          </cell>
          <cell r="J15">
            <v>10.55</v>
          </cell>
          <cell r="K15">
            <v>5.5</v>
          </cell>
          <cell r="L15">
            <v>2.12</v>
          </cell>
          <cell r="M15">
            <v>0.76</v>
          </cell>
          <cell r="N15">
            <v>1.2</v>
          </cell>
        </row>
        <row r="16">
          <cell r="C16">
            <v>10.86</v>
          </cell>
          <cell r="D16">
            <v>8.58</v>
          </cell>
          <cell r="E16">
            <v>6.1</v>
          </cell>
          <cell r="F16">
            <v>23.86</v>
          </cell>
          <cell r="G16">
            <v>71.4</v>
          </cell>
          <cell r="H16">
            <v>15.87</v>
          </cell>
          <cell r="I16">
            <v>48.11</v>
          </cell>
          <cell r="J16">
            <v>9.93</v>
          </cell>
          <cell r="K16">
            <v>5.5</v>
          </cell>
          <cell r="L16">
            <v>2.01</v>
          </cell>
          <cell r="M16">
            <v>0.83</v>
          </cell>
          <cell r="N16">
            <v>1.2</v>
          </cell>
        </row>
        <row r="17">
          <cell r="C17">
            <v>7.95</v>
          </cell>
          <cell r="D17">
            <v>19.2</v>
          </cell>
          <cell r="E17">
            <v>5.9</v>
          </cell>
          <cell r="F17">
            <v>19.2</v>
          </cell>
          <cell r="G17">
            <v>94.5</v>
          </cell>
          <cell r="H17">
            <v>30.15</v>
          </cell>
          <cell r="I17">
            <v>42.41</v>
          </cell>
          <cell r="J17">
            <v>9.93</v>
          </cell>
          <cell r="K17">
            <v>5.3</v>
          </cell>
          <cell r="L17">
            <v>2.01</v>
          </cell>
          <cell r="M17">
            <v>1.1</v>
          </cell>
          <cell r="N17">
            <v>1.2</v>
          </cell>
        </row>
        <row r="18">
          <cell r="C18">
            <v>7.11</v>
          </cell>
          <cell r="D18">
            <v>17.35</v>
          </cell>
          <cell r="E18">
            <v>5.7</v>
          </cell>
          <cell r="F18">
            <v>27.3</v>
          </cell>
          <cell r="G18">
            <v>83.3</v>
          </cell>
          <cell r="H18">
            <v>32.05</v>
          </cell>
          <cell r="I18">
            <v>42.92</v>
          </cell>
          <cell r="J18">
            <v>10.24</v>
          </cell>
          <cell r="K18">
            <v>5.3</v>
          </cell>
          <cell r="L18">
            <v>2.01</v>
          </cell>
          <cell r="M18">
            <v>1.2</v>
          </cell>
          <cell r="N18">
            <v>1.2</v>
          </cell>
        </row>
        <row r="20">
          <cell r="C20">
            <v>6.7</v>
          </cell>
          <cell r="D20">
            <v>34.42</v>
          </cell>
          <cell r="E20">
            <v>5.7</v>
          </cell>
          <cell r="F20">
            <v>32.05</v>
          </cell>
          <cell r="G20">
            <v>81.2</v>
          </cell>
          <cell r="H20">
            <v>52</v>
          </cell>
          <cell r="I20">
            <v>47.56</v>
          </cell>
          <cell r="J20">
            <v>10.24</v>
          </cell>
          <cell r="K20">
            <v>5.1</v>
          </cell>
          <cell r="L20">
            <v>2.12</v>
          </cell>
          <cell r="M20">
            <v>1.2</v>
          </cell>
          <cell r="N20">
            <v>1.2</v>
          </cell>
        </row>
        <row r="21">
          <cell r="C21">
            <v>6.7</v>
          </cell>
          <cell r="D21">
            <v>23.43</v>
          </cell>
          <cell r="E21">
            <v>5.7</v>
          </cell>
          <cell r="F21">
            <v>21.86</v>
          </cell>
          <cell r="G21">
            <v>105.75</v>
          </cell>
          <cell r="H21">
            <v>74.9</v>
          </cell>
          <cell r="I21">
            <v>50.33</v>
          </cell>
          <cell r="J21">
            <v>9.93</v>
          </cell>
          <cell r="K21">
            <v>4.71</v>
          </cell>
          <cell r="L21">
            <v>1.8</v>
          </cell>
          <cell r="M21">
            <v>1.2</v>
          </cell>
          <cell r="N21">
            <v>1.2</v>
          </cell>
        </row>
        <row r="22">
          <cell r="C22">
            <v>6.1</v>
          </cell>
          <cell r="D22">
            <v>10.24</v>
          </cell>
          <cell r="E22">
            <v>5.7</v>
          </cell>
          <cell r="F22">
            <v>21.48</v>
          </cell>
          <cell r="G22">
            <v>123.75</v>
          </cell>
          <cell r="H22">
            <v>79.8</v>
          </cell>
          <cell r="I22">
            <v>34.9</v>
          </cell>
          <cell r="J22">
            <v>9.62</v>
          </cell>
          <cell r="K22">
            <v>4.9</v>
          </cell>
          <cell r="L22">
            <v>1.8</v>
          </cell>
          <cell r="M22">
            <v>1.2</v>
          </cell>
          <cell r="N22">
            <v>1.1</v>
          </cell>
        </row>
        <row r="23">
          <cell r="C23">
            <v>6.3</v>
          </cell>
          <cell r="D23">
            <v>7.11</v>
          </cell>
          <cell r="E23">
            <v>5.7</v>
          </cell>
          <cell r="F23">
            <v>31.1</v>
          </cell>
          <cell r="G23">
            <v>69.41</v>
          </cell>
          <cell r="H23">
            <v>87.75</v>
          </cell>
          <cell r="I23">
            <v>35.38</v>
          </cell>
          <cell r="J23">
            <v>9.31</v>
          </cell>
          <cell r="K23">
            <v>4.52</v>
          </cell>
          <cell r="L23">
            <v>1.7</v>
          </cell>
          <cell r="M23">
            <v>1.2</v>
          </cell>
          <cell r="N23">
            <v>1.5</v>
          </cell>
        </row>
        <row r="24">
          <cell r="C24">
            <v>6.7</v>
          </cell>
          <cell r="D24">
            <v>5.7</v>
          </cell>
          <cell r="E24">
            <v>6.1</v>
          </cell>
          <cell r="F24">
            <v>25.58</v>
          </cell>
          <cell r="G24">
            <v>49.22</v>
          </cell>
          <cell r="H24">
            <v>88.5</v>
          </cell>
          <cell r="I24">
            <v>43.94</v>
          </cell>
          <cell r="J24">
            <v>9</v>
          </cell>
          <cell r="K24">
            <v>4.52</v>
          </cell>
          <cell r="L24">
            <v>1.7</v>
          </cell>
          <cell r="M24">
            <v>1.1</v>
          </cell>
          <cell r="N24">
            <v>1.5</v>
          </cell>
        </row>
        <row r="25">
          <cell r="C25">
            <v>6.1</v>
          </cell>
          <cell r="D25">
            <v>4.71</v>
          </cell>
          <cell r="E25">
            <v>6.5</v>
          </cell>
          <cell r="F25">
            <v>29.68</v>
          </cell>
          <cell r="G25">
            <v>39.35</v>
          </cell>
          <cell r="H25">
            <v>77.7</v>
          </cell>
          <cell r="I25">
            <v>30.62</v>
          </cell>
          <cell r="J25">
            <v>9.62</v>
          </cell>
          <cell r="K25">
            <v>4.52</v>
          </cell>
          <cell r="L25">
            <v>1.6</v>
          </cell>
          <cell r="M25">
            <v>1.4</v>
          </cell>
          <cell r="N25">
            <v>1.4</v>
          </cell>
        </row>
        <row r="26">
          <cell r="C26">
            <v>3.95</v>
          </cell>
          <cell r="D26">
            <v>4.71</v>
          </cell>
          <cell r="E26">
            <v>6.1</v>
          </cell>
          <cell r="F26">
            <v>22.24</v>
          </cell>
          <cell r="G26">
            <v>42.92</v>
          </cell>
          <cell r="H26">
            <v>66.43</v>
          </cell>
          <cell r="I26">
            <v>28.25</v>
          </cell>
          <cell r="J26">
            <v>10.55</v>
          </cell>
          <cell r="K26">
            <v>4.33</v>
          </cell>
          <cell r="L26">
            <v>1.9</v>
          </cell>
          <cell r="M26">
            <v>4.14</v>
          </cell>
          <cell r="N26">
            <v>1.6</v>
          </cell>
        </row>
        <row r="27">
          <cell r="C27">
            <v>3</v>
          </cell>
          <cell r="D27">
            <v>5.7</v>
          </cell>
          <cell r="E27">
            <v>6.9</v>
          </cell>
          <cell r="F27">
            <v>17.72</v>
          </cell>
          <cell r="G27">
            <v>41.9</v>
          </cell>
          <cell r="H27">
            <v>55.33</v>
          </cell>
          <cell r="I27">
            <v>25.58</v>
          </cell>
          <cell r="J27">
            <v>13.12</v>
          </cell>
          <cell r="K27">
            <v>4.14</v>
          </cell>
          <cell r="L27">
            <v>1.8</v>
          </cell>
          <cell r="M27">
            <v>3.57</v>
          </cell>
          <cell r="N27">
            <v>1.2</v>
          </cell>
        </row>
        <row r="28">
          <cell r="C28">
            <v>9</v>
          </cell>
          <cell r="D28">
            <v>15.5</v>
          </cell>
          <cell r="E28">
            <v>6.3</v>
          </cell>
          <cell r="F28">
            <v>15.5</v>
          </cell>
          <cell r="G28">
            <v>33</v>
          </cell>
          <cell r="H28">
            <v>51.44</v>
          </cell>
          <cell r="I28">
            <v>23.86</v>
          </cell>
          <cell r="J28">
            <v>11.48</v>
          </cell>
          <cell r="K28">
            <v>3.76</v>
          </cell>
          <cell r="L28">
            <v>1.7</v>
          </cell>
          <cell r="M28">
            <v>1.9</v>
          </cell>
          <cell r="N28">
            <v>1.1</v>
          </cell>
        </row>
        <row r="29">
          <cell r="C29">
            <v>9.62</v>
          </cell>
          <cell r="D29">
            <v>18.09</v>
          </cell>
          <cell r="E29">
            <v>6.1</v>
          </cell>
          <cell r="F29">
            <v>14.48</v>
          </cell>
          <cell r="G29">
            <v>28.25</v>
          </cell>
          <cell r="H29">
            <v>50.33</v>
          </cell>
          <cell r="I29">
            <v>22.24</v>
          </cell>
          <cell r="J29">
            <v>9.93</v>
          </cell>
          <cell r="K29">
            <v>3.38</v>
          </cell>
          <cell r="L29">
            <v>1.5</v>
          </cell>
          <cell r="M29">
            <v>1.3</v>
          </cell>
          <cell r="N29">
            <v>1.9</v>
          </cell>
        </row>
        <row r="31">
          <cell r="C31">
            <v>12.78</v>
          </cell>
          <cell r="D31">
            <v>74.9</v>
          </cell>
          <cell r="E31">
            <v>4.9</v>
          </cell>
          <cell r="F31">
            <v>19.2</v>
          </cell>
          <cell r="G31">
            <v>27.77</v>
          </cell>
          <cell r="H31">
            <v>62.86</v>
          </cell>
          <cell r="I31">
            <v>21.1</v>
          </cell>
          <cell r="J31">
            <v>9.62</v>
          </cell>
          <cell r="K31">
            <v>3.38</v>
          </cell>
          <cell r="L31">
            <v>1.4</v>
          </cell>
          <cell r="M31">
            <v>1.1</v>
          </cell>
          <cell r="N31">
            <v>1.6</v>
          </cell>
        </row>
        <row r="32">
          <cell r="C32">
            <v>8.16</v>
          </cell>
          <cell r="D32">
            <v>68.21</v>
          </cell>
          <cell r="E32">
            <v>4.33</v>
          </cell>
          <cell r="F32">
            <v>34.42</v>
          </cell>
          <cell r="G32">
            <v>33.48</v>
          </cell>
          <cell r="H32">
            <v>55.88</v>
          </cell>
          <cell r="I32">
            <v>20.34</v>
          </cell>
          <cell r="J32">
            <v>8.58</v>
          </cell>
          <cell r="K32">
            <v>3.57</v>
          </cell>
          <cell r="L32">
            <v>1.3</v>
          </cell>
          <cell r="M32">
            <v>1</v>
          </cell>
          <cell r="N32">
            <v>1.6</v>
          </cell>
        </row>
        <row r="33">
          <cell r="C33">
            <v>7.11</v>
          </cell>
          <cell r="D33">
            <v>34.9</v>
          </cell>
          <cell r="E33">
            <v>3.95</v>
          </cell>
          <cell r="F33">
            <v>33.48</v>
          </cell>
          <cell r="G33">
            <v>28.25</v>
          </cell>
          <cell r="H33">
            <v>49.22</v>
          </cell>
          <cell r="I33">
            <v>20.72</v>
          </cell>
          <cell r="J33">
            <v>8.79</v>
          </cell>
          <cell r="K33">
            <v>3.19</v>
          </cell>
          <cell r="L33">
            <v>1.3</v>
          </cell>
          <cell r="M33">
            <v>0.9</v>
          </cell>
          <cell r="N33">
            <v>1.5</v>
          </cell>
        </row>
        <row r="34">
          <cell r="C34">
            <v>6.5</v>
          </cell>
          <cell r="D34">
            <v>24.29</v>
          </cell>
          <cell r="E34">
            <v>3.95</v>
          </cell>
          <cell r="F34">
            <v>39.86</v>
          </cell>
          <cell r="G34">
            <v>23.86</v>
          </cell>
          <cell r="H34">
            <v>51.44</v>
          </cell>
          <cell r="I34">
            <v>19.2</v>
          </cell>
          <cell r="J34">
            <v>8.37</v>
          </cell>
          <cell r="K34">
            <v>3.38</v>
          </cell>
          <cell r="L34">
            <v>1.2</v>
          </cell>
          <cell r="M34">
            <v>0.83</v>
          </cell>
          <cell r="N34">
            <v>1.4</v>
          </cell>
        </row>
        <row r="35">
          <cell r="C35">
            <v>7.11</v>
          </cell>
          <cell r="D35">
            <v>24.29</v>
          </cell>
          <cell r="E35">
            <v>3.95</v>
          </cell>
          <cell r="F35">
            <v>32.05</v>
          </cell>
          <cell r="G35">
            <v>21.48</v>
          </cell>
          <cell r="H35">
            <v>54.21</v>
          </cell>
          <cell r="I35">
            <v>17.72</v>
          </cell>
          <cell r="J35">
            <v>8.37</v>
          </cell>
          <cell r="K35">
            <v>3</v>
          </cell>
          <cell r="L35">
            <v>1.3</v>
          </cell>
          <cell r="M35">
            <v>0.76</v>
          </cell>
          <cell r="N35">
            <v>1.4</v>
          </cell>
        </row>
        <row r="36">
          <cell r="C36">
            <v>6.5</v>
          </cell>
          <cell r="D36">
            <v>17.72</v>
          </cell>
          <cell r="E36">
            <v>3.95</v>
          </cell>
          <cell r="F36">
            <v>22.24</v>
          </cell>
          <cell r="G36">
            <v>37.82</v>
          </cell>
          <cell r="H36">
            <v>58.69</v>
          </cell>
          <cell r="I36">
            <v>16.98</v>
          </cell>
          <cell r="J36">
            <v>7.95</v>
          </cell>
          <cell r="K36">
            <v>3.38</v>
          </cell>
          <cell r="L36">
            <v>1.2</v>
          </cell>
          <cell r="M36">
            <v>0.69</v>
          </cell>
          <cell r="N36">
            <v>1.4</v>
          </cell>
        </row>
        <row r="37">
          <cell r="C37">
            <v>6.9</v>
          </cell>
          <cell r="D37">
            <v>13.46</v>
          </cell>
          <cell r="E37">
            <v>5.5</v>
          </cell>
          <cell r="F37">
            <v>17.35</v>
          </cell>
          <cell r="G37">
            <v>50.33</v>
          </cell>
          <cell r="H37">
            <v>54.21</v>
          </cell>
          <cell r="I37">
            <v>20.34</v>
          </cell>
          <cell r="J37">
            <v>7.95</v>
          </cell>
          <cell r="K37">
            <v>2.89</v>
          </cell>
          <cell r="L37">
            <v>1.1</v>
          </cell>
          <cell r="M37">
            <v>0.76</v>
          </cell>
          <cell r="N37">
            <v>1.3</v>
          </cell>
        </row>
        <row r="38">
          <cell r="C38">
            <v>6.7</v>
          </cell>
          <cell r="D38">
            <v>11.17</v>
          </cell>
          <cell r="E38">
            <v>6.3</v>
          </cell>
          <cell r="F38">
            <v>14.48</v>
          </cell>
          <cell r="G38">
            <v>42.41</v>
          </cell>
          <cell r="H38">
            <v>42.41</v>
          </cell>
          <cell r="I38">
            <v>16.98</v>
          </cell>
          <cell r="J38">
            <v>7.53</v>
          </cell>
          <cell r="K38">
            <v>2.78</v>
          </cell>
          <cell r="L38">
            <v>1.1</v>
          </cell>
          <cell r="M38">
            <v>0.76</v>
          </cell>
          <cell r="N38">
            <v>0.83</v>
          </cell>
        </row>
        <row r="39">
          <cell r="C39">
            <v>7.32</v>
          </cell>
          <cell r="D39">
            <v>9.93</v>
          </cell>
          <cell r="E39">
            <v>5.9</v>
          </cell>
          <cell r="F39">
            <v>15.16</v>
          </cell>
          <cell r="G39">
            <v>32.05</v>
          </cell>
          <cell r="H39">
            <v>37.31</v>
          </cell>
          <cell r="I39">
            <v>15.87</v>
          </cell>
          <cell r="J39">
            <v>7.74</v>
          </cell>
          <cell r="K39">
            <v>2.78</v>
          </cell>
          <cell r="L39">
            <v>1.1</v>
          </cell>
          <cell r="M39" t="str">
            <v/>
          </cell>
          <cell r="N39">
            <v>0.83</v>
          </cell>
        </row>
        <row r="40">
          <cell r="C40">
            <v>6.3</v>
          </cell>
          <cell r="D40">
            <v>8.58</v>
          </cell>
          <cell r="E40">
            <v>7.11</v>
          </cell>
          <cell r="F40">
            <v>16.61</v>
          </cell>
          <cell r="G40">
            <v>30.62</v>
          </cell>
          <cell r="H40">
            <v>34.42</v>
          </cell>
          <cell r="I40">
            <v>15.16</v>
          </cell>
          <cell r="J40">
            <v>7.11</v>
          </cell>
          <cell r="K40">
            <v>2.78</v>
          </cell>
          <cell r="L40">
            <v>1.2</v>
          </cell>
          <cell r="N40">
            <v>0.76</v>
          </cell>
        </row>
        <row r="41">
          <cell r="D41">
            <v>12.44</v>
          </cell>
          <cell r="F41">
            <v>19.96</v>
          </cell>
          <cell r="G41">
            <v>26.01</v>
          </cell>
          <cell r="I41">
            <v>14.14</v>
          </cell>
          <cell r="K41">
            <v>2.67</v>
          </cell>
          <cell r="L41">
            <v>1.1</v>
          </cell>
          <cell r="N41">
            <v>0.69</v>
          </cell>
        </row>
      </sheetData>
      <sheetData sheetId="19">
        <row r="3">
          <cell r="AG3" t="str">
            <v>Nam Mae Taeng</v>
          </cell>
          <cell r="AH3" t="str">
            <v>Ping</v>
          </cell>
          <cell r="AI3" t="str">
            <v>Ping</v>
          </cell>
          <cell r="AJ3">
            <v>2022</v>
          </cell>
        </row>
        <row r="4">
          <cell r="AG4" t="str">
            <v>Kud Chang ,Mae  Taeng  , Chiang  Mai,P.92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2.26</v>
          </cell>
          <cell r="D9">
            <v>5.15</v>
          </cell>
          <cell r="E9">
            <v>13.6</v>
          </cell>
          <cell r="F9">
            <v>5.42</v>
          </cell>
          <cell r="G9">
            <v>19</v>
          </cell>
          <cell r="H9">
            <v>65.8</v>
          </cell>
          <cell r="I9">
            <v>35.4</v>
          </cell>
          <cell r="J9">
            <v>18.5</v>
          </cell>
          <cell r="K9">
            <v>10</v>
          </cell>
          <cell r="L9">
            <v>6.85</v>
          </cell>
          <cell r="M9">
            <v>4.07</v>
          </cell>
          <cell r="N9">
            <v>3.58</v>
          </cell>
        </row>
        <row r="10">
          <cell r="C10">
            <v>2.48</v>
          </cell>
          <cell r="D10">
            <v>7.9</v>
          </cell>
          <cell r="E10">
            <v>13.2</v>
          </cell>
          <cell r="F10">
            <v>6.23</v>
          </cell>
          <cell r="G10">
            <v>18.5</v>
          </cell>
          <cell r="H10">
            <v>63.25</v>
          </cell>
          <cell r="I10">
            <v>30</v>
          </cell>
          <cell r="J10">
            <v>18</v>
          </cell>
          <cell r="K10">
            <v>9.65</v>
          </cell>
          <cell r="L10">
            <v>6.85</v>
          </cell>
          <cell r="M10">
            <v>4.34</v>
          </cell>
          <cell r="N10">
            <v>3.36</v>
          </cell>
        </row>
        <row r="11">
          <cell r="C11">
            <v>2.7</v>
          </cell>
          <cell r="D11">
            <v>8.25</v>
          </cell>
          <cell r="E11">
            <v>7.2</v>
          </cell>
          <cell r="F11">
            <v>5.96</v>
          </cell>
          <cell r="G11">
            <v>23</v>
          </cell>
          <cell r="H11">
            <v>97</v>
          </cell>
          <cell r="I11">
            <v>31.2</v>
          </cell>
          <cell r="J11">
            <v>19.5</v>
          </cell>
          <cell r="K11">
            <v>9.65</v>
          </cell>
          <cell r="L11">
            <v>6.85</v>
          </cell>
          <cell r="M11">
            <v>4.34</v>
          </cell>
          <cell r="N11">
            <v>3.36</v>
          </cell>
        </row>
        <row r="12">
          <cell r="C12">
            <v>2.26</v>
          </cell>
          <cell r="D12">
            <v>8.25</v>
          </cell>
          <cell r="E12">
            <v>6.85</v>
          </cell>
          <cell r="F12">
            <v>5.15</v>
          </cell>
          <cell r="G12">
            <v>28.8</v>
          </cell>
          <cell r="H12">
            <v>59.85</v>
          </cell>
          <cell r="I12">
            <v>27</v>
          </cell>
          <cell r="J12">
            <v>23</v>
          </cell>
          <cell r="K12">
            <v>9.65</v>
          </cell>
          <cell r="L12">
            <v>6.5</v>
          </cell>
          <cell r="M12">
            <v>4.07</v>
          </cell>
          <cell r="N12">
            <v>3.36</v>
          </cell>
        </row>
        <row r="13">
          <cell r="C13">
            <v>2.04</v>
          </cell>
          <cell r="D13">
            <v>9.3</v>
          </cell>
          <cell r="E13">
            <v>5.96</v>
          </cell>
          <cell r="F13">
            <v>5.15</v>
          </cell>
          <cell r="G13">
            <v>23</v>
          </cell>
          <cell r="H13">
            <v>72.13</v>
          </cell>
          <cell r="I13">
            <v>25.8</v>
          </cell>
          <cell r="J13">
            <v>24.6</v>
          </cell>
          <cell r="K13">
            <v>9.65</v>
          </cell>
          <cell r="L13">
            <v>6.23</v>
          </cell>
          <cell r="M13">
            <v>4.07</v>
          </cell>
          <cell r="N13">
            <v>3.36</v>
          </cell>
        </row>
        <row r="14">
          <cell r="C14">
            <v>2.04</v>
          </cell>
          <cell r="D14">
            <v>20</v>
          </cell>
          <cell r="E14">
            <v>5.42</v>
          </cell>
          <cell r="F14">
            <v>5.15</v>
          </cell>
          <cell r="G14">
            <v>22</v>
          </cell>
          <cell r="H14">
            <v>42.53</v>
          </cell>
          <cell r="I14">
            <v>23.5</v>
          </cell>
          <cell r="J14">
            <v>28.2</v>
          </cell>
          <cell r="K14">
            <v>9.3</v>
          </cell>
          <cell r="L14">
            <v>5.96</v>
          </cell>
          <cell r="M14">
            <v>4.07</v>
          </cell>
          <cell r="N14">
            <v>3.36</v>
          </cell>
        </row>
        <row r="15">
          <cell r="C15">
            <v>2.04</v>
          </cell>
          <cell r="D15">
            <v>14</v>
          </cell>
          <cell r="E15">
            <v>8.95</v>
          </cell>
          <cell r="F15">
            <v>5.42</v>
          </cell>
          <cell r="G15">
            <v>50.5</v>
          </cell>
          <cell r="H15">
            <v>33.6</v>
          </cell>
          <cell r="I15">
            <v>22.5</v>
          </cell>
          <cell r="J15">
            <v>27.6</v>
          </cell>
          <cell r="K15">
            <v>9.65</v>
          </cell>
          <cell r="L15">
            <v>6.23</v>
          </cell>
          <cell r="M15">
            <v>4.07</v>
          </cell>
          <cell r="N15">
            <v>3.36</v>
          </cell>
        </row>
        <row r="16">
          <cell r="C16">
            <v>2.04</v>
          </cell>
          <cell r="D16">
            <v>17.5</v>
          </cell>
          <cell r="E16">
            <v>23</v>
          </cell>
          <cell r="F16">
            <v>8.95</v>
          </cell>
          <cell r="G16">
            <v>30.6</v>
          </cell>
          <cell r="H16">
            <v>33.6</v>
          </cell>
          <cell r="I16">
            <v>22</v>
          </cell>
          <cell r="J16">
            <v>27</v>
          </cell>
          <cell r="K16">
            <v>9.3</v>
          </cell>
          <cell r="L16">
            <v>6.5</v>
          </cell>
          <cell r="M16">
            <v>4.07</v>
          </cell>
          <cell r="N16">
            <v>2.92</v>
          </cell>
        </row>
        <row r="17">
          <cell r="C17">
            <v>2.04</v>
          </cell>
          <cell r="D17">
            <v>18</v>
          </cell>
          <cell r="E17">
            <v>20.5</v>
          </cell>
          <cell r="F17">
            <v>46.15</v>
          </cell>
          <cell r="G17">
            <v>48.32</v>
          </cell>
          <cell r="H17">
            <v>30</v>
          </cell>
          <cell r="I17">
            <v>21.5</v>
          </cell>
          <cell r="J17">
            <v>24.6</v>
          </cell>
          <cell r="K17">
            <v>9.65</v>
          </cell>
          <cell r="L17">
            <v>11.6</v>
          </cell>
          <cell r="M17">
            <v>3.8</v>
          </cell>
          <cell r="N17">
            <v>2.48</v>
          </cell>
        </row>
        <row r="18">
          <cell r="C18">
            <v>2.04</v>
          </cell>
          <cell r="D18">
            <v>18</v>
          </cell>
          <cell r="E18">
            <v>25.2</v>
          </cell>
          <cell r="F18">
            <v>36.73</v>
          </cell>
          <cell r="G18">
            <v>36</v>
          </cell>
          <cell r="H18">
            <v>28.2</v>
          </cell>
          <cell r="I18">
            <v>21</v>
          </cell>
          <cell r="J18">
            <v>20.5</v>
          </cell>
          <cell r="K18">
            <v>9.3</v>
          </cell>
          <cell r="L18">
            <v>16</v>
          </cell>
          <cell r="M18">
            <v>4.07</v>
          </cell>
          <cell r="N18">
            <v>2.04</v>
          </cell>
        </row>
        <row r="20">
          <cell r="C20">
            <v>2.7</v>
          </cell>
          <cell r="D20">
            <v>18</v>
          </cell>
          <cell r="E20">
            <v>18.5</v>
          </cell>
          <cell r="F20">
            <v>43.97</v>
          </cell>
          <cell r="G20">
            <v>24.6</v>
          </cell>
          <cell r="H20">
            <v>23.5</v>
          </cell>
          <cell r="I20">
            <v>21</v>
          </cell>
          <cell r="J20">
            <v>18.5</v>
          </cell>
          <cell r="K20">
            <v>9.65</v>
          </cell>
          <cell r="L20">
            <v>13.2</v>
          </cell>
          <cell r="M20">
            <v>4.07</v>
          </cell>
          <cell r="N20">
            <v>1.82</v>
          </cell>
        </row>
        <row r="21">
          <cell r="C21">
            <v>2.92</v>
          </cell>
          <cell r="D21">
            <v>18</v>
          </cell>
          <cell r="E21">
            <v>13.2</v>
          </cell>
          <cell r="F21">
            <v>50.5</v>
          </cell>
          <cell r="G21">
            <v>21</v>
          </cell>
          <cell r="H21">
            <v>23</v>
          </cell>
          <cell r="I21">
            <v>19.5</v>
          </cell>
          <cell r="J21">
            <v>17.5</v>
          </cell>
          <cell r="K21">
            <v>9.3</v>
          </cell>
          <cell r="L21">
            <v>10.4</v>
          </cell>
          <cell r="M21">
            <v>3.8</v>
          </cell>
          <cell r="N21">
            <v>1.82</v>
          </cell>
        </row>
        <row r="22">
          <cell r="C22">
            <v>3.14</v>
          </cell>
          <cell r="D22">
            <v>14.5</v>
          </cell>
          <cell r="E22">
            <v>14</v>
          </cell>
          <cell r="F22">
            <v>46.15</v>
          </cell>
          <cell r="G22">
            <v>18.5</v>
          </cell>
          <cell r="H22">
            <v>23</v>
          </cell>
          <cell r="I22">
            <v>20</v>
          </cell>
          <cell r="J22">
            <v>17</v>
          </cell>
          <cell r="K22">
            <v>9.3</v>
          </cell>
          <cell r="L22">
            <v>8.95</v>
          </cell>
          <cell r="M22">
            <v>3.8</v>
          </cell>
          <cell r="N22">
            <v>1.82</v>
          </cell>
        </row>
        <row r="23">
          <cell r="C23">
            <v>3.14</v>
          </cell>
          <cell r="D23">
            <v>4.61</v>
          </cell>
          <cell r="E23">
            <v>14</v>
          </cell>
          <cell r="F23">
            <v>33.6</v>
          </cell>
          <cell r="G23">
            <v>18.5</v>
          </cell>
          <cell r="H23">
            <v>21.5</v>
          </cell>
          <cell r="I23">
            <v>21</v>
          </cell>
          <cell r="J23">
            <v>16.5</v>
          </cell>
          <cell r="K23">
            <v>9.3</v>
          </cell>
          <cell r="L23">
            <v>7.55</v>
          </cell>
          <cell r="M23">
            <v>3.8</v>
          </cell>
          <cell r="N23">
            <v>1.82</v>
          </cell>
        </row>
        <row r="24">
          <cell r="C24">
            <v>3.14</v>
          </cell>
          <cell r="D24">
            <v>6.23</v>
          </cell>
          <cell r="E24">
            <v>14</v>
          </cell>
          <cell r="F24">
            <v>30</v>
          </cell>
          <cell r="G24">
            <v>41.08</v>
          </cell>
          <cell r="H24">
            <v>24.6</v>
          </cell>
          <cell r="I24">
            <v>17.5</v>
          </cell>
          <cell r="J24">
            <v>16.5</v>
          </cell>
          <cell r="K24">
            <v>9.3</v>
          </cell>
          <cell r="L24">
            <v>6.85</v>
          </cell>
          <cell r="M24">
            <v>3.8</v>
          </cell>
          <cell r="N24">
            <v>1.82</v>
          </cell>
        </row>
        <row r="25">
          <cell r="C25">
            <v>3.14</v>
          </cell>
          <cell r="D25">
            <v>13.6</v>
          </cell>
          <cell r="E25">
            <v>13.2</v>
          </cell>
          <cell r="F25">
            <v>26.4</v>
          </cell>
          <cell r="G25">
            <v>31.2</v>
          </cell>
          <cell r="H25">
            <v>46.15</v>
          </cell>
          <cell r="I25">
            <v>16.5</v>
          </cell>
          <cell r="J25">
            <v>16.5</v>
          </cell>
          <cell r="K25">
            <v>9.3</v>
          </cell>
          <cell r="L25">
            <v>6.5</v>
          </cell>
          <cell r="M25">
            <v>3.8</v>
          </cell>
          <cell r="N25">
            <v>2.04</v>
          </cell>
        </row>
        <row r="26">
          <cell r="C26">
            <v>3.14</v>
          </cell>
          <cell r="D26">
            <v>6.23</v>
          </cell>
          <cell r="E26">
            <v>14.5</v>
          </cell>
          <cell r="F26">
            <v>19.5</v>
          </cell>
          <cell r="G26">
            <v>25.8</v>
          </cell>
          <cell r="H26">
            <v>30</v>
          </cell>
          <cell r="I26">
            <v>16.5</v>
          </cell>
          <cell r="J26">
            <v>17</v>
          </cell>
          <cell r="K26">
            <v>9.65</v>
          </cell>
          <cell r="L26">
            <v>6.85</v>
          </cell>
          <cell r="M26">
            <v>3.8</v>
          </cell>
          <cell r="N26">
            <v>2.04</v>
          </cell>
        </row>
        <row r="27">
          <cell r="C27">
            <v>3.14</v>
          </cell>
          <cell r="D27">
            <v>5.96</v>
          </cell>
          <cell r="E27">
            <v>23</v>
          </cell>
          <cell r="F27">
            <v>16.5</v>
          </cell>
          <cell r="G27">
            <v>22.5</v>
          </cell>
          <cell r="H27">
            <v>27</v>
          </cell>
          <cell r="I27">
            <v>16.5</v>
          </cell>
          <cell r="J27">
            <v>16</v>
          </cell>
          <cell r="K27">
            <v>9.3</v>
          </cell>
          <cell r="L27">
            <v>5.96</v>
          </cell>
          <cell r="M27">
            <v>3.8</v>
          </cell>
          <cell r="N27">
            <v>2.04</v>
          </cell>
        </row>
        <row r="28">
          <cell r="C28">
            <v>3.14</v>
          </cell>
          <cell r="D28">
            <v>5.96</v>
          </cell>
          <cell r="E28">
            <v>16.5</v>
          </cell>
          <cell r="F28">
            <v>17</v>
          </cell>
          <cell r="G28">
            <v>32.4</v>
          </cell>
          <cell r="H28">
            <v>31.8</v>
          </cell>
          <cell r="I28">
            <v>16</v>
          </cell>
          <cell r="J28">
            <v>15.5</v>
          </cell>
          <cell r="K28">
            <v>9.3</v>
          </cell>
          <cell r="L28">
            <v>5.15</v>
          </cell>
          <cell r="M28">
            <v>3.8</v>
          </cell>
          <cell r="N28">
            <v>1.82</v>
          </cell>
        </row>
        <row r="29">
          <cell r="C29">
            <v>3.14</v>
          </cell>
          <cell r="D29">
            <v>7.9</v>
          </cell>
          <cell r="E29">
            <v>12.8</v>
          </cell>
          <cell r="F29">
            <v>16.5</v>
          </cell>
          <cell r="G29">
            <v>55.6</v>
          </cell>
          <cell r="H29">
            <v>29.4</v>
          </cell>
          <cell r="I29">
            <v>15.5</v>
          </cell>
          <cell r="J29">
            <v>15</v>
          </cell>
          <cell r="K29">
            <v>9.3</v>
          </cell>
          <cell r="L29">
            <v>5.15</v>
          </cell>
          <cell r="M29">
            <v>3.8</v>
          </cell>
          <cell r="N29">
            <v>1.82</v>
          </cell>
        </row>
        <row r="31">
          <cell r="C31">
            <v>3.14</v>
          </cell>
          <cell r="D31">
            <v>10.4</v>
          </cell>
          <cell r="E31">
            <v>10.8</v>
          </cell>
          <cell r="F31">
            <v>17</v>
          </cell>
          <cell r="G31">
            <v>59.85</v>
          </cell>
          <cell r="H31">
            <v>25.2</v>
          </cell>
          <cell r="I31">
            <v>16.5</v>
          </cell>
          <cell r="J31">
            <v>15</v>
          </cell>
          <cell r="K31">
            <v>8.95</v>
          </cell>
          <cell r="L31">
            <v>5.15</v>
          </cell>
          <cell r="M31">
            <v>3.8</v>
          </cell>
          <cell r="N31">
            <v>1.82</v>
          </cell>
        </row>
        <row r="32">
          <cell r="C32">
            <v>3.36</v>
          </cell>
          <cell r="D32">
            <v>9.3</v>
          </cell>
          <cell r="E32">
            <v>10.4</v>
          </cell>
          <cell r="F32">
            <v>16.5</v>
          </cell>
          <cell r="G32">
            <v>36.73</v>
          </cell>
          <cell r="H32">
            <v>22.5</v>
          </cell>
          <cell r="I32">
            <v>21.5</v>
          </cell>
          <cell r="J32">
            <v>14.5</v>
          </cell>
          <cell r="K32">
            <v>8.95</v>
          </cell>
          <cell r="L32">
            <v>5.15</v>
          </cell>
          <cell r="M32">
            <v>3.58</v>
          </cell>
          <cell r="N32">
            <v>1.82</v>
          </cell>
        </row>
        <row r="33">
          <cell r="C33">
            <v>3.36</v>
          </cell>
          <cell r="D33">
            <v>8.25</v>
          </cell>
          <cell r="E33">
            <v>9.65</v>
          </cell>
          <cell r="F33">
            <v>17</v>
          </cell>
          <cell r="G33">
            <v>48.32</v>
          </cell>
          <cell r="H33">
            <v>21</v>
          </cell>
          <cell r="I33">
            <v>41.8</v>
          </cell>
          <cell r="J33">
            <v>13.2</v>
          </cell>
          <cell r="K33">
            <v>8.6</v>
          </cell>
          <cell r="L33">
            <v>5.15</v>
          </cell>
          <cell r="M33">
            <v>3.36</v>
          </cell>
          <cell r="N33">
            <v>1.82</v>
          </cell>
        </row>
        <row r="34">
          <cell r="C34">
            <v>3.36</v>
          </cell>
          <cell r="D34">
            <v>6.5</v>
          </cell>
          <cell r="E34">
            <v>6.5</v>
          </cell>
          <cell r="F34">
            <v>16.5</v>
          </cell>
          <cell r="G34">
            <v>34.2</v>
          </cell>
          <cell r="H34">
            <v>20</v>
          </cell>
          <cell r="I34">
            <v>28.8</v>
          </cell>
          <cell r="J34">
            <v>12</v>
          </cell>
          <cell r="K34">
            <v>8.25</v>
          </cell>
          <cell r="L34">
            <v>5.15</v>
          </cell>
          <cell r="M34">
            <v>3.36</v>
          </cell>
          <cell r="N34">
            <v>2.04</v>
          </cell>
        </row>
        <row r="35">
          <cell r="C35">
            <v>3.58</v>
          </cell>
          <cell r="D35">
            <v>5.15</v>
          </cell>
          <cell r="E35">
            <v>6.5</v>
          </cell>
          <cell r="F35">
            <v>16.5</v>
          </cell>
          <cell r="G35">
            <v>33</v>
          </cell>
          <cell r="H35">
            <v>23.5</v>
          </cell>
          <cell r="I35">
            <v>22.5</v>
          </cell>
          <cell r="J35">
            <v>12</v>
          </cell>
          <cell r="K35">
            <v>8.25</v>
          </cell>
          <cell r="L35">
            <v>4.88</v>
          </cell>
          <cell r="M35">
            <v>3.36</v>
          </cell>
          <cell r="N35">
            <v>2.7</v>
          </cell>
        </row>
        <row r="36">
          <cell r="C36">
            <v>3.58</v>
          </cell>
          <cell r="D36">
            <v>5.15</v>
          </cell>
          <cell r="E36">
            <v>7.2</v>
          </cell>
          <cell r="F36">
            <v>41.08</v>
          </cell>
          <cell r="G36">
            <v>53.9</v>
          </cell>
          <cell r="H36">
            <v>32.4</v>
          </cell>
          <cell r="I36">
            <v>22</v>
          </cell>
          <cell r="J36">
            <v>12</v>
          </cell>
          <cell r="K36">
            <v>8.25</v>
          </cell>
          <cell r="L36">
            <v>4.61</v>
          </cell>
          <cell r="M36">
            <v>3.14</v>
          </cell>
          <cell r="N36">
            <v>2.48</v>
          </cell>
        </row>
        <row r="37">
          <cell r="C37">
            <v>3.58</v>
          </cell>
          <cell r="D37">
            <v>5.69</v>
          </cell>
          <cell r="E37">
            <v>7.2</v>
          </cell>
          <cell r="F37">
            <v>43.25</v>
          </cell>
          <cell r="G37">
            <v>40.35</v>
          </cell>
          <cell r="H37">
            <v>26.4</v>
          </cell>
          <cell r="I37">
            <v>19.5</v>
          </cell>
          <cell r="J37">
            <v>11.6</v>
          </cell>
          <cell r="K37">
            <v>8.25</v>
          </cell>
          <cell r="L37">
            <v>4.61</v>
          </cell>
          <cell r="M37">
            <v>3.14</v>
          </cell>
          <cell r="N37">
            <v>2.48</v>
          </cell>
        </row>
        <row r="38">
          <cell r="C38">
            <v>3.8</v>
          </cell>
          <cell r="D38">
            <v>10</v>
          </cell>
          <cell r="E38">
            <v>6.85</v>
          </cell>
          <cell r="F38">
            <v>36</v>
          </cell>
          <cell r="G38">
            <v>53.05</v>
          </cell>
          <cell r="H38">
            <v>52.2</v>
          </cell>
          <cell r="I38">
            <v>18.5</v>
          </cell>
          <cell r="J38">
            <v>11.2</v>
          </cell>
          <cell r="K38">
            <v>8.6</v>
          </cell>
          <cell r="L38">
            <v>4.34</v>
          </cell>
          <cell r="M38">
            <v>3.36</v>
          </cell>
          <cell r="N38">
            <v>2.48</v>
          </cell>
        </row>
        <row r="39">
          <cell r="C39">
            <v>3.8</v>
          </cell>
          <cell r="D39">
            <v>7.2</v>
          </cell>
          <cell r="E39">
            <v>6.5</v>
          </cell>
          <cell r="F39">
            <v>25.2</v>
          </cell>
          <cell r="G39">
            <v>39.63</v>
          </cell>
          <cell r="H39">
            <v>31.2</v>
          </cell>
          <cell r="I39">
            <v>41.8</v>
          </cell>
          <cell r="J39">
            <v>10.8</v>
          </cell>
          <cell r="K39">
            <v>8.25</v>
          </cell>
          <cell r="L39">
            <v>4.07</v>
          </cell>
          <cell r="M39" t="str">
            <v/>
          </cell>
          <cell r="N39">
            <v>2.92</v>
          </cell>
        </row>
        <row r="40">
          <cell r="C40">
            <v>3.8</v>
          </cell>
          <cell r="D40">
            <v>7.2</v>
          </cell>
          <cell r="E40">
            <v>6.23</v>
          </cell>
          <cell r="F40">
            <v>23</v>
          </cell>
          <cell r="G40">
            <v>38.9</v>
          </cell>
          <cell r="H40">
            <v>73.05</v>
          </cell>
          <cell r="I40">
            <v>23.5</v>
          </cell>
          <cell r="J40">
            <v>10.8</v>
          </cell>
          <cell r="K40">
            <v>7.2</v>
          </cell>
          <cell r="L40">
            <v>4.07</v>
          </cell>
          <cell r="N40">
            <v>2.92</v>
          </cell>
        </row>
        <row r="41">
          <cell r="D41">
            <v>7.55</v>
          </cell>
          <cell r="F41">
            <v>25.8</v>
          </cell>
          <cell r="G41">
            <v>59.85</v>
          </cell>
          <cell r="I41">
            <v>19</v>
          </cell>
          <cell r="K41">
            <v>6.85</v>
          </cell>
          <cell r="L41">
            <v>4.07</v>
          </cell>
          <cell r="N41">
            <v>2.92</v>
          </cell>
        </row>
      </sheetData>
      <sheetData sheetId="19">
        <row r="3">
          <cell r="AG3" t="str">
            <v>Nam Mae Taeng</v>
          </cell>
          <cell r="AH3" t="str">
            <v>Ping</v>
          </cell>
          <cell r="AI3" t="str">
            <v>Ping</v>
          </cell>
          <cell r="AJ3">
            <v>2014</v>
          </cell>
        </row>
        <row r="4">
          <cell r="AG4" t="str">
            <v>Nam Mae Taeng ,Mae  Taeng  , Chiang  Mai,P.92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ar"/>
    </sheetNames>
    <sheetDataSet>
      <sheetData sheetId="5">
        <row r="9">
          <cell r="C9">
            <v>3</v>
          </cell>
          <cell r="D9">
            <v>3.4</v>
          </cell>
          <cell r="E9">
            <v>3.2</v>
          </cell>
          <cell r="F9">
            <v>2.4</v>
          </cell>
          <cell r="G9">
            <v>13.2</v>
          </cell>
          <cell r="H9">
            <v>10.4</v>
          </cell>
          <cell r="I9">
            <v>11.6</v>
          </cell>
          <cell r="J9">
            <v>3.2</v>
          </cell>
          <cell r="K9">
            <v>3.6</v>
          </cell>
          <cell r="L9">
            <v>3.2</v>
          </cell>
          <cell r="M9">
            <v>2.6</v>
          </cell>
          <cell r="N9">
            <v>4.3</v>
          </cell>
        </row>
        <row r="10">
          <cell r="C10">
            <v>3</v>
          </cell>
          <cell r="D10">
            <v>3.2</v>
          </cell>
          <cell r="E10">
            <v>3.6</v>
          </cell>
          <cell r="F10">
            <v>2.4</v>
          </cell>
          <cell r="G10">
            <v>12.4</v>
          </cell>
          <cell r="H10">
            <v>8.8</v>
          </cell>
          <cell r="I10">
            <v>25.1</v>
          </cell>
          <cell r="J10">
            <v>3.2</v>
          </cell>
          <cell r="K10">
            <v>4</v>
          </cell>
          <cell r="L10">
            <v>3.2</v>
          </cell>
          <cell r="M10">
            <v>2.6</v>
          </cell>
          <cell r="N10">
            <v>3</v>
          </cell>
        </row>
        <row r="11">
          <cell r="C11">
            <v>3</v>
          </cell>
          <cell r="D11">
            <v>2.8</v>
          </cell>
          <cell r="E11">
            <v>3.4</v>
          </cell>
          <cell r="F11">
            <v>2.4</v>
          </cell>
          <cell r="G11">
            <v>14.5</v>
          </cell>
          <cell r="H11">
            <v>24.5</v>
          </cell>
          <cell r="I11">
            <v>17</v>
          </cell>
          <cell r="J11">
            <v>4</v>
          </cell>
          <cell r="K11">
            <v>5.2</v>
          </cell>
          <cell r="L11">
            <v>3.2</v>
          </cell>
          <cell r="M11">
            <v>2.6</v>
          </cell>
          <cell r="N11">
            <v>3</v>
          </cell>
        </row>
        <row r="12">
          <cell r="C12">
            <v>2.8</v>
          </cell>
          <cell r="D12">
            <v>2.6</v>
          </cell>
          <cell r="E12">
            <v>3.4</v>
          </cell>
          <cell r="F12">
            <v>2.6</v>
          </cell>
          <cell r="G12">
            <v>32.3</v>
          </cell>
          <cell r="H12">
            <v>12</v>
          </cell>
          <cell r="I12">
            <v>16</v>
          </cell>
          <cell r="J12">
            <v>24.5</v>
          </cell>
          <cell r="K12">
            <v>5.5</v>
          </cell>
          <cell r="L12">
            <v>3.2</v>
          </cell>
          <cell r="M12">
            <v>2.6</v>
          </cell>
          <cell r="N12">
            <v>3</v>
          </cell>
        </row>
        <row r="13">
          <cell r="C13">
            <v>2.6</v>
          </cell>
          <cell r="D13">
            <v>2.6</v>
          </cell>
          <cell r="E13">
            <v>4</v>
          </cell>
          <cell r="F13">
            <v>2.4</v>
          </cell>
          <cell r="G13">
            <v>19</v>
          </cell>
          <cell r="H13">
            <v>11.2</v>
          </cell>
          <cell r="I13">
            <v>13.2</v>
          </cell>
          <cell r="J13">
            <v>14</v>
          </cell>
          <cell r="K13">
            <v>5.5</v>
          </cell>
          <cell r="L13">
            <v>3.2</v>
          </cell>
          <cell r="M13">
            <v>3</v>
          </cell>
          <cell r="N13">
            <v>3.2</v>
          </cell>
        </row>
        <row r="14">
          <cell r="C14">
            <v>2.4</v>
          </cell>
          <cell r="D14">
            <v>2.4</v>
          </cell>
          <cell r="E14">
            <v>5.8</v>
          </cell>
          <cell r="F14">
            <v>2.4</v>
          </cell>
          <cell r="G14">
            <v>17</v>
          </cell>
          <cell r="H14">
            <v>12</v>
          </cell>
          <cell r="I14">
            <v>12.8</v>
          </cell>
          <cell r="J14">
            <v>12.4</v>
          </cell>
          <cell r="K14">
            <v>5.5</v>
          </cell>
          <cell r="L14">
            <v>3.2</v>
          </cell>
          <cell r="M14">
            <v>3.2</v>
          </cell>
          <cell r="N14">
            <v>3</v>
          </cell>
        </row>
        <row r="15">
          <cell r="C15">
            <v>2.2</v>
          </cell>
          <cell r="D15">
            <v>2.4</v>
          </cell>
          <cell r="E15">
            <v>3.6</v>
          </cell>
          <cell r="F15">
            <v>2.4</v>
          </cell>
          <cell r="G15">
            <v>24.5</v>
          </cell>
          <cell r="H15">
            <v>12</v>
          </cell>
          <cell r="I15">
            <v>15.5</v>
          </cell>
          <cell r="J15">
            <v>10.8</v>
          </cell>
          <cell r="K15">
            <v>5.2</v>
          </cell>
          <cell r="L15">
            <v>3.2</v>
          </cell>
          <cell r="M15">
            <v>3.2</v>
          </cell>
          <cell r="N15">
            <v>2.6</v>
          </cell>
        </row>
        <row r="16">
          <cell r="C16">
            <v>2.2</v>
          </cell>
          <cell r="D16">
            <v>2.4</v>
          </cell>
          <cell r="E16">
            <v>3.4</v>
          </cell>
          <cell r="F16">
            <v>2.4</v>
          </cell>
          <cell r="G16">
            <v>21.2</v>
          </cell>
          <cell r="H16">
            <v>11.6</v>
          </cell>
          <cell r="I16">
            <v>13.2</v>
          </cell>
          <cell r="J16">
            <v>7.9</v>
          </cell>
          <cell r="K16">
            <v>5.2</v>
          </cell>
          <cell r="L16">
            <v>3.2</v>
          </cell>
          <cell r="M16">
            <v>2.8</v>
          </cell>
          <cell r="N16">
            <v>2.2</v>
          </cell>
        </row>
        <row r="17">
          <cell r="C17">
            <v>2.2</v>
          </cell>
          <cell r="D17">
            <v>2.4</v>
          </cell>
          <cell r="E17">
            <v>3</v>
          </cell>
          <cell r="F17">
            <v>2.4</v>
          </cell>
          <cell r="G17">
            <v>20.65</v>
          </cell>
          <cell r="H17">
            <v>11.2</v>
          </cell>
          <cell r="I17">
            <v>14</v>
          </cell>
          <cell r="J17">
            <v>6.7</v>
          </cell>
          <cell r="K17">
            <v>4.9</v>
          </cell>
          <cell r="L17">
            <v>3.2</v>
          </cell>
          <cell r="M17">
            <v>2.2</v>
          </cell>
          <cell r="N17">
            <v>2</v>
          </cell>
        </row>
        <row r="18">
          <cell r="C18">
            <v>2.4</v>
          </cell>
          <cell r="D18">
            <v>2.4</v>
          </cell>
          <cell r="E18">
            <v>3</v>
          </cell>
          <cell r="F18">
            <v>17</v>
          </cell>
          <cell r="G18">
            <v>18.5</v>
          </cell>
          <cell r="H18">
            <v>10</v>
          </cell>
          <cell r="I18">
            <v>18</v>
          </cell>
          <cell r="J18">
            <v>7</v>
          </cell>
          <cell r="K18">
            <v>4.6</v>
          </cell>
          <cell r="L18">
            <v>3.2</v>
          </cell>
          <cell r="M18">
            <v>2.2</v>
          </cell>
          <cell r="N18">
            <v>2</v>
          </cell>
        </row>
        <row r="20">
          <cell r="C20">
            <v>3.6</v>
          </cell>
          <cell r="D20">
            <v>2.4</v>
          </cell>
          <cell r="E20">
            <v>3</v>
          </cell>
          <cell r="F20">
            <v>9.1</v>
          </cell>
          <cell r="G20">
            <v>20.65</v>
          </cell>
          <cell r="H20">
            <v>10.4</v>
          </cell>
          <cell r="I20">
            <v>16.5</v>
          </cell>
          <cell r="J20">
            <v>32.9</v>
          </cell>
          <cell r="K20">
            <v>4.3</v>
          </cell>
          <cell r="L20">
            <v>3.2</v>
          </cell>
          <cell r="M20">
            <v>2.2</v>
          </cell>
          <cell r="N20">
            <v>2</v>
          </cell>
        </row>
        <row r="21">
          <cell r="C21">
            <v>3.8</v>
          </cell>
          <cell r="D21">
            <v>2.6</v>
          </cell>
          <cell r="E21">
            <v>3.2</v>
          </cell>
          <cell r="F21">
            <v>7.3</v>
          </cell>
          <cell r="G21">
            <v>92</v>
          </cell>
          <cell r="H21">
            <v>12.4</v>
          </cell>
          <cell r="I21">
            <v>17</v>
          </cell>
          <cell r="J21">
            <v>22.85</v>
          </cell>
          <cell r="K21">
            <v>4</v>
          </cell>
          <cell r="L21">
            <v>2.8</v>
          </cell>
          <cell r="M21">
            <v>2.2</v>
          </cell>
          <cell r="N21">
            <v>2</v>
          </cell>
        </row>
        <row r="22">
          <cell r="C22">
            <v>3.8</v>
          </cell>
          <cell r="D22">
            <v>3.2</v>
          </cell>
          <cell r="E22">
            <v>3.2</v>
          </cell>
          <cell r="F22">
            <v>14</v>
          </cell>
          <cell r="G22">
            <v>50</v>
          </cell>
          <cell r="H22">
            <v>11.2</v>
          </cell>
          <cell r="I22">
            <v>16.5</v>
          </cell>
          <cell r="J22">
            <v>15.5</v>
          </cell>
          <cell r="K22">
            <v>4</v>
          </cell>
          <cell r="L22">
            <v>3</v>
          </cell>
          <cell r="M22">
            <v>2.2</v>
          </cell>
          <cell r="N22">
            <v>2</v>
          </cell>
        </row>
        <row r="23">
          <cell r="C23">
            <v>3.8</v>
          </cell>
          <cell r="D23">
            <v>3</v>
          </cell>
          <cell r="E23">
            <v>3.2</v>
          </cell>
          <cell r="F23">
            <v>10.8</v>
          </cell>
          <cell r="G23">
            <v>56.52</v>
          </cell>
          <cell r="H23">
            <v>10</v>
          </cell>
          <cell r="I23">
            <v>13.6</v>
          </cell>
          <cell r="J23">
            <v>11.6</v>
          </cell>
          <cell r="K23">
            <v>4</v>
          </cell>
          <cell r="L23">
            <v>2.8</v>
          </cell>
          <cell r="M23">
            <v>2.2</v>
          </cell>
          <cell r="N23">
            <v>1.9</v>
          </cell>
        </row>
        <row r="24">
          <cell r="C24">
            <v>3.4</v>
          </cell>
          <cell r="D24">
            <v>2.4</v>
          </cell>
          <cell r="E24">
            <v>3</v>
          </cell>
          <cell r="F24">
            <v>12.8</v>
          </cell>
          <cell r="G24">
            <v>67.8</v>
          </cell>
          <cell r="H24">
            <v>19.55</v>
          </cell>
          <cell r="I24">
            <v>12.4</v>
          </cell>
          <cell r="J24">
            <v>10</v>
          </cell>
          <cell r="K24">
            <v>4</v>
          </cell>
          <cell r="L24">
            <v>2.8</v>
          </cell>
          <cell r="M24">
            <v>2.2</v>
          </cell>
          <cell r="N24">
            <v>1.9</v>
          </cell>
        </row>
        <row r="25">
          <cell r="C25">
            <v>3.2</v>
          </cell>
          <cell r="D25">
            <v>2.6</v>
          </cell>
          <cell r="E25">
            <v>3</v>
          </cell>
          <cell r="F25">
            <v>10.4</v>
          </cell>
          <cell r="G25">
            <v>48.65</v>
          </cell>
          <cell r="H25">
            <v>11.6</v>
          </cell>
          <cell r="I25">
            <v>11.6</v>
          </cell>
          <cell r="J25">
            <v>9.1</v>
          </cell>
          <cell r="K25">
            <v>4</v>
          </cell>
          <cell r="L25">
            <v>2.8</v>
          </cell>
          <cell r="M25">
            <v>2.2</v>
          </cell>
          <cell r="N25">
            <v>1.8</v>
          </cell>
        </row>
        <row r="26">
          <cell r="C26">
            <v>3.2</v>
          </cell>
          <cell r="D26">
            <v>3</v>
          </cell>
          <cell r="E26">
            <v>2.6</v>
          </cell>
          <cell r="F26">
            <v>7</v>
          </cell>
          <cell r="G26">
            <v>35.3</v>
          </cell>
          <cell r="H26">
            <v>11.2</v>
          </cell>
          <cell r="I26">
            <v>10.8</v>
          </cell>
          <cell r="J26">
            <v>7.9</v>
          </cell>
          <cell r="K26">
            <v>3.8</v>
          </cell>
          <cell r="L26">
            <v>2.8</v>
          </cell>
          <cell r="M26">
            <v>2.2</v>
          </cell>
          <cell r="N26">
            <v>1.7</v>
          </cell>
        </row>
        <row r="27">
          <cell r="C27">
            <v>3.2</v>
          </cell>
          <cell r="D27">
            <v>3</v>
          </cell>
          <cell r="E27">
            <v>2.2</v>
          </cell>
          <cell r="F27">
            <v>16.5</v>
          </cell>
          <cell r="G27">
            <v>25.1</v>
          </cell>
          <cell r="H27">
            <v>31.1</v>
          </cell>
          <cell r="I27">
            <v>9.7</v>
          </cell>
          <cell r="J27">
            <v>6.7</v>
          </cell>
          <cell r="K27">
            <v>4.3</v>
          </cell>
          <cell r="L27">
            <v>2.8</v>
          </cell>
          <cell r="M27">
            <v>2.2</v>
          </cell>
          <cell r="N27">
            <v>1.7</v>
          </cell>
        </row>
        <row r="28">
          <cell r="C28">
            <v>3.2</v>
          </cell>
          <cell r="D28">
            <v>2.8</v>
          </cell>
          <cell r="E28">
            <v>2</v>
          </cell>
          <cell r="F28">
            <v>9.4</v>
          </cell>
          <cell r="G28">
            <v>20.1</v>
          </cell>
          <cell r="H28">
            <v>60.87</v>
          </cell>
          <cell r="I28">
            <v>10</v>
          </cell>
          <cell r="J28">
            <v>6.1</v>
          </cell>
          <cell r="K28">
            <v>4</v>
          </cell>
          <cell r="L28">
            <v>2.8</v>
          </cell>
          <cell r="M28">
            <v>2</v>
          </cell>
          <cell r="N28">
            <v>1.7</v>
          </cell>
        </row>
        <row r="29">
          <cell r="C29">
            <v>3.2</v>
          </cell>
          <cell r="D29">
            <v>3</v>
          </cell>
          <cell r="E29">
            <v>2</v>
          </cell>
          <cell r="F29">
            <v>11.6</v>
          </cell>
          <cell r="G29">
            <v>17</v>
          </cell>
          <cell r="H29">
            <v>35.9</v>
          </cell>
          <cell r="I29">
            <v>12.4</v>
          </cell>
          <cell r="J29">
            <v>5.8</v>
          </cell>
          <cell r="K29">
            <v>4</v>
          </cell>
          <cell r="L29">
            <v>2.8</v>
          </cell>
          <cell r="M29">
            <v>2</v>
          </cell>
          <cell r="N29">
            <v>1.7</v>
          </cell>
        </row>
        <row r="31">
          <cell r="C31">
            <v>3.4</v>
          </cell>
          <cell r="D31">
            <v>3.6</v>
          </cell>
          <cell r="E31">
            <v>2.2</v>
          </cell>
          <cell r="F31">
            <v>13.6</v>
          </cell>
          <cell r="G31">
            <v>36.5</v>
          </cell>
          <cell r="H31">
            <v>22.3</v>
          </cell>
          <cell r="I31">
            <v>11.6</v>
          </cell>
          <cell r="J31">
            <v>5.5</v>
          </cell>
          <cell r="K31">
            <v>4</v>
          </cell>
          <cell r="L31">
            <v>2.6</v>
          </cell>
          <cell r="M31">
            <v>2</v>
          </cell>
          <cell r="N31">
            <v>1.7</v>
          </cell>
        </row>
        <row r="32">
          <cell r="C32">
            <v>3.4</v>
          </cell>
          <cell r="D32">
            <v>4.9</v>
          </cell>
          <cell r="E32">
            <v>2.6</v>
          </cell>
          <cell r="F32">
            <v>23.4</v>
          </cell>
          <cell r="G32">
            <v>43.92</v>
          </cell>
          <cell r="H32">
            <v>17.5</v>
          </cell>
          <cell r="I32">
            <v>10.8</v>
          </cell>
          <cell r="J32">
            <v>4.9</v>
          </cell>
          <cell r="K32">
            <v>3.8</v>
          </cell>
          <cell r="L32">
            <v>2.6</v>
          </cell>
          <cell r="M32">
            <v>2</v>
          </cell>
          <cell r="N32">
            <v>1.7</v>
          </cell>
        </row>
        <row r="33">
          <cell r="C33">
            <v>3</v>
          </cell>
          <cell r="D33">
            <v>6.7</v>
          </cell>
          <cell r="E33">
            <v>2.6</v>
          </cell>
          <cell r="F33">
            <v>25.7</v>
          </cell>
          <cell r="G33">
            <v>31.1</v>
          </cell>
          <cell r="H33">
            <v>14</v>
          </cell>
          <cell r="I33">
            <v>9.4</v>
          </cell>
          <cell r="J33">
            <v>4</v>
          </cell>
          <cell r="K33">
            <v>3.8</v>
          </cell>
          <cell r="L33">
            <v>2.6</v>
          </cell>
          <cell r="M33">
            <v>2</v>
          </cell>
          <cell r="N33">
            <v>1.7</v>
          </cell>
        </row>
        <row r="34">
          <cell r="C34">
            <v>2.4</v>
          </cell>
          <cell r="D34">
            <v>13.6</v>
          </cell>
          <cell r="E34">
            <v>2.6</v>
          </cell>
          <cell r="F34">
            <v>14</v>
          </cell>
          <cell r="G34">
            <v>22.3</v>
          </cell>
          <cell r="H34">
            <v>13.2</v>
          </cell>
          <cell r="I34">
            <v>8.2</v>
          </cell>
          <cell r="J34">
            <v>4</v>
          </cell>
          <cell r="K34">
            <v>3.6</v>
          </cell>
          <cell r="L34">
            <v>2.6</v>
          </cell>
          <cell r="M34">
            <v>2</v>
          </cell>
          <cell r="N34">
            <v>1.7</v>
          </cell>
        </row>
        <row r="35">
          <cell r="C35">
            <v>2.4</v>
          </cell>
          <cell r="D35">
            <v>8.8</v>
          </cell>
          <cell r="E35">
            <v>2.6</v>
          </cell>
          <cell r="F35">
            <v>7.9</v>
          </cell>
          <cell r="G35">
            <v>26.3</v>
          </cell>
          <cell r="H35">
            <v>12</v>
          </cell>
          <cell r="I35">
            <v>6.1</v>
          </cell>
          <cell r="J35">
            <v>3.8</v>
          </cell>
          <cell r="K35">
            <v>3.4</v>
          </cell>
          <cell r="L35">
            <v>2.8</v>
          </cell>
          <cell r="M35">
            <v>1.9</v>
          </cell>
          <cell r="N35">
            <v>1.3</v>
          </cell>
        </row>
        <row r="36">
          <cell r="C36">
            <v>2.6</v>
          </cell>
          <cell r="D36">
            <v>6.1</v>
          </cell>
          <cell r="E36">
            <v>1.8</v>
          </cell>
          <cell r="F36">
            <v>9.7</v>
          </cell>
          <cell r="G36">
            <v>24.5</v>
          </cell>
          <cell r="H36">
            <v>11.2</v>
          </cell>
          <cell r="I36">
            <v>3.8</v>
          </cell>
          <cell r="J36">
            <v>3.8</v>
          </cell>
          <cell r="K36">
            <v>3.4</v>
          </cell>
          <cell r="L36">
            <v>3.8</v>
          </cell>
          <cell r="M36">
            <v>1.9</v>
          </cell>
          <cell r="N36">
            <v>1.3</v>
          </cell>
        </row>
        <row r="37">
          <cell r="C37">
            <v>5.2</v>
          </cell>
          <cell r="D37">
            <v>5.5</v>
          </cell>
          <cell r="E37">
            <v>2.4</v>
          </cell>
          <cell r="F37">
            <v>19.55</v>
          </cell>
          <cell r="G37">
            <v>21.75</v>
          </cell>
          <cell r="H37">
            <v>10</v>
          </cell>
          <cell r="I37">
            <v>3.6</v>
          </cell>
          <cell r="J37">
            <v>3.8</v>
          </cell>
          <cell r="K37">
            <v>3.4</v>
          </cell>
          <cell r="L37">
            <v>9.7</v>
          </cell>
          <cell r="M37">
            <v>1.9</v>
          </cell>
          <cell r="N37">
            <v>1.3</v>
          </cell>
        </row>
        <row r="38">
          <cell r="C38">
            <v>4.9</v>
          </cell>
          <cell r="D38">
            <v>4</v>
          </cell>
          <cell r="E38">
            <v>2.6</v>
          </cell>
          <cell r="F38">
            <v>22.3</v>
          </cell>
          <cell r="G38">
            <v>16.5</v>
          </cell>
          <cell r="H38">
            <v>10</v>
          </cell>
          <cell r="I38">
            <v>4</v>
          </cell>
          <cell r="J38">
            <v>3.8</v>
          </cell>
          <cell r="K38">
            <v>3.2</v>
          </cell>
          <cell r="L38">
            <v>7.3</v>
          </cell>
          <cell r="M38">
            <v>2.4</v>
          </cell>
          <cell r="N38">
            <v>1.3</v>
          </cell>
        </row>
        <row r="39">
          <cell r="C39">
            <v>3.6</v>
          </cell>
          <cell r="D39">
            <v>3.4</v>
          </cell>
          <cell r="E39">
            <v>2.8</v>
          </cell>
          <cell r="F39">
            <v>17</v>
          </cell>
          <cell r="G39">
            <v>14.5</v>
          </cell>
          <cell r="H39">
            <v>10.4</v>
          </cell>
          <cell r="I39">
            <v>4.3</v>
          </cell>
          <cell r="J39">
            <v>3.6</v>
          </cell>
          <cell r="K39">
            <v>3.2</v>
          </cell>
          <cell r="L39">
            <v>3.8</v>
          </cell>
          <cell r="M39">
            <v>5.200000000000682</v>
          </cell>
          <cell r="N39">
            <v>1.2</v>
          </cell>
        </row>
        <row r="40">
          <cell r="C40">
            <v>3.6</v>
          </cell>
          <cell r="D40">
            <v>3.2</v>
          </cell>
          <cell r="E40">
            <v>2.6</v>
          </cell>
          <cell r="F40">
            <v>15.5</v>
          </cell>
          <cell r="G40">
            <v>12.8</v>
          </cell>
          <cell r="H40">
            <v>10.4</v>
          </cell>
          <cell r="I40">
            <v>4.9</v>
          </cell>
          <cell r="J40">
            <v>3.6</v>
          </cell>
          <cell r="K40">
            <v>3.2</v>
          </cell>
          <cell r="L40">
            <v>3.4</v>
          </cell>
          <cell r="N40">
            <v>1.1</v>
          </cell>
        </row>
        <row r="41">
          <cell r="D41">
            <v>3.2</v>
          </cell>
          <cell r="F41">
            <v>13.6</v>
          </cell>
          <cell r="G41">
            <v>11.2</v>
          </cell>
          <cell r="I41">
            <v>3.2</v>
          </cell>
          <cell r="K41">
            <v>3.2</v>
          </cell>
          <cell r="L41">
            <v>3</v>
          </cell>
          <cell r="N41">
            <v>1.1</v>
          </cell>
        </row>
      </sheetData>
      <sheetData sheetId="19">
        <row r="3">
          <cell r="AG3" t="str">
            <v>Nam Mae Taeng</v>
          </cell>
          <cell r="AH3" t="str">
            <v>Ping</v>
          </cell>
          <cell r="AI3" t="str">
            <v>Ping</v>
          </cell>
          <cell r="AJ3">
            <v>2015</v>
          </cell>
        </row>
        <row r="4">
          <cell r="AG4" t="str">
            <v>Nam Mae Taeng ,Mae  Taeng  , Chiang  Mai,P.92</v>
          </cell>
        </row>
        <row r="7">
          <cell r="C7">
            <v>2015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0.61</v>
          </cell>
          <cell r="D9">
            <v>1.27</v>
          </cell>
          <cell r="E9">
            <v>9.24</v>
          </cell>
          <cell r="F9">
            <v>21.6</v>
          </cell>
          <cell r="G9">
            <v>31.9</v>
          </cell>
          <cell r="H9">
            <v>35.95</v>
          </cell>
          <cell r="I9">
            <v>25.6</v>
          </cell>
          <cell r="J9">
            <v>22.08</v>
          </cell>
          <cell r="K9">
            <v>12</v>
          </cell>
          <cell r="L9">
            <v>8.1</v>
          </cell>
          <cell r="M9">
            <v>4.85</v>
          </cell>
          <cell r="N9">
            <v>4.85</v>
          </cell>
        </row>
        <row r="10">
          <cell r="C10">
            <v>0.61</v>
          </cell>
          <cell r="D10">
            <v>1.27</v>
          </cell>
          <cell r="E10">
            <v>19.23</v>
          </cell>
          <cell r="F10">
            <v>18.75</v>
          </cell>
          <cell r="G10">
            <v>26.13</v>
          </cell>
          <cell r="H10">
            <v>32.95</v>
          </cell>
          <cell r="I10">
            <v>24.55</v>
          </cell>
          <cell r="J10">
            <v>20.65</v>
          </cell>
          <cell r="K10">
            <v>11.2</v>
          </cell>
          <cell r="L10">
            <v>8.1</v>
          </cell>
          <cell r="M10">
            <v>4.85</v>
          </cell>
          <cell r="N10">
            <v>4.85</v>
          </cell>
        </row>
        <row r="11">
          <cell r="C11">
            <v>0.61</v>
          </cell>
          <cell r="D11">
            <v>1.27</v>
          </cell>
          <cell r="E11">
            <v>12.8</v>
          </cell>
          <cell r="F11">
            <v>18.75</v>
          </cell>
          <cell r="G11">
            <v>47.75</v>
          </cell>
          <cell r="H11">
            <v>30.85</v>
          </cell>
          <cell r="I11">
            <v>29.28</v>
          </cell>
          <cell r="J11">
            <v>19.7</v>
          </cell>
          <cell r="K11">
            <v>12</v>
          </cell>
          <cell r="L11">
            <v>8.1</v>
          </cell>
          <cell r="M11">
            <v>4.85</v>
          </cell>
          <cell r="N11">
            <v>4.85</v>
          </cell>
        </row>
        <row r="12">
          <cell r="C12">
            <v>0.61</v>
          </cell>
          <cell r="D12">
            <v>1.27</v>
          </cell>
          <cell r="E12">
            <v>12.4</v>
          </cell>
          <cell r="F12">
            <v>17.32</v>
          </cell>
          <cell r="G12">
            <v>37.25</v>
          </cell>
          <cell r="H12">
            <v>29.8</v>
          </cell>
          <cell r="I12">
            <v>26.13</v>
          </cell>
          <cell r="J12">
            <v>19.23</v>
          </cell>
          <cell r="K12">
            <v>11.6</v>
          </cell>
          <cell r="L12">
            <v>8.1</v>
          </cell>
          <cell r="M12">
            <v>4.85</v>
          </cell>
          <cell r="N12">
            <v>4.85</v>
          </cell>
        </row>
        <row r="13">
          <cell r="C13">
            <v>0.61</v>
          </cell>
          <cell r="D13">
            <v>1.79</v>
          </cell>
          <cell r="E13">
            <v>12.4</v>
          </cell>
          <cell r="F13">
            <v>13.2</v>
          </cell>
          <cell r="G13">
            <v>81.92</v>
          </cell>
          <cell r="H13">
            <v>29.8</v>
          </cell>
          <cell r="I13">
            <v>23.03</v>
          </cell>
          <cell r="J13">
            <v>18.75</v>
          </cell>
          <cell r="K13">
            <v>11.2</v>
          </cell>
          <cell r="L13">
            <v>18.75</v>
          </cell>
          <cell r="M13">
            <v>4.85</v>
          </cell>
          <cell r="N13">
            <v>4.85</v>
          </cell>
        </row>
        <row r="14">
          <cell r="C14">
            <v>0.61</v>
          </cell>
          <cell r="D14">
            <v>1.79</v>
          </cell>
          <cell r="E14">
            <v>28.75</v>
          </cell>
          <cell r="F14">
            <v>9.24</v>
          </cell>
          <cell r="G14">
            <v>78.15</v>
          </cell>
          <cell r="H14">
            <v>29.8</v>
          </cell>
          <cell r="I14">
            <v>17.8</v>
          </cell>
          <cell r="J14">
            <v>17.8</v>
          </cell>
          <cell r="K14">
            <v>10.8</v>
          </cell>
          <cell r="L14">
            <v>13.2</v>
          </cell>
          <cell r="M14">
            <v>4.85</v>
          </cell>
          <cell r="N14">
            <v>4.85</v>
          </cell>
        </row>
        <row r="15">
          <cell r="C15">
            <v>0.61</v>
          </cell>
          <cell r="D15">
            <v>1.79</v>
          </cell>
          <cell r="E15">
            <v>15.42</v>
          </cell>
          <cell r="F15">
            <v>15.42</v>
          </cell>
          <cell r="G15">
            <v>41.15</v>
          </cell>
          <cell r="H15">
            <v>28.75</v>
          </cell>
          <cell r="I15">
            <v>25.6</v>
          </cell>
          <cell r="J15">
            <v>15.42</v>
          </cell>
          <cell r="K15">
            <v>10.4</v>
          </cell>
          <cell r="L15">
            <v>12</v>
          </cell>
          <cell r="M15">
            <v>4.58</v>
          </cell>
          <cell r="N15">
            <v>4.04</v>
          </cell>
        </row>
        <row r="16">
          <cell r="C16">
            <v>0.61</v>
          </cell>
          <cell r="D16">
            <v>1.79</v>
          </cell>
          <cell r="E16">
            <v>12.8</v>
          </cell>
          <cell r="F16">
            <v>59</v>
          </cell>
          <cell r="G16">
            <v>30.33</v>
          </cell>
          <cell r="H16">
            <v>28.23</v>
          </cell>
          <cell r="I16">
            <v>32.95</v>
          </cell>
          <cell r="J16">
            <v>17.32</v>
          </cell>
          <cell r="K16">
            <v>9.24</v>
          </cell>
          <cell r="L16">
            <v>12</v>
          </cell>
          <cell r="M16">
            <v>4.04</v>
          </cell>
          <cell r="N16">
            <v>2.74</v>
          </cell>
        </row>
        <row r="17">
          <cell r="C17">
            <v>0.61</v>
          </cell>
          <cell r="D17">
            <v>1.79</v>
          </cell>
          <cell r="E17">
            <v>6.2</v>
          </cell>
          <cell r="F17">
            <v>39.85</v>
          </cell>
          <cell r="G17">
            <v>26.13</v>
          </cell>
          <cell r="H17">
            <v>32.43</v>
          </cell>
          <cell r="I17">
            <v>28.75</v>
          </cell>
          <cell r="J17">
            <v>14</v>
          </cell>
          <cell r="K17">
            <v>8.86</v>
          </cell>
          <cell r="L17">
            <v>10.8</v>
          </cell>
          <cell r="M17">
            <v>4.04</v>
          </cell>
          <cell r="N17">
            <v>2.74</v>
          </cell>
        </row>
        <row r="18">
          <cell r="C18">
            <v>0.61</v>
          </cell>
          <cell r="D18">
            <v>1.79</v>
          </cell>
          <cell r="E18">
            <v>6.2</v>
          </cell>
          <cell r="F18">
            <v>42.45</v>
          </cell>
          <cell r="G18">
            <v>18.75</v>
          </cell>
          <cell r="H18">
            <v>37.25</v>
          </cell>
          <cell r="I18">
            <v>21.12</v>
          </cell>
          <cell r="J18">
            <v>26.13</v>
          </cell>
          <cell r="K18">
            <v>8.1</v>
          </cell>
          <cell r="L18">
            <v>6.2</v>
          </cell>
          <cell r="M18">
            <v>4.04</v>
          </cell>
          <cell r="N18">
            <v>2.74</v>
          </cell>
        </row>
        <row r="20">
          <cell r="C20">
            <v>0.61</v>
          </cell>
          <cell r="D20">
            <v>1.6</v>
          </cell>
          <cell r="E20">
            <v>6.96</v>
          </cell>
          <cell r="F20">
            <v>32.95</v>
          </cell>
          <cell r="G20">
            <v>16.38</v>
          </cell>
          <cell r="H20">
            <v>41.15</v>
          </cell>
          <cell r="I20">
            <v>27.7</v>
          </cell>
          <cell r="J20">
            <v>120</v>
          </cell>
          <cell r="K20">
            <v>8.1</v>
          </cell>
          <cell r="L20">
            <v>5.39</v>
          </cell>
          <cell r="M20">
            <v>4.04</v>
          </cell>
          <cell r="N20">
            <v>2.74</v>
          </cell>
        </row>
        <row r="21">
          <cell r="C21">
            <v>0.61</v>
          </cell>
          <cell r="D21">
            <v>1.6</v>
          </cell>
          <cell r="E21">
            <v>5.93</v>
          </cell>
          <cell r="F21">
            <v>24.02</v>
          </cell>
          <cell r="G21">
            <v>17.8</v>
          </cell>
          <cell r="H21">
            <v>43.75</v>
          </cell>
          <cell r="I21">
            <v>31.38</v>
          </cell>
          <cell r="J21">
            <v>44.4</v>
          </cell>
          <cell r="K21">
            <v>8.1</v>
          </cell>
          <cell r="L21">
            <v>8.1</v>
          </cell>
          <cell r="M21">
            <v>4.04</v>
          </cell>
          <cell r="N21">
            <v>2.74</v>
          </cell>
        </row>
        <row r="22">
          <cell r="C22">
            <v>0.61</v>
          </cell>
          <cell r="D22">
            <v>1.6</v>
          </cell>
          <cell r="E22">
            <v>5.93</v>
          </cell>
          <cell r="F22">
            <v>19.23</v>
          </cell>
          <cell r="G22">
            <v>50.75</v>
          </cell>
          <cell r="H22">
            <v>35.95</v>
          </cell>
          <cell r="I22">
            <v>40.5</v>
          </cell>
          <cell r="J22">
            <v>40.5</v>
          </cell>
          <cell r="K22">
            <v>8.1</v>
          </cell>
          <cell r="L22">
            <v>8.1</v>
          </cell>
          <cell r="M22">
            <v>4.04</v>
          </cell>
          <cell r="N22">
            <v>2.74</v>
          </cell>
        </row>
        <row r="23">
          <cell r="C23">
            <v>0.61</v>
          </cell>
          <cell r="D23">
            <v>1.6</v>
          </cell>
          <cell r="E23">
            <v>5.66</v>
          </cell>
          <cell r="F23">
            <v>16.85</v>
          </cell>
          <cell r="G23">
            <v>22.55</v>
          </cell>
          <cell r="H23">
            <v>35.95</v>
          </cell>
          <cell r="I23">
            <v>28.75</v>
          </cell>
          <cell r="J23">
            <v>37.25</v>
          </cell>
          <cell r="K23">
            <v>8.1</v>
          </cell>
          <cell r="L23">
            <v>8.1</v>
          </cell>
          <cell r="M23">
            <v>4.04</v>
          </cell>
          <cell r="N23">
            <v>2.74</v>
          </cell>
        </row>
        <row r="24">
          <cell r="C24">
            <v>0.61</v>
          </cell>
          <cell r="D24">
            <v>1.6</v>
          </cell>
          <cell r="E24">
            <v>5.93</v>
          </cell>
          <cell r="F24">
            <v>22.08</v>
          </cell>
          <cell r="G24">
            <v>19.7</v>
          </cell>
          <cell r="H24">
            <v>42.45</v>
          </cell>
          <cell r="I24">
            <v>26.65</v>
          </cell>
          <cell r="J24">
            <v>28.75</v>
          </cell>
          <cell r="K24">
            <v>8.1</v>
          </cell>
          <cell r="L24">
            <v>8.1</v>
          </cell>
          <cell r="M24">
            <v>3.77</v>
          </cell>
          <cell r="N24">
            <v>3.31</v>
          </cell>
        </row>
        <row r="25">
          <cell r="C25">
            <v>0.61</v>
          </cell>
          <cell r="D25">
            <v>1.6</v>
          </cell>
          <cell r="E25">
            <v>5.66</v>
          </cell>
          <cell r="F25">
            <v>21.6</v>
          </cell>
          <cell r="G25">
            <v>18.27</v>
          </cell>
          <cell r="H25">
            <v>50</v>
          </cell>
          <cell r="I25">
            <v>23.5</v>
          </cell>
          <cell r="J25">
            <v>27.17</v>
          </cell>
          <cell r="K25">
            <v>7.34</v>
          </cell>
          <cell r="L25">
            <v>7.34</v>
          </cell>
          <cell r="M25">
            <v>5.39</v>
          </cell>
          <cell r="N25">
            <v>3.77</v>
          </cell>
        </row>
        <row r="26">
          <cell r="C26">
            <v>0.61</v>
          </cell>
          <cell r="D26">
            <v>1.6</v>
          </cell>
          <cell r="E26">
            <v>6.96</v>
          </cell>
          <cell r="F26">
            <v>20.18</v>
          </cell>
          <cell r="G26">
            <v>15.9</v>
          </cell>
          <cell r="H26">
            <v>70.5</v>
          </cell>
          <cell r="I26">
            <v>21.6</v>
          </cell>
          <cell r="J26">
            <v>20.65</v>
          </cell>
          <cell r="K26">
            <v>8.1</v>
          </cell>
          <cell r="L26">
            <v>5.93</v>
          </cell>
          <cell r="M26">
            <v>5.39</v>
          </cell>
          <cell r="N26">
            <v>3.77</v>
          </cell>
        </row>
        <row r="27">
          <cell r="C27">
            <v>0.61</v>
          </cell>
          <cell r="D27">
            <v>2.17</v>
          </cell>
          <cell r="E27">
            <v>33.48</v>
          </cell>
          <cell r="F27">
            <v>11.6</v>
          </cell>
          <cell r="G27">
            <v>14.95</v>
          </cell>
          <cell r="H27">
            <v>70.5</v>
          </cell>
          <cell r="I27">
            <v>18.75</v>
          </cell>
          <cell r="J27">
            <v>18.27</v>
          </cell>
          <cell r="K27">
            <v>11.2</v>
          </cell>
          <cell r="L27">
            <v>5.66</v>
          </cell>
          <cell r="M27">
            <v>5.39</v>
          </cell>
          <cell r="N27">
            <v>3.77</v>
          </cell>
        </row>
        <row r="28">
          <cell r="C28">
            <v>0.61</v>
          </cell>
          <cell r="D28">
            <v>14.47</v>
          </cell>
          <cell r="E28">
            <v>29.28</v>
          </cell>
          <cell r="F28">
            <v>10</v>
          </cell>
          <cell r="G28">
            <v>14.47</v>
          </cell>
          <cell r="H28">
            <v>88.75</v>
          </cell>
          <cell r="I28">
            <v>16.85</v>
          </cell>
          <cell r="J28">
            <v>16.85</v>
          </cell>
          <cell r="K28">
            <v>9.24</v>
          </cell>
          <cell r="L28">
            <v>5.66</v>
          </cell>
          <cell r="M28">
            <v>5.39</v>
          </cell>
          <cell r="N28">
            <v>3.77</v>
          </cell>
        </row>
        <row r="29">
          <cell r="C29">
            <v>0.61</v>
          </cell>
          <cell r="D29">
            <v>13.2</v>
          </cell>
          <cell r="E29">
            <v>14.47</v>
          </cell>
          <cell r="F29">
            <v>10.4</v>
          </cell>
          <cell r="G29">
            <v>63.7</v>
          </cell>
          <cell r="H29">
            <v>66.25</v>
          </cell>
          <cell r="I29">
            <v>16.38</v>
          </cell>
          <cell r="J29">
            <v>15.42</v>
          </cell>
          <cell r="K29">
            <v>8.86</v>
          </cell>
          <cell r="L29">
            <v>5.66</v>
          </cell>
          <cell r="M29">
            <v>5.39</v>
          </cell>
          <cell r="N29">
            <v>3.5</v>
          </cell>
        </row>
        <row r="31">
          <cell r="C31">
            <v>0.72</v>
          </cell>
          <cell r="D31">
            <v>5.66</v>
          </cell>
          <cell r="E31">
            <v>14.47</v>
          </cell>
          <cell r="F31">
            <v>19.7</v>
          </cell>
          <cell r="G31">
            <v>64.55</v>
          </cell>
          <cell r="H31">
            <v>53</v>
          </cell>
          <cell r="I31">
            <v>15.9</v>
          </cell>
          <cell r="J31">
            <v>14.95</v>
          </cell>
          <cell r="K31">
            <v>8.86</v>
          </cell>
          <cell r="L31">
            <v>5.66</v>
          </cell>
          <cell r="M31">
            <v>5.12</v>
          </cell>
          <cell r="N31">
            <v>3.5</v>
          </cell>
        </row>
        <row r="32">
          <cell r="C32">
            <v>1.27</v>
          </cell>
          <cell r="D32">
            <v>4.85</v>
          </cell>
          <cell r="E32">
            <v>72.2</v>
          </cell>
          <cell r="F32">
            <v>46.35</v>
          </cell>
          <cell r="G32">
            <v>39.2</v>
          </cell>
          <cell r="H32">
            <v>66.25</v>
          </cell>
          <cell r="I32">
            <v>15.42</v>
          </cell>
          <cell r="J32">
            <v>14.47</v>
          </cell>
          <cell r="K32">
            <v>10</v>
          </cell>
          <cell r="L32">
            <v>5.66</v>
          </cell>
          <cell r="M32">
            <v>5.12</v>
          </cell>
          <cell r="N32">
            <v>3.5</v>
          </cell>
        </row>
        <row r="33">
          <cell r="C33">
            <v>1.27</v>
          </cell>
          <cell r="D33">
            <v>4.85</v>
          </cell>
          <cell r="E33">
            <v>39.2</v>
          </cell>
          <cell r="F33">
            <v>91.68</v>
          </cell>
          <cell r="G33">
            <v>37.9</v>
          </cell>
          <cell r="H33">
            <v>46.35</v>
          </cell>
          <cell r="I33">
            <v>19.7</v>
          </cell>
          <cell r="J33">
            <v>14</v>
          </cell>
          <cell r="K33">
            <v>9.62</v>
          </cell>
          <cell r="L33">
            <v>5.66</v>
          </cell>
          <cell r="M33">
            <v>5.12</v>
          </cell>
          <cell r="N33">
            <v>3.5</v>
          </cell>
        </row>
        <row r="34">
          <cell r="C34">
            <v>1.27</v>
          </cell>
          <cell r="D34">
            <v>5.66</v>
          </cell>
          <cell r="E34">
            <v>20.18</v>
          </cell>
          <cell r="F34">
            <v>32.43</v>
          </cell>
          <cell r="G34">
            <v>53</v>
          </cell>
          <cell r="H34">
            <v>32.95</v>
          </cell>
          <cell r="I34">
            <v>14.47</v>
          </cell>
          <cell r="J34">
            <v>13.6</v>
          </cell>
          <cell r="K34">
            <v>9.24</v>
          </cell>
          <cell r="L34">
            <v>6.96</v>
          </cell>
          <cell r="M34">
            <v>5.12</v>
          </cell>
          <cell r="N34">
            <v>3.5</v>
          </cell>
        </row>
        <row r="35">
          <cell r="C35">
            <v>1.27</v>
          </cell>
          <cell r="D35">
            <v>5.39</v>
          </cell>
          <cell r="E35">
            <v>59.75</v>
          </cell>
          <cell r="F35">
            <v>14.95</v>
          </cell>
          <cell r="G35">
            <v>37.9</v>
          </cell>
          <cell r="H35">
            <v>32.43</v>
          </cell>
          <cell r="I35">
            <v>12</v>
          </cell>
          <cell r="J35">
            <v>13.6</v>
          </cell>
          <cell r="K35">
            <v>8.86</v>
          </cell>
          <cell r="L35">
            <v>7.72</v>
          </cell>
          <cell r="M35">
            <v>4.85</v>
          </cell>
          <cell r="N35">
            <v>3.5</v>
          </cell>
        </row>
        <row r="36">
          <cell r="C36">
            <v>1.27</v>
          </cell>
          <cell r="D36">
            <v>4.31</v>
          </cell>
          <cell r="E36">
            <v>39.2</v>
          </cell>
          <cell r="F36">
            <v>26.65</v>
          </cell>
          <cell r="G36">
            <v>39.85</v>
          </cell>
          <cell r="H36">
            <v>41.15</v>
          </cell>
          <cell r="I36">
            <v>24.02</v>
          </cell>
          <cell r="J36">
            <v>13.6</v>
          </cell>
          <cell r="K36">
            <v>8.86</v>
          </cell>
          <cell r="L36">
            <v>7.72</v>
          </cell>
          <cell r="M36">
            <v>4.85</v>
          </cell>
          <cell r="N36">
            <v>3.5</v>
          </cell>
        </row>
        <row r="37">
          <cell r="C37">
            <v>1.27</v>
          </cell>
          <cell r="D37">
            <v>4.31</v>
          </cell>
          <cell r="E37">
            <v>26.13</v>
          </cell>
          <cell r="F37">
            <v>19.7</v>
          </cell>
          <cell r="G37">
            <v>31.38</v>
          </cell>
          <cell r="H37">
            <v>35.95</v>
          </cell>
          <cell r="I37">
            <v>17.32</v>
          </cell>
          <cell r="J37">
            <v>13.6</v>
          </cell>
          <cell r="K37">
            <v>8.48</v>
          </cell>
          <cell r="L37">
            <v>7.34</v>
          </cell>
          <cell r="M37">
            <v>4.85</v>
          </cell>
          <cell r="N37">
            <v>3.5</v>
          </cell>
        </row>
        <row r="38">
          <cell r="C38">
            <v>1.27</v>
          </cell>
          <cell r="D38">
            <v>3.77</v>
          </cell>
          <cell r="E38">
            <v>22.55</v>
          </cell>
          <cell r="F38">
            <v>24.02</v>
          </cell>
          <cell r="G38">
            <v>34</v>
          </cell>
          <cell r="H38">
            <v>30.85</v>
          </cell>
          <cell r="I38">
            <v>18.27</v>
          </cell>
          <cell r="J38">
            <v>13.2</v>
          </cell>
          <cell r="K38">
            <v>8.48</v>
          </cell>
          <cell r="L38">
            <v>7.34</v>
          </cell>
          <cell r="M38">
            <v>4.85</v>
          </cell>
          <cell r="N38">
            <v>3.5</v>
          </cell>
        </row>
        <row r="39">
          <cell r="C39">
            <v>1.27</v>
          </cell>
          <cell r="D39">
            <v>2.93</v>
          </cell>
          <cell r="E39">
            <v>11.6</v>
          </cell>
          <cell r="F39">
            <v>32.95</v>
          </cell>
          <cell r="G39">
            <v>49.25</v>
          </cell>
          <cell r="H39">
            <v>30.33</v>
          </cell>
          <cell r="I39">
            <v>21.6</v>
          </cell>
          <cell r="J39">
            <v>13.6</v>
          </cell>
          <cell r="K39">
            <v>8.1</v>
          </cell>
          <cell r="L39">
            <v>6.58</v>
          </cell>
          <cell r="M39" t="str">
            <v/>
          </cell>
          <cell r="N39">
            <v>3.5</v>
          </cell>
        </row>
        <row r="40">
          <cell r="C40">
            <v>1.27</v>
          </cell>
          <cell r="D40">
            <v>5.39</v>
          </cell>
          <cell r="E40">
            <v>12.8</v>
          </cell>
          <cell r="F40">
            <v>22.08</v>
          </cell>
          <cell r="G40">
            <v>79</v>
          </cell>
          <cell r="H40">
            <v>34</v>
          </cell>
          <cell r="I40">
            <v>27.7</v>
          </cell>
          <cell r="J40">
            <v>13.2</v>
          </cell>
          <cell r="K40">
            <v>8.1</v>
          </cell>
          <cell r="L40">
            <v>4.85</v>
          </cell>
          <cell r="N40">
            <v>3.5</v>
          </cell>
        </row>
        <row r="41">
          <cell r="D41">
            <v>8.48</v>
          </cell>
          <cell r="F41">
            <v>21.6</v>
          </cell>
          <cell r="G41">
            <v>62</v>
          </cell>
          <cell r="I41">
            <v>23.03</v>
          </cell>
          <cell r="K41">
            <v>8.1</v>
          </cell>
          <cell r="L41">
            <v>4.85</v>
          </cell>
          <cell r="N41">
            <v>3.5</v>
          </cell>
        </row>
      </sheetData>
      <sheetData sheetId="19">
        <row r="3">
          <cell r="AG3" t="str">
            <v>Nam Mae Taeng</v>
          </cell>
          <cell r="AH3" t="str">
            <v>Ping</v>
          </cell>
          <cell r="AI3" t="str">
            <v>Ping</v>
          </cell>
          <cell r="AJ3">
            <v>2016</v>
          </cell>
        </row>
        <row r="4">
          <cell r="AG4" t="str">
            <v>Nam Mae Taeng ,Mae  Taeng  , Chiang  Mai,P.92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3.25</v>
          </cell>
          <cell r="D9">
            <v>3.25</v>
          </cell>
          <cell r="E9">
            <v>19.98</v>
          </cell>
          <cell r="F9">
            <v>18.36</v>
          </cell>
          <cell r="G9">
            <v>28.94</v>
          </cell>
          <cell r="H9">
            <v>56</v>
          </cell>
          <cell r="I9">
            <v>37.34</v>
          </cell>
          <cell r="J9">
            <v>48.1</v>
          </cell>
          <cell r="K9">
            <v>18.9</v>
          </cell>
          <cell r="L9">
            <v>13.6</v>
          </cell>
          <cell r="M9">
            <v>10.06</v>
          </cell>
          <cell r="N9">
            <v>4.9</v>
          </cell>
        </row>
        <row r="10">
          <cell r="C10">
            <v>3</v>
          </cell>
          <cell r="D10">
            <v>4.34</v>
          </cell>
          <cell r="E10">
            <v>13.6</v>
          </cell>
          <cell r="F10">
            <v>16.74</v>
          </cell>
          <cell r="G10">
            <v>27.78</v>
          </cell>
          <cell r="H10">
            <v>53</v>
          </cell>
          <cell r="I10">
            <v>46</v>
          </cell>
          <cell r="J10">
            <v>45.32</v>
          </cell>
          <cell r="K10">
            <v>18.9</v>
          </cell>
          <cell r="L10">
            <v>14.12</v>
          </cell>
          <cell r="M10">
            <v>9.59</v>
          </cell>
          <cell r="N10">
            <v>4.9</v>
          </cell>
        </row>
        <row r="11">
          <cell r="C11">
            <v>3.25</v>
          </cell>
          <cell r="D11">
            <v>4.34</v>
          </cell>
          <cell r="E11">
            <v>12.04</v>
          </cell>
          <cell r="F11">
            <v>12.56</v>
          </cell>
          <cell r="G11">
            <v>27.2</v>
          </cell>
          <cell r="H11">
            <v>50.2</v>
          </cell>
          <cell r="I11">
            <v>43.28</v>
          </cell>
          <cell r="J11">
            <v>39.88</v>
          </cell>
          <cell r="K11">
            <v>18.9</v>
          </cell>
          <cell r="L11">
            <v>16.2</v>
          </cell>
          <cell r="M11">
            <v>9.12</v>
          </cell>
          <cell r="N11">
            <v>4.9</v>
          </cell>
        </row>
        <row r="12">
          <cell r="C12">
            <v>3.78</v>
          </cell>
          <cell r="D12">
            <v>4.34</v>
          </cell>
          <cell r="E12">
            <v>8.65</v>
          </cell>
          <cell r="F12">
            <v>10.06</v>
          </cell>
          <cell r="G12">
            <v>24.96</v>
          </cell>
          <cell r="H12">
            <v>39.88</v>
          </cell>
          <cell r="I12">
            <v>44.64</v>
          </cell>
          <cell r="J12">
            <v>39.2</v>
          </cell>
          <cell r="K12">
            <v>18.9</v>
          </cell>
          <cell r="L12">
            <v>16.2</v>
          </cell>
          <cell r="M12">
            <v>9.12</v>
          </cell>
          <cell r="N12">
            <v>4.9</v>
          </cell>
        </row>
        <row r="13">
          <cell r="C13">
            <v>3.78</v>
          </cell>
          <cell r="D13">
            <v>4.34</v>
          </cell>
          <cell r="E13">
            <v>7.71</v>
          </cell>
          <cell r="F13">
            <v>7.71</v>
          </cell>
          <cell r="G13">
            <v>24.4</v>
          </cell>
          <cell r="H13">
            <v>37.34</v>
          </cell>
          <cell r="I13">
            <v>72.96</v>
          </cell>
          <cell r="J13">
            <v>39.2</v>
          </cell>
          <cell r="K13">
            <v>17.82</v>
          </cell>
          <cell r="L13">
            <v>16.2</v>
          </cell>
          <cell r="M13">
            <v>9.12</v>
          </cell>
          <cell r="N13">
            <v>4.9</v>
          </cell>
        </row>
        <row r="14">
          <cell r="C14">
            <v>3.78</v>
          </cell>
          <cell r="D14">
            <v>4.34</v>
          </cell>
          <cell r="E14">
            <v>8.65</v>
          </cell>
          <cell r="F14">
            <v>8.65</v>
          </cell>
          <cell r="G14">
            <v>24.96</v>
          </cell>
          <cell r="H14">
            <v>53.75</v>
          </cell>
          <cell r="I14">
            <v>60.5</v>
          </cell>
          <cell r="J14">
            <v>41.92</v>
          </cell>
          <cell r="K14">
            <v>17.28</v>
          </cell>
          <cell r="L14">
            <v>17.28</v>
          </cell>
          <cell r="M14">
            <v>9.12</v>
          </cell>
          <cell r="N14">
            <v>4.9</v>
          </cell>
        </row>
        <row r="15">
          <cell r="C15">
            <v>3.78</v>
          </cell>
          <cell r="D15">
            <v>4.62</v>
          </cell>
          <cell r="E15">
            <v>6.77</v>
          </cell>
          <cell r="F15">
            <v>7.24</v>
          </cell>
          <cell r="G15">
            <v>31.84</v>
          </cell>
          <cell r="H15">
            <v>48.1</v>
          </cell>
          <cell r="I15">
            <v>48.8</v>
          </cell>
          <cell r="J15">
            <v>41.24</v>
          </cell>
          <cell r="K15">
            <v>17.82</v>
          </cell>
          <cell r="L15">
            <v>20.52</v>
          </cell>
          <cell r="M15">
            <v>9.12</v>
          </cell>
          <cell r="N15">
            <v>4.9</v>
          </cell>
        </row>
        <row r="16">
          <cell r="C16">
            <v>3.78</v>
          </cell>
          <cell r="D16">
            <v>4.9</v>
          </cell>
          <cell r="E16">
            <v>5.74</v>
          </cell>
          <cell r="F16">
            <v>7.24</v>
          </cell>
          <cell r="G16">
            <v>27.78</v>
          </cell>
          <cell r="H16">
            <v>45.32</v>
          </cell>
          <cell r="I16">
            <v>47.4</v>
          </cell>
          <cell r="J16">
            <v>38.58</v>
          </cell>
          <cell r="K16">
            <v>17.28</v>
          </cell>
          <cell r="L16">
            <v>19.98</v>
          </cell>
          <cell r="M16">
            <v>8.65</v>
          </cell>
          <cell r="N16">
            <v>4.9</v>
          </cell>
        </row>
        <row r="17">
          <cell r="C17">
            <v>3.78</v>
          </cell>
          <cell r="D17">
            <v>4.9</v>
          </cell>
          <cell r="E17">
            <v>16.74</v>
          </cell>
          <cell r="F17">
            <v>7.24</v>
          </cell>
          <cell r="G17">
            <v>24.4</v>
          </cell>
          <cell r="H17">
            <v>41.24</v>
          </cell>
          <cell r="I17">
            <v>62.02</v>
          </cell>
          <cell r="J17">
            <v>36.72</v>
          </cell>
          <cell r="K17">
            <v>17.28</v>
          </cell>
          <cell r="L17">
            <v>18.9</v>
          </cell>
          <cell r="M17">
            <v>9.12</v>
          </cell>
          <cell r="N17">
            <v>4.9</v>
          </cell>
        </row>
        <row r="18">
          <cell r="C18">
            <v>3.78</v>
          </cell>
          <cell r="D18">
            <v>4.9</v>
          </cell>
          <cell r="E18">
            <v>24.4</v>
          </cell>
          <cell r="F18">
            <v>14.12</v>
          </cell>
          <cell r="G18">
            <v>24.96</v>
          </cell>
          <cell r="H18">
            <v>39.2</v>
          </cell>
          <cell r="I18">
            <v>46</v>
          </cell>
          <cell r="J18">
            <v>34.24</v>
          </cell>
          <cell r="K18">
            <v>18.9</v>
          </cell>
          <cell r="L18">
            <v>19.44</v>
          </cell>
          <cell r="M18">
            <v>8.65</v>
          </cell>
          <cell r="N18">
            <v>4.9</v>
          </cell>
        </row>
        <row r="20">
          <cell r="C20">
            <v>3.78</v>
          </cell>
          <cell r="D20">
            <v>5.46</v>
          </cell>
          <cell r="E20">
            <v>27.2</v>
          </cell>
          <cell r="F20">
            <v>19.98</v>
          </cell>
          <cell r="G20">
            <v>23.84</v>
          </cell>
          <cell r="H20">
            <v>38.58</v>
          </cell>
          <cell r="I20">
            <v>45.32</v>
          </cell>
          <cell r="J20">
            <v>33</v>
          </cell>
          <cell r="K20">
            <v>18.9</v>
          </cell>
          <cell r="L20">
            <v>19.44</v>
          </cell>
          <cell r="M20">
            <v>8.65</v>
          </cell>
          <cell r="N20">
            <v>4.9</v>
          </cell>
        </row>
        <row r="21">
          <cell r="C21">
            <v>3.78</v>
          </cell>
          <cell r="D21">
            <v>7.24</v>
          </cell>
          <cell r="E21">
            <v>11.52</v>
          </cell>
          <cell r="F21">
            <v>24.4</v>
          </cell>
          <cell r="G21">
            <v>23.28</v>
          </cell>
          <cell r="H21">
            <v>36.1</v>
          </cell>
          <cell r="I21">
            <v>111</v>
          </cell>
          <cell r="J21">
            <v>32.42</v>
          </cell>
          <cell r="K21">
            <v>15.68</v>
          </cell>
          <cell r="L21">
            <v>18.9</v>
          </cell>
          <cell r="M21">
            <v>7.71</v>
          </cell>
          <cell r="N21">
            <v>4.9</v>
          </cell>
        </row>
        <row r="22">
          <cell r="C22">
            <v>3.78</v>
          </cell>
          <cell r="D22">
            <v>4.9</v>
          </cell>
          <cell r="E22">
            <v>10.06</v>
          </cell>
          <cell r="F22">
            <v>26.64</v>
          </cell>
          <cell r="G22">
            <v>23.84</v>
          </cell>
          <cell r="H22">
            <v>36.72</v>
          </cell>
          <cell r="I22">
            <v>99.4</v>
          </cell>
          <cell r="J22">
            <v>30.68</v>
          </cell>
          <cell r="K22">
            <v>13.6</v>
          </cell>
          <cell r="L22">
            <v>18.9</v>
          </cell>
          <cell r="M22">
            <v>7.24</v>
          </cell>
          <cell r="N22">
            <v>4.62</v>
          </cell>
        </row>
        <row r="23">
          <cell r="C23">
            <v>3.78</v>
          </cell>
          <cell r="D23">
            <v>5.18</v>
          </cell>
          <cell r="E23">
            <v>6.02</v>
          </cell>
          <cell r="F23">
            <v>39.2</v>
          </cell>
          <cell r="G23">
            <v>23.28</v>
          </cell>
          <cell r="H23">
            <v>35.48</v>
          </cell>
          <cell r="I23">
            <v>77.96</v>
          </cell>
          <cell r="J23">
            <v>29.52</v>
          </cell>
          <cell r="K23">
            <v>16.74</v>
          </cell>
          <cell r="L23">
            <v>17.28</v>
          </cell>
          <cell r="M23">
            <v>5.74</v>
          </cell>
          <cell r="N23">
            <v>4.06</v>
          </cell>
        </row>
        <row r="24">
          <cell r="C24">
            <v>3.78</v>
          </cell>
          <cell r="D24">
            <v>8.65</v>
          </cell>
          <cell r="E24">
            <v>5.74</v>
          </cell>
          <cell r="F24">
            <v>30.68</v>
          </cell>
          <cell r="G24">
            <v>23.28</v>
          </cell>
          <cell r="H24">
            <v>33.62</v>
          </cell>
          <cell r="I24">
            <v>76.2</v>
          </cell>
          <cell r="J24">
            <v>29.52</v>
          </cell>
          <cell r="K24">
            <v>16.2</v>
          </cell>
          <cell r="L24">
            <v>13.6</v>
          </cell>
          <cell r="M24">
            <v>4.9</v>
          </cell>
          <cell r="N24">
            <v>4.06</v>
          </cell>
        </row>
        <row r="25">
          <cell r="C25">
            <v>3.78</v>
          </cell>
          <cell r="D25">
            <v>11.52</v>
          </cell>
          <cell r="E25">
            <v>5.74</v>
          </cell>
          <cell r="F25">
            <v>25.52</v>
          </cell>
          <cell r="G25">
            <v>19.98</v>
          </cell>
          <cell r="H25">
            <v>34.24</v>
          </cell>
          <cell r="I25">
            <v>75.39</v>
          </cell>
          <cell r="J25">
            <v>29.52</v>
          </cell>
          <cell r="K25">
            <v>16.2</v>
          </cell>
          <cell r="L25">
            <v>14.64</v>
          </cell>
          <cell r="M25">
            <v>4.9</v>
          </cell>
          <cell r="N25">
            <v>4.06</v>
          </cell>
        </row>
        <row r="26">
          <cell r="C26">
            <v>3.78</v>
          </cell>
          <cell r="D26">
            <v>34.86</v>
          </cell>
          <cell r="E26">
            <v>5.74</v>
          </cell>
          <cell r="F26">
            <v>28.36</v>
          </cell>
          <cell r="G26">
            <v>24.96</v>
          </cell>
          <cell r="H26">
            <v>142.35</v>
          </cell>
          <cell r="I26">
            <v>62.02</v>
          </cell>
          <cell r="J26">
            <v>28.36</v>
          </cell>
          <cell r="K26">
            <v>16.2</v>
          </cell>
          <cell r="L26">
            <v>14.12</v>
          </cell>
          <cell r="M26">
            <v>4.9</v>
          </cell>
          <cell r="N26">
            <v>4.06</v>
          </cell>
        </row>
        <row r="27">
          <cell r="C27">
            <v>3.78</v>
          </cell>
          <cell r="D27">
            <v>50.9</v>
          </cell>
          <cell r="E27">
            <v>5.74</v>
          </cell>
          <cell r="F27">
            <v>142.35</v>
          </cell>
          <cell r="G27">
            <v>39.2</v>
          </cell>
          <cell r="H27">
            <v>107</v>
          </cell>
          <cell r="I27">
            <v>58.25</v>
          </cell>
          <cell r="J27">
            <v>27.78</v>
          </cell>
          <cell r="K27">
            <v>16.2</v>
          </cell>
          <cell r="L27">
            <v>13.08</v>
          </cell>
          <cell r="M27">
            <v>4.9</v>
          </cell>
          <cell r="N27">
            <v>4.06</v>
          </cell>
        </row>
        <row r="28">
          <cell r="C28">
            <v>3.78</v>
          </cell>
          <cell r="D28">
            <v>24.4</v>
          </cell>
          <cell r="E28">
            <v>6.3</v>
          </cell>
          <cell r="F28">
            <v>75.39</v>
          </cell>
          <cell r="G28">
            <v>36.1</v>
          </cell>
          <cell r="H28">
            <v>68.1</v>
          </cell>
          <cell r="I28">
            <v>48.1</v>
          </cell>
          <cell r="J28">
            <v>26.64</v>
          </cell>
          <cell r="K28">
            <v>16.2</v>
          </cell>
          <cell r="L28">
            <v>12.56</v>
          </cell>
          <cell r="M28">
            <v>4.9</v>
          </cell>
          <cell r="N28">
            <v>4.06</v>
          </cell>
        </row>
        <row r="29">
          <cell r="C29">
            <v>3.78</v>
          </cell>
          <cell r="D29">
            <v>16.2</v>
          </cell>
          <cell r="E29">
            <v>6.3</v>
          </cell>
          <cell r="F29">
            <v>46.7</v>
          </cell>
          <cell r="G29">
            <v>31.84</v>
          </cell>
          <cell r="H29">
            <v>60.5</v>
          </cell>
          <cell r="I29">
            <v>44.64</v>
          </cell>
          <cell r="J29">
            <v>24.96</v>
          </cell>
          <cell r="K29">
            <v>16.2</v>
          </cell>
          <cell r="L29">
            <v>12.56</v>
          </cell>
          <cell r="M29">
            <v>5.18</v>
          </cell>
          <cell r="N29">
            <v>3.78</v>
          </cell>
        </row>
        <row r="31">
          <cell r="C31">
            <v>4.06</v>
          </cell>
          <cell r="D31">
            <v>14.12</v>
          </cell>
          <cell r="E31">
            <v>4.9</v>
          </cell>
          <cell r="F31">
            <v>50.9</v>
          </cell>
          <cell r="G31">
            <v>36.1</v>
          </cell>
          <cell r="H31">
            <v>59</v>
          </cell>
          <cell r="I31">
            <v>41.92</v>
          </cell>
          <cell r="J31">
            <v>24.4</v>
          </cell>
          <cell r="K31">
            <v>15.68</v>
          </cell>
          <cell r="L31">
            <v>11.52</v>
          </cell>
          <cell r="M31">
            <v>5.18</v>
          </cell>
          <cell r="N31">
            <v>3.78</v>
          </cell>
        </row>
        <row r="32">
          <cell r="C32">
            <v>4.06</v>
          </cell>
          <cell r="D32">
            <v>5.74</v>
          </cell>
          <cell r="E32">
            <v>4.9</v>
          </cell>
          <cell r="F32">
            <v>129.45</v>
          </cell>
          <cell r="G32">
            <v>36.1</v>
          </cell>
          <cell r="H32">
            <v>56</v>
          </cell>
          <cell r="I32">
            <v>39.2</v>
          </cell>
          <cell r="J32">
            <v>24.4</v>
          </cell>
          <cell r="K32">
            <v>14.64</v>
          </cell>
          <cell r="L32">
            <v>11</v>
          </cell>
          <cell r="M32">
            <v>5.18</v>
          </cell>
          <cell r="N32">
            <v>3.78</v>
          </cell>
        </row>
        <row r="33">
          <cell r="C33">
            <v>3.5</v>
          </cell>
          <cell r="D33">
            <v>4.62</v>
          </cell>
          <cell r="E33">
            <v>4.9</v>
          </cell>
          <cell r="F33">
            <v>160.25</v>
          </cell>
          <cell r="G33">
            <v>34.24</v>
          </cell>
          <cell r="H33">
            <v>53.75</v>
          </cell>
          <cell r="I33">
            <v>39.2</v>
          </cell>
          <cell r="J33">
            <v>22.72</v>
          </cell>
          <cell r="K33">
            <v>14.64</v>
          </cell>
          <cell r="L33">
            <v>10.06</v>
          </cell>
          <cell r="M33">
            <v>5.18</v>
          </cell>
          <cell r="N33">
            <v>3.78</v>
          </cell>
        </row>
        <row r="34">
          <cell r="C34">
            <v>2.5</v>
          </cell>
          <cell r="D34">
            <v>6.3</v>
          </cell>
          <cell r="E34">
            <v>4.9</v>
          </cell>
          <cell r="F34">
            <v>105</v>
          </cell>
          <cell r="G34">
            <v>31.84</v>
          </cell>
          <cell r="H34">
            <v>48.8</v>
          </cell>
          <cell r="I34">
            <v>37.96</v>
          </cell>
          <cell r="J34">
            <v>19.98</v>
          </cell>
          <cell r="K34">
            <v>14.12</v>
          </cell>
          <cell r="L34">
            <v>9.59</v>
          </cell>
          <cell r="M34">
            <v>4.9</v>
          </cell>
          <cell r="N34">
            <v>3.78</v>
          </cell>
        </row>
        <row r="35">
          <cell r="C35">
            <v>2.5</v>
          </cell>
          <cell r="D35">
            <v>6.3</v>
          </cell>
          <cell r="E35">
            <v>4.9</v>
          </cell>
          <cell r="F35">
            <v>79.72</v>
          </cell>
          <cell r="G35">
            <v>43.96</v>
          </cell>
          <cell r="H35">
            <v>48.1</v>
          </cell>
          <cell r="I35">
            <v>112</v>
          </cell>
          <cell r="J35">
            <v>18.9</v>
          </cell>
          <cell r="K35">
            <v>13.6</v>
          </cell>
          <cell r="L35">
            <v>9.12</v>
          </cell>
          <cell r="M35">
            <v>4.9</v>
          </cell>
          <cell r="N35">
            <v>3.78</v>
          </cell>
        </row>
        <row r="36">
          <cell r="C36">
            <v>2.5</v>
          </cell>
          <cell r="D36">
            <v>6.77</v>
          </cell>
          <cell r="E36">
            <v>4.9</v>
          </cell>
          <cell r="F36">
            <v>62.02</v>
          </cell>
          <cell r="G36">
            <v>49.5</v>
          </cell>
          <cell r="H36">
            <v>46.7</v>
          </cell>
          <cell r="I36">
            <v>86.8</v>
          </cell>
          <cell r="J36">
            <v>18.9</v>
          </cell>
          <cell r="K36">
            <v>13.6</v>
          </cell>
          <cell r="L36">
            <v>9.12</v>
          </cell>
          <cell r="M36">
            <v>4.9</v>
          </cell>
          <cell r="N36">
            <v>3.78</v>
          </cell>
        </row>
        <row r="37">
          <cell r="C37">
            <v>2.5</v>
          </cell>
          <cell r="D37">
            <v>9.59</v>
          </cell>
          <cell r="E37">
            <v>13.08</v>
          </cell>
          <cell r="F37">
            <v>50.2</v>
          </cell>
          <cell r="G37">
            <v>79.72</v>
          </cell>
          <cell r="H37">
            <v>80.6</v>
          </cell>
          <cell r="I37">
            <v>98.5</v>
          </cell>
          <cell r="J37">
            <v>19.98</v>
          </cell>
          <cell r="K37">
            <v>13.6</v>
          </cell>
          <cell r="L37">
            <v>9.12</v>
          </cell>
          <cell r="M37">
            <v>4.9</v>
          </cell>
          <cell r="N37">
            <v>3.78</v>
          </cell>
        </row>
        <row r="38">
          <cell r="C38">
            <v>2.5</v>
          </cell>
          <cell r="D38">
            <v>9.12</v>
          </cell>
          <cell r="E38">
            <v>12.04</v>
          </cell>
          <cell r="F38">
            <v>39.88</v>
          </cell>
          <cell r="G38">
            <v>61.26</v>
          </cell>
          <cell r="H38">
            <v>52.3</v>
          </cell>
          <cell r="I38">
            <v>84.12</v>
          </cell>
          <cell r="J38">
            <v>18.9</v>
          </cell>
          <cell r="K38">
            <v>14.12</v>
          </cell>
          <cell r="L38">
            <v>9.12</v>
          </cell>
          <cell r="M38">
            <v>4.9</v>
          </cell>
          <cell r="N38">
            <v>3.5</v>
          </cell>
        </row>
        <row r="39">
          <cell r="C39">
            <v>2.75</v>
          </cell>
          <cell r="D39">
            <v>19.98</v>
          </cell>
          <cell r="E39">
            <v>40.56</v>
          </cell>
          <cell r="F39">
            <v>31.84</v>
          </cell>
          <cell r="G39">
            <v>49.5</v>
          </cell>
          <cell r="H39">
            <v>47.4</v>
          </cell>
          <cell r="I39">
            <v>76.2</v>
          </cell>
          <cell r="J39">
            <v>18.9</v>
          </cell>
          <cell r="K39">
            <v>13.6</v>
          </cell>
          <cell r="L39">
            <v>10.06</v>
          </cell>
          <cell r="M39" t="str">
            <v/>
          </cell>
          <cell r="N39">
            <v>3.5</v>
          </cell>
        </row>
        <row r="40">
          <cell r="C40">
            <v>2.75</v>
          </cell>
          <cell r="D40">
            <v>25.52</v>
          </cell>
          <cell r="E40">
            <v>29.52</v>
          </cell>
          <cell r="F40">
            <v>33</v>
          </cell>
          <cell r="G40">
            <v>49.5</v>
          </cell>
          <cell r="H40">
            <v>36.72</v>
          </cell>
          <cell r="I40">
            <v>49.5</v>
          </cell>
          <cell r="J40">
            <v>18.9</v>
          </cell>
          <cell r="K40">
            <v>12.56</v>
          </cell>
          <cell r="L40">
            <v>10.06</v>
          </cell>
          <cell r="N40">
            <v>3.5</v>
          </cell>
        </row>
        <row r="41">
          <cell r="D41">
            <v>26.08</v>
          </cell>
          <cell r="F41">
            <v>39.2</v>
          </cell>
          <cell r="G41">
            <v>59</v>
          </cell>
          <cell r="I41">
            <v>49.5</v>
          </cell>
          <cell r="K41">
            <v>13.6</v>
          </cell>
          <cell r="L41">
            <v>10.06</v>
          </cell>
          <cell r="N41">
            <v>3.5</v>
          </cell>
        </row>
      </sheetData>
      <sheetData sheetId="19">
        <row r="3">
          <cell r="AG3" t="str">
            <v>Nam Mae Taeng</v>
          </cell>
          <cell r="AH3" t="str">
            <v>Ping</v>
          </cell>
          <cell r="AI3" t="str">
            <v>Ping</v>
          </cell>
          <cell r="AJ3">
            <v>2017</v>
          </cell>
        </row>
        <row r="4">
          <cell r="AG4" t="str">
            <v>Nam Mae Taeng ,Mae  Taeng  , Chiang  Mai,P.92</v>
          </cell>
        </row>
        <row r="7">
          <cell r="C7">
            <v>2017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4.5</v>
          </cell>
          <cell r="D9">
            <v>6</v>
          </cell>
          <cell r="E9">
            <v>22.88</v>
          </cell>
          <cell r="F9">
            <v>22.32</v>
          </cell>
          <cell r="G9">
            <v>29.9</v>
          </cell>
          <cell r="H9">
            <v>28.66</v>
          </cell>
          <cell r="I9">
            <v>55.32</v>
          </cell>
          <cell r="J9">
            <v>24</v>
          </cell>
          <cell r="K9">
            <v>13.55</v>
          </cell>
          <cell r="L9">
            <v>10.92</v>
          </cell>
          <cell r="M9">
            <v>6.6</v>
          </cell>
          <cell r="N9">
            <v>4.8</v>
          </cell>
        </row>
        <row r="10">
          <cell r="C10">
            <v>4.5</v>
          </cell>
          <cell r="D10">
            <v>10.54</v>
          </cell>
          <cell r="E10">
            <v>22.32</v>
          </cell>
          <cell r="F10">
            <v>14.45</v>
          </cell>
          <cell r="G10">
            <v>28.66</v>
          </cell>
          <cell r="H10">
            <v>26.24</v>
          </cell>
          <cell r="I10">
            <v>206</v>
          </cell>
          <cell r="J10">
            <v>23.44</v>
          </cell>
          <cell r="K10">
            <v>13.55</v>
          </cell>
          <cell r="L10">
            <v>10.16</v>
          </cell>
          <cell r="M10">
            <v>6.6</v>
          </cell>
          <cell r="N10">
            <v>4.8</v>
          </cell>
        </row>
        <row r="11">
          <cell r="C11">
            <v>4.23</v>
          </cell>
          <cell r="D11">
            <v>15.35</v>
          </cell>
          <cell r="E11">
            <v>22.32</v>
          </cell>
          <cell r="F11">
            <v>12.65</v>
          </cell>
          <cell r="G11">
            <v>25.68</v>
          </cell>
          <cell r="H11">
            <v>26.24</v>
          </cell>
          <cell r="I11">
            <v>133.75</v>
          </cell>
          <cell r="J11">
            <v>22.32</v>
          </cell>
          <cell r="K11">
            <v>12.2</v>
          </cell>
          <cell r="L11">
            <v>10.16</v>
          </cell>
          <cell r="M11">
            <v>6.6</v>
          </cell>
          <cell r="N11">
            <v>4.23</v>
          </cell>
        </row>
        <row r="12">
          <cell r="C12">
            <v>4.23</v>
          </cell>
          <cell r="D12">
            <v>12.2</v>
          </cell>
          <cell r="E12">
            <v>22.88</v>
          </cell>
          <cell r="F12">
            <v>11.3</v>
          </cell>
          <cell r="G12">
            <v>24.56</v>
          </cell>
          <cell r="H12">
            <v>34.95</v>
          </cell>
          <cell r="I12">
            <v>90.08</v>
          </cell>
          <cell r="J12">
            <v>22.32</v>
          </cell>
          <cell r="K12">
            <v>12.2</v>
          </cell>
          <cell r="L12">
            <v>9.78</v>
          </cell>
          <cell r="M12">
            <v>6.3</v>
          </cell>
          <cell r="N12">
            <v>2.88</v>
          </cell>
        </row>
        <row r="13">
          <cell r="C13">
            <v>4.23</v>
          </cell>
          <cell r="D13">
            <v>11.3</v>
          </cell>
          <cell r="E13">
            <v>16.34</v>
          </cell>
          <cell r="F13">
            <v>12.2</v>
          </cell>
          <cell r="G13">
            <v>22.88</v>
          </cell>
          <cell r="H13">
            <v>44.86</v>
          </cell>
          <cell r="I13">
            <v>69.82</v>
          </cell>
          <cell r="J13">
            <v>21.2</v>
          </cell>
          <cell r="K13">
            <v>11.3</v>
          </cell>
          <cell r="L13">
            <v>9.78</v>
          </cell>
          <cell r="M13">
            <v>6.3</v>
          </cell>
          <cell r="N13">
            <v>2.61</v>
          </cell>
        </row>
        <row r="14">
          <cell r="C14">
            <v>4.5</v>
          </cell>
          <cell r="D14">
            <v>10.54</v>
          </cell>
          <cell r="E14">
            <v>17.42</v>
          </cell>
          <cell r="F14">
            <v>10.92</v>
          </cell>
          <cell r="G14">
            <v>24</v>
          </cell>
          <cell r="H14">
            <v>37.55</v>
          </cell>
          <cell r="I14">
            <v>61.26</v>
          </cell>
          <cell r="J14">
            <v>20.12</v>
          </cell>
          <cell r="K14">
            <v>10.54</v>
          </cell>
          <cell r="L14">
            <v>10.16</v>
          </cell>
          <cell r="M14">
            <v>6</v>
          </cell>
          <cell r="N14">
            <v>2.61</v>
          </cell>
        </row>
        <row r="15">
          <cell r="C15">
            <v>4.23</v>
          </cell>
          <cell r="D15">
            <v>9.02</v>
          </cell>
          <cell r="E15">
            <v>14.45</v>
          </cell>
          <cell r="F15">
            <v>10.54</v>
          </cell>
          <cell r="G15">
            <v>22.88</v>
          </cell>
          <cell r="H15">
            <v>29.9</v>
          </cell>
          <cell r="I15">
            <v>51.03</v>
          </cell>
          <cell r="J15">
            <v>20.12</v>
          </cell>
          <cell r="K15">
            <v>10.92</v>
          </cell>
          <cell r="L15">
            <v>10.16</v>
          </cell>
          <cell r="M15">
            <v>5.7</v>
          </cell>
          <cell r="N15">
            <v>2.61</v>
          </cell>
        </row>
        <row r="16">
          <cell r="C16">
            <v>4.5</v>
          </cell>
          <cell r="D16">
            <v>8.64</v>
          </cell>
          <cell r="E16">
            <v>14</v>
          </cell>
          <cell r="F16">
            <v>10.54</v>
          </cell>
          <cell r="G16">
            <v>21.76</v>
          </cell>
          <cell r="H16">
            <v>28.66</v>
          </cell>
          <cell r="I16">
            <v>44.86</v>
          </cell>
          <cell r="J16">
            <v>19.58</v>
          </cell>
          <cell r="K16">
            <v>9.4</v>
          </cell>
          <cell r="L16">
            <v>10.16</v>
          </cell>
          <cell r="M16">
            <v>5.7</v>
          </cell>
          <cell r="N16">
            <v>2.61</v>
          </cell>
        </row>
        <row r="17">
          <cell r="C17">
            <v>4.5</v>
          </cell>
          <cell r="D17">
            <v>6</v>
          </cell>
          <cell r="E17">
            <v>15.8</v>
          </cell>
          <cell r="F17">
            <v>11.3</v>
          </cell>
          <cell r="G17">
            <v>17.96</v>
          </cell>
          <cell r="H17">
            <v>29.28</v>
          </cell>
          <cell r="I17">
            <v>53.1</v>
          </cell>
          <cell r="J17">
            <v>20.12</v>
          </cell>
          <cell r="K17">
            <v>9.4</v>
          </cell>
          <cell r="L17">
            <v>23.44</v>
          </cell>
          <cell r="M17">
            <v>5.4</v>
          </cell>
          <cell r="N17">
            <v>2.61</v>
          </cell>
        </row>
        <row r="18">
          <cell r="C18">
            <v>4.23</v>
          </cell>
          <cell r="D18">
            <v>6.3</v>
          </cell>
          <cell r="E18">
            <v>18.5</v>
          </cell>
          <cell r="F18">
            <v>11.3</v>
          </cell>
          <cell r="G18">
            <v>17.42</v>
          </cell>
          <cell r="H18">
            <v>33.65</v>
          </cell>
          <cell r="I18">
            <v>68.96</v>
          </cell>
          <cell r="J18">
            <v>19.58</v>
          </cell>
          <cell r="K18">
            <v>7.88</v>
          </cell>
          <cell r="L18">
            <v>14</v>
          </cell>
          <cell r="M18">
            <v>5.7</v>
          </cell>
          <cell r="N18">
            <v>2.61</v>
          </cell>
        </row>
        <row r="20">
          <cell r="C20">
            <v>3.96</v>
          </cell>
          <cell r="D20">
            <v>13.55</v>
          </cell>
          <cell r="E20">
            <v>19.58</v>
          </cell>
          <cell r="F20">
            <v>10.92</v>
          </cell>
          <cell r="G20">
            <v>22.88</v>
          </cell>
          <cell r="H20">
            <v>33</v>
          </cell>
          <cell r="I20">
            <v>48.96</v>
          </cell>
          <cell r="J20">
            <v>24.56</v>
          </cell>
          <cell r="K20">
            <v>9.4</v>
          </cell>
          <cell r="L20">
            <v>9.02</v>
          </cell>
          <cell r="M20">
            <v>5.7</v>
          </cell>
          <cell r="N20">
            <v>2.61</v>
          </cell>
        </row>
        <row r="21">
          <cell r="C21">
            <v>3.69</v>
          </cell>
          <cell r="D21">
            <v>13.55</v>
          </cell>
          <cell r="E21">
            <v>24</v>
          </cell>
          <cell r="F21">
            <v>10.54</v>
          </cell>
          <cell r="G21">
            <v>21.2</v>
          </cell>
          <cell r="H21">
            <v>25.68</v>
          </cell>
          <cell r="I21">
            <v>48.27</v>
          </cell>
          <cell r="J21">
            <v>27.42</v>
          </cell>
          <cell r="K21">
            <v>12.65</v>
          </cell>
          <cell r="L21">
            <v>9.02</v>
          </cell>
          <cell r="M21">
            <v>5.4</v>
          </cell>
          <cell r="N21">
            <v>2.61</v>
          </cell>
        </row>
        <row r="22">
          <cell r="C22">
            <v>3.42</v>
          </cell>
          <cell r="D22">
            <v>13.55</v>
          </cell>
          <cell r="E22">
            <v>23.44</v>
          </cell>
          <cell r="F22">
            <v>11.3</v>
          </cell>
          <cell r="G22">
            <v>20.12</v>
          </cell>
          <cell r="H22">
            <v>28.04</v>
          </cell>
          <cell r="I22">
            <v>48.96</v>
          </cell>
          <cell r="J22">
            <v>25.68</v>
          </cell>
          <cell r="K22">
            <v>17.96</v>
          </cell>
          <cell r="L22">
            <v>9.02</v>
          </cell>
          <cell r="M22">
            <v>5.1</v>
          </cell>
          <cell r="N22">
            <v>2.61</v>
          </cell>
        </row>
        <row r="23">
          <cell r="C23">
            <v>2.61</v>
          </cell>
          <cell r="D23">
            <v>13.55</v>
          </cell>
          <cell r="E23">
            <v>22.88</v>
          </cell>
          <cell r="F23">
            <v>13.1</v>
          </cell>
          <cell r="G23">
            <v>20.12</v>
          </cell>
          <cell r="H23">
            <v>33.65</v>
          </cell>
          <cell r="I23">
            <v>46.89</v>
          </cell>
          <cell r="J23">
            <v>27.42</v>
          </cell>
          <cell r="K23">
            <v>19.04</v>
          </cell>
          <cell r="L23">
            <v>9.4</v>
          </cell>
          <cell r="M23">
            <v>5.1</v>
          </cell>
          <cell r="N23">
            <v>2.61</v>
          </cell>
        </row>
        <row r="24">
          <cell r="C24">
            <v>2.61</v>
          </cell>
          <cell r="D24">
            <v>12.65</v>
          </cell>
          <cell r="E24">
            <v>22.32</v>
          </cell>
          <cell r="F24">
            <v>13.55</v>
          </cell>
          <cell r="G24">
            <v>20.12</v>
          </cell>
          <cell r="H24">
            <v>27.42</v>
          </cell>
          <cell r="I24">
            <v>44.19</v>
          </cell>
          <cell r="J24">
            <v>25.68</v>
          </cell>
          <cell r="K24">
            <v>15.35</v>
          </cell>
          <cell r="L24">
            <v>9.02</v>
          </cell>
          <cell r="M24">
            <v>5.1</v>
          </cell>
          <cell r="N24">
            <v>2.61</v>
          </cell>
        </row>
        <row r="25">
          <cell r="C25">
            <v>2.88</v>
          </cell>
          <cell r="D25">
            <v>11.3</v>
          </cell>
          <cell r="E25">
            <v>22.32</v>
          </cell>
          <cell r="F25">
            <v>12.2</v>
          </cell>
          <cell r="G25">
            <v>17.96</v>
          </cell>
          <cell r="H25">
            <v>24.56</v>
          </cell>
          <cell r="I25">
            <v>33</v>
          </cell>
          <cell r="J25">
            <v>25.68</v>
          </cell>
          <cell r="K25">
            <v>14.9</v>
          </cell>
          <cell r="L25">
            <v>9.02</v>
          </cell>
          <cell r="M25">
            <v>5.1</v>
          </cell>
          <cell r="N25">
            <v>2.61</v>
          </cell>
        </row>
        <row r="26">
          <cell r="C26">
            <v>5.4</v>
          </cell>
          <cell r="D26">
            <v>10.16</v>
          </cell>
          <cell r="E26">
            <v>20.66</v>
          </cell>
          <cell r="F26">
            <v>9.78</v>
          </cell>
          <cell r="G26">
            <v>18.5</v>
          </cell>
          <cell r="H26">
            <v>25.12</v>
          </cell>
          <cell r="I26">
            <v>31.76</v>
          </cell>
          <cell r="J26">
            <v>22.88</v>
          </cell>
          <cell r="K26">
            <v>12.65</v>
          </cell>
          <cell r="L26">
            <v>9.02</v>
          </cell>
          <cell r="M26">
            <v>5.1</v>
          </cell>
          <cell r="N26">
            <v>2.61</v>
          </cell>
        </row>
        <row r="27">
          <cell r="C27">
            <v>12.65</v>
          </cell>
          <cell r="D27">
            <v>9.4</v>
          </cell>
          <cell r="E27">
            <v>13.55</v>
          </cell>
          <cell r="F27">
            <v>24.56</v>
          </cell>
          <cell r="G27">
            <v>213.2</v>
          </cell>
          <cell r="H27">
            <v>33.65</v>
          </cell>
          <cell r="I27">
            <v>28.04</v>
          </cell>
          <cell r="J27">
            <v>19.58</v>
          </cell>
          <cell r="K27">
            <v>12.2</v>
          </cell>
          <cell r="L27">
            <v>8.64</v>
          </cell>
          <cell r="M27">
            <v>5.1</v>
          </cell>
          <cell r="N27">
            <v>2.34</v>
          </cell>
        </row>
        <row r="28">
          <cell r="C28">
            <v>9.78</v>
          </cell>
          <cell r="D28">
            <v>9.4</v>
          </cell>
          <cell r="E28">
            <v>14.45</v>
          </cell>
          <cell r="F28">
            <v>24</v>
          </cell>
          <cell r="G28">
            <v>109.71</v>
          </cell>
          <cell r="H28">
            <v>38.85</v>
          </cell>
          <cell r="I28">
            <v>26.8</v>
          </cell>
          <cell r="J28">
            <v>17.96</v>
          </cell>
          <cell r="K28">
            <v>11.3</v>
          </cell>
          <cell r="L28">
            <v>8.64</v>
          </cell>
          <cell r="M28">
            <v>5.1</v>
          </cell>
          <cell r="N28">
            <v>1.8</v>
          </cell>
        </row>
        <row r="29">
          <cell r="C29">
            <v>6.9</v>
          </cell>
          <cell r="D29">
            <v>9.4</v>
          </cell>
          <cell r="E29">
            <v>17.96</v>
          </cell>
          <cell r="F29">
            <v>34.95</v>
          </cell>
          <cell r="G29">
            <v>85.5</v>
          </cell>
          <cell r="H29">
            <v>52.41</v>
          </cell>
          <cell r="I29">
            <v>26.24</v>
          </cell>
          <cell r="J29">
            <v>18.5</v>
          </cell>
          <cell r="K29">
            <v>11.75</v>
          </cell>
          <cell r="L29">
            <v>8.64</v>
          </cell>
          <cell r="M29">
            <v>5.1</v>
          </cell>
          <cell r="N29">
            <v>1.8</v>
          </cell>
        </row>
        <row r="31">
          <cell r="C31">
            <v>5.4</v>
          </cell>
          <cell r="D31">
            <v>7.5</v>
          </cell>
          <cell r="E31">
            <v>16.88</v>
          </cell>
          <cell r="F31">
            <v>34.3</v>
          </cell>
          <cell r="G31">
            <v>59.76</v>
          </cell>
          <cell r="H31">
            <v>34.95</v>
          </cell>
          <cell r="I31">
            <v>28.04</v>
          </cell>
          <cell r="J31">
            <v>17.42</v>
          </cell>
          <cell r="K31">
            <v>11.3</v>
          </cell>
          <cell r="L31">
            <v>8.64</v>
          </cell>
          <cell r="M31">
            <v>4.8</v>
          </cell>
          <cell r="N31">
            <v>1.62</v>
          </cell>
        </row>
        <row r="32">
          <cell r="C32">
            <v>5.4</v>
          </cell>
          <cell r="D32">
            <v>8.64</v>
          </cell>
          <cell r="E32">
            <v>19.04</v>
          </cell>
          <cell r="F32">
            <v>30.52</v>
          </cell>
          <cell r="G32">
            <v>53.1</v>
          </cell>
          <cell r="H32">
            <v>29.28</v>
          </cell>
          <cell r="I32">
            <v>39.5</v>
          </cell>
          <cell r="J32">
            <v>16.88</v>
          </cell>
          <cell r="K32">
            <v>10.92</v>
          </cell>
          <cell r="L32">
            <v>8.64</v>
          </cell>
          <cell r="M32">
            <v>4.8</v>
          </cell>
          <cell r="N32">
            <v>1.62</v>
          </cell>
        </row>
        <row r="33">
          <cell r="C33">
            <v>3.96</v>
          </cell>
          <cell r="D33">
            <v>14.45</v>
          </cell>
          <cell r="E33">
            <v>16.88</v>
          </cell>
          <cell r="F33">
            <v>33.65</v>
          </cell>
          <cell r="G33">
            <v>37.55</v>
          </cell>
          <cell r="H33">
            <v>27.42</v>
          </cell>
          <cell r="I33">
            <v>40.84</v>
          </cell>
          <cell r="J33">
            <v>16.34</v>
          </cell>
          <cell r="K33">
            <v>10.92</v>
          </cell>
          <cell r="L33">
            <v>7.88</v>
          </cell>
          <cell r="M33">
            <v>4.8</v>
          </cell>
          <cell r="N33">
            <v>1.8</v>
          </cell>
        </row>
        <row r="34">
          <cell r="C34">
            <v>3.42</v>
          </cell>
          <cell r="D34">
            <v>15.35</v>
          </cell>
          <cell r="E34">
            <v>12.2</v>
          </cell>
          <cell r="F34">
            <v>26.8</v>
          </cell>
          <cell r="G34">
            <v>41.51</v>
          </cell>
          <cell r="H34">
            <v>25.68</v>
          </cell>
          <cell r="I34">
            <v>58.28</v>
          </cell>
          <cell r="J34">
            <v>15.8</v>
          </cell>
          <cell r="K34">
            <v>10.92</v>
          </cell>
          <cell r="L34">
            <v>7.88</v>
          </cell>
          <cell r="M34">
            <v>4.8</v>
          </cell>
          <cell r="N34">
            <v>1.8</v>
          </cell>
        </row>
        <row r="35">
          <cell r="C35">
            <v>3.69</v>
          </cell>
          <cell r="D35">
            <v>12.65</v>
          </cell>
          <cell r="E35">
            <v>10.92</v>
          </cell>
          <cell r="F35">
            <v>30.52</v>
          </cell>
          <cell r="G35">
            <v>43.52</v>
          </cell>
          <cell r="H35">
            <v>26.24</v>
          </cell>
          <cell r="I35">
            <v>53.1</v>
          </cell>
          <cell r="J35">
            <v>15.35</v>
          </cell>
          <cell r="K35">
            <v>10.54</v>
          </cell>
          <cell r="L35">
            <v>7.88</v>
          </cell>
          <cell r="M35">
            <v>4.8</v>
          </cell>
          <cell r="N35">
            <v>1.8</v>
          </cell>
        </row>
        <row r="36">
          <cell r="C36">
            <v>4.23</v>
          </cell>
          <cell r="D36">
            <v>12.65</v>
          </cell>
          <cell r="E36">
            <v>11.75</v>
          </cell>
          <cell r="F36">
            <v>41.51</v>
          </cell>
          <cell r="G36">
            <v>35.6</v>
          </cell>
          <cell r="H36">
            <v>30.52</v>
          </cell>
          <cell r="I36">
            <v>47.58</v>
          </cell>
          <cell r="J36">
            <v>16.34</v>
          </cell>
          <cell r="K36">
            <v>10.54</v>
          </cell>
          <cell r="L36">
            <v>7.5</v>
          </cell>
          <cell r="M36">
            <v>4.8</v>
          </cell>
          <cell r="N36">
            <v>1.8</v>
          </cell>
        </row>
        <row r="37">
          <cell r="C37">
            <v>8.26</v>
          </cell>
          <cell r="D37">
            <v>24</v>
          </cell>
          <cell r="E37">
            <v>28.66</v>
          </cell>
          <cell r="F37">
            <v>38.85</v>
          </cell>
          <cell r="G37">
            <v>36.25</v>
          </cell>
          <cell r="H37">
            <v>25.12</v>
          </cell>
          <cell r="I37">
            <v>38.2</v>
          </cell>
          <cell r="J37">
            <v>15.8</v>
          </cell>
          <cell r="K37">
            <v>10.54</v>
          </cell>
          <cell r="L37">
            <v>7.5</v>
          </cell>
          <cell r="M37">
            <v>4.8</v>
          </cell>
          <cell r="N37">
            <v>1.8</v>
          </cell>
        </row>
        <row r="38">
          <cell r="C38">
            <v>8.26</v>
          </cell>
          <cell r="D38">
            <v>22.32</v>
          </cell>
          <cell r="E38">
            <v>51.72</v>
          </cell>
          <cell r="F38">
            <v>29.9</v>
          </cell>
          <cell r="G38">
            <v>40.84</v>
          </cell>
          <cell r="H38">
            <v>26.8</v>
          </cell>
          <cell r="I38">
            <v>34.3</v>
          </cell>
          <cell r="J38">
            <v>15.35</v>
          </cell>
          <cell r="K38">
            <v>10.16</v>
          </cell>
          <cell r="L38">
            <v>6.9</v>
          </cell>
          <cell r="M38">
            <v>4.8</v>
          </cell>
          <cell r="N38">
            <v>1.8</v>
          </cell>
        </row>
        <row r="39">
          <cell r="C39">
            <v>7.88</v>
          </cell>
          <cell r="D39">
            <v>19.58</v>
          </cell>
          <cell r="E39">
            <v>41.51</v>
          </cell>
          <cell r="F39">
            <v>30.52</v>
          </cell>
          <cell r="G39">
            <v>34.3</v>
          </cell>
          <cell r="H39">
            <v>28.04</v>
          </cell>
          <cell r="I39">
            <v>30.52</v>
          </cell>
          <cell r="J39">
            <v>15.35</v>
          </cell>
          <cell r="K39">
            <v>10.16</v>
          </cell>
          <cell r="L39">
            <v>6.6</v>
          </cell>
          <cell r="M39" t="str">
            <v/>
          </cell>
          <cell r="N39">
            <v>2.34</v>
          </cell>
        </row>
        <row r="40">
          <cell r="C40">
            <v>6.6</v>
          </cell>
          <cell r="D40">
            <v>21.2</v>
          </cell>
          <cell r="E40">
            <v>35.6</v>
          </cell>
          <cell r="F40">
            <v>31.76</v>
          </cell>
          <cell r="G40">
            <v>31.14</v>
          </cell>
          <cell r="H40">
            <v>45.53</v>
          </cell>
          <cell r="I40">
            <v>33</v>
          </cell>
          <cell r="J40">
            <v>14.45</v>
          </cell>
          <cell r="K40">
            <v>10.54</v>
          </cell>
          <cell r="L40">
            <v>6.6</v>
          </cell>
          <cell r="N40">
            <v>2.34</v>
          </cell>
        </row>
        <row r="41">
          <cell r="D41">
            <v>17.42</v>
          </cell>
          <cell r="F41">
            <v>29.28</v>
          </cell>
          <cell r="G41">
            <v>29.9</v>
          </cell>
          <cell r="I41">
            <v>33</v>
          </cell>
          <cell r="K41">
            <v>11.75</v>
          </cell>
          <cell r="L41">
            <v>6.3</v>
          </cell>
          <cell r="N41">
            <v>2.61</v>
          </cell>
        </row>
      </sheetData>
      <sheetData sheetId="19">
        <row r="3">
          <cell r="AG3" t="str">
            <v>Nam Mae Taeng</v>
          </cell>
          <cell r="AH3" t="str">
            <v>Ping</v>
          </cell>
          <cell r="AI3" t="str">
            <v>Ping</v>
          </cell>
          <cell r="AJ3">
            <v>2018</v>
          </cell>
        </row>
        <row r="4">
          <cell r="AG4" t="str">
            <v>Nam Mae Taeng ,Mae  Taeng  , Chiang  Mai,P.92</v>
          </cell>
        </row>
        <row r="7">
          <cell r="C7">
            <v>2018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2.7</v>
          </cell>
          <cell r="D9">
            <v>2.7</v>
          </cell>
          <cell r="E9">
            <v>23.1</v>
          </cell>
          <cell r="F9">
            <v>5</v>
          </cell>
          <cell r="G9">
            <v>8.38</v>
          </cell>
          <cell r="H9">
            <v>29.3</v>
          </cell>
          <cell r="I9">
            <v>10.65</v>
          </cell>
          <cell r="J9">
            <v>9.2</v>
          </cell>
          <cell r="K9">
            <v>7.27</v>
          </cell>
          <cell r="L9">
            <v>8.1</v>
          </cell>
          <cell r="M9">
            <v>4.1</v>
          </cell>
          <cell r="N9">
            <v>2.9</v>
          </cell>
        </row>
        <row r="10">
          <cell r="C10">
            <v>2.35</v>
          </cell>
          <cell r="D10">
            <v>2.35</v>
          </cell>
          <cell r="E10">
            <v>12.15</v>
          </cell>
          <cell r="F10">
            <v>5</v>
          </cell>
          <cell r="G10">
            <v>8.65</v>
          </cell>
          <cell r="H10">
            <v>32.45</v>
          </cell>
          <cell r="I10">
            <v>10.95</v>
          </cell>
          <cell r="J10">
            <v>8.65</v>
          </cell>
          <cell r="K10">
            <v>7</v>
          </cell>
          <cell r="L10">
            <v>7.55</v>
          </cell>
          <cell r="M10">
            <v>4.1</v>
          </cell>
          <cell r="N10">
            <v>2.9</v>
          </cell>
        </row>
        <row r="11">
          <cell r="C11">
            <v>2.35</v>
          </cell>
          <cell r="D11">
            <v>2.2</v>
          </cell>
          <cell r="E11">
            <v>6.25</v>
          </cell>
          <cell r="F11">
            <v>4.75</v>
          </cell>
          <cell r="G11">
            <v>8.93</v>
          </cell>
          <cell r="H11">
            <v>46.5</v>
          </cell>
          <cell r="I11">
            <v>13.72</v>
          </cell>
          <cell r="J11">
            <v>7</v>
          </cell>
          <cell r="K11">
            <v>7</v>
          </cell>
          <cell r="L11">
            <v>6</v>
          </cell>
          <cell r="M11">
            <v>4.1</v>
          </cell>
          <cell r="N11">
            <v>2.9</v>
          </cell>
        </row>
        <row r="12">
          <cell r="C12">
            <v>2.35</v>
          </cell>
          <cell r="D12">
            <v>2.2</v>
          </cell>
          <cell r="E12">
            <v>5</v>
          </cell>
          <cell r="F12">
            <v>4.75</v>
          </cell>
          <cell r="G12">
            <v>8.1</v>
          </cell>
          <cell r="H12">
            <v>41</v>
          </cell>
          <cell r="I12">
            <v>11.25</v>
          </cell>
          <cell r="J12">
            <v>6.75</v>
          </cell>
          <cell r="K12">
            <v>7</v>
          </cell>
          <cell r="L12">
            <v>5.75</v>
          </cell>
          <cell r="M12">
            <v>4.1</v>
          </cell>
          <cell r="N12">
            <v>2.9</v>
          </cell>
        </row>
        <row r="13">
          <cell r="C13">
            <v>2.05</v>
          </cell>
          <cell r="D13">
            <v>2.2</v>
          </cell>
          <cell r="E13">
            <v>4.75</v>
          </cell>
          <cell r="F13">
            <v>4.75</v>
          </cell>
          <cell r="G13">
            <v>15.67</v>
          </cell>
          <cell r="H13">
            <v>36.5</v>
          </cell>
          <cell r="I13">
            <v>12.15</v>
          </cell>
          <cell r="J13">
            <v>8.38</v>
          </cell>
          <cell r="K13">
            <v>7</v>
          </cell>
          <cell r="L13">
            <v>5.75</v>
          </cell>
          <cell r="M13">
            <v>3.9</v>
          </cell>
          <cell r="N13">
            <v>2.9</v>
          </cell>
        </row>
        <row r="14">
          <cell r="C14">
            <v>2.05</v>
          </cell>
          <cell r="D14">
            <v>2.2</v>
          </cell>
          <cell r="E14">
            <v>4.5</v>
          </cell>
          <cell r="F14">
            <v>4.5</v>
          </cell>
          <cell r="G14">
            <v>33.35</v>
          </cell>
          <cell r="H14">
            <v>31.55</v>
          </cell>
          <cell r="I14">
            <v>11.55</v>
          </cell>
          <cell r="J14">
            <v>9.48</v>
          </cell>
          <cell r="K14">
            <v>6.75</v>
          </cell>
          <cell r="L14">
            <v>5.75</v>
          </cell>
          <cell r="M14">
            <v>3.9</v>
          </cell>
          <cell r="N14">
            <v>2.9</v>
          </cell>
        </row>
        <row r="15">
          <cell r="C15">
            <v>2.35</v>
          </cell>
          <cell r="D15">
            <v>2.2</v>
          </cell>
          <cell r="E15">
            <v>4.5</v>
          </cell>
          <cell r="F15">
            <v>4.3</v>
          </cell>
          <cell r="G15">
            <v>21.9</v>
          </cell>
          <cell r="H15">
            <v>28.4</v>
          </cell>
          <cell r="I15">
            <v>13.07</v>
          </cell>
          <cell r="J15">
            <v>16</v>
          </cell>
          <cell r="K15">
            <v>6.75</v>
          </cell>
          <cell r="L15">
            <v>5.75</v>
          </cell>
          <cell r="M15">
            <v>3.9</v>
          </cell>
          <cell r="N15">
            <v>2.9</v>
          </cell>
        </row>
        <row r="16">
          <cell r="C16">
            <v>3.3</v>
          </cell>
          <cell r="D16">
            <v>2.5</v>
          </cell>
          <cell r="E16">
            <v>4.3</v>
          </cell>
          <cell r="F16">
            <v>5.75</v>
          </cell>
          <cell r="G16">
            <v>17.05</v>
          </cell>
          <cell r="H16">
            <v>19.9</v>
          </cell>
          <cell r="I16">
            <v>12.15</v>
          </cell>
          <cell r="J16">
            <v>23.5</v>
          </cell>
          <cell r="K16">
            <v>6.75</v>
          </cell>
          <cell r="L16">
            <v>5.25</v>
          </cell>
          <cell r="M16">
            <v>3.9</v>
          </cell>
          <cell r="N16">
            <v>2.9</v>
          </cell>
        </row>
        <row r="17">
          <cell r="C17">
            <v>3.3</v>
          </cell>
          <cell r="D17">
            <v>3.1</v>
          </cell>
          <cell r="E17">
            <v>4.5</v>
          </cell>
          <cell r="F17">
            <v>5.25</v>
          </cell>
          <cell r="G17">
            <v>15.67</v>
          </cell>
          <cell r="H17">
            <v>17.4</v>
          </cell>
          <cell r="I17">
            <v>10.05</v>
          </cell>
          <cell r="J17">
            <v>21.9</v>
          </cell>
          <cell r="K17">
            <v>6.75</v>
          </cell>
          <cell r="L17">
            <v>5.75</v>
          </cell>
          <cell r="M17">
            <v>3.9</v>
          </cell>
          <cell r="N17">
            <v>2.9</v>
          </cell>
        </row>
        <row r="18">
          <cell r="C18">
            <v>3.3</v>
          </cell>
          <cell r="D18">
            <v>3.1</v>
          </cell>
          <cell r="E18">
            <v>5</v>
          </cell>
          <cell r="F18">
            <v>4.75</v>
          </cell>
          <cell r="G18">
            <v>26.3</v>
          </cell>
          <cell r="H18">
            <v>16.35</v>
          </cell>
          <cell r="I18">
            <v>10.65</v>
          </cell>
          <cell r="J18">
            <v>14.7</v>
          </cell>
          <cell r="K18">
            <v>6.75</v>
          </cell>
          <cell r="L18">
            <v>5.75</v>
          </cell>
          <cell r="M18">
            <v>3.9</v>
          </cell>
          <cell r="N18">
            <v>2.9</v>
          </cell>
        </row>
        <row r="20">
          <cell r="C20">
            <v>3.3</v>
          </cell>
          <cell r="D20">
            <v>3.1</v>
          </cell>
          <cell r="E20">
            <v>5.25</v>
          </cell>
          <cell r="F20">
            <v>4.1</v>
          </cell>
          <cell r="G20">
            <v>18.45</v>
          </cell>
          <cell r="H20">
            <v>16.7</v>
          </cell>
          <cell r="I20">
            <v>15.02</v>
          </cell>
          <cell r="J20">
            <v>13.4</v>
          </cell>
          <cell r="K20">
            <v>6.75</v>
          </cell>
          <cell r="L20">
            <v>5.75</v>
          </cell>
          <cell r="M20">
            <v>3.9</v>
          </cell>
          <cell r="N20">
            <v>2.9</v>
          </cell>
        </row>
        <row r="21">
          <cell r="C21">
            <v>3.3</v>
          </cell>
          <cell r="D21">
            <v>3.3</v>
          </cell>
          <cell r="E21">
            <v>4.75</v>
          </cell>
          <cell r="F21">
            <v>4.5</v>
          </cell>
          <cell r="G21">
            <v>17.75</v>
          </cell>
          <cell r="H21">
            <v>18.1</v>
          </cell>
          <cell r="I21">
            <v>15.02</v>
          </cell>
          <cell r="J21">
            <v>12.15</v>
          </cell>
          <cell r="K21">
            <v>6.75</v>
          </cell>
          <cell r="L21">
            <v>5.5</v>
          </cell>
          <cell r="M21">
            <v>3.7</v>
          </cell>
          <cell r="N21">
            <v>2.9</v>
          </cell>
        </row>
        <row r="22">
          <cell r="C22">
            <v>3.3</v>
          </cell>
          <cell r="D22">
            <v>4.3</v>
          </cell>
          <cell r="E22">
            <v>5.75</v>
          </cell>
          <cell r="F22">
            <v>5.25</v>
          </cell>
          <cell r="G22">
            <v>16</v>
          </cell>
          <cell r="H22">
            <v>17.4</v>
          </cell>
          <cell r="I22">
            <v>16.7</v>
          </cell>
          <cell r="J22">
            <v>11.25</v>
          </cell>
          <cell r="K22">
            <v>6.75</v>
          </cell>
          <cell r="L22">
            <v>5.5</v>
          </cell>
          <cell r="M22">
            <v>3.7</v>
          </cell>
          <cell r="N22">
            <v>2.9</v>
          </cell>
        </row>
        <row r="23">
          <cell r="C23">
            <v>3.3</v>
          </cell>
          <cell r="D23">
            <v>8.1</v>
          </cell>
          <cell r="E23">
            <v>6.5</v>
          </cell>
          <cell r="F23">
            <v>4.1</v>
          </cell>
          <cell r="G23">
            <v>15.67</v>
          </cell>
          <cell r="H23">
            <v>17.75</v>
          </cell>
          <cell r="I23">
            <v>22.7</v>
          </cell>
          <cell r="J23">
            <v>10.65</v>
          </cell>
          <cell r="K23">
            <v>6.75</v>
          </cell>
          <cell r="L23">
            <v>5.5</v>
          </cell>
          <cell r="M23">
            <v>3.7</v>
          </cell>
          <cell r="N23">
            <v>2.9</v>
          </cell>
        </row>
        <row r="24">
          <cell r="C24">
            <v>3.3</v>
          </cell>
          <cell r="D24">
            <v>7.27</v>
          </cell>
          <cell r="E24">
            <v>6.5</v>
          </cell>
          <cell r="F24">
            <v>4.1</v>
          </cell>
          <cell r="G24">
            <v>12.75</v>
          </cell>
          <cell r="H24">
            <v>16.7</v>
          </cell>
          <cell r="I24">
            <v>19.9</v>
          </cell>
          <cell r="J24">
            <v>10.35</v>
          </cell>
          <cell r="K24">
            <v>6.5</v>
          </cell>
          <cell r="L24">
            <v>5.5</v>
          </cell>
          <cell r="M24">
            <v>3.7</v>
          </cell>
          <cell r="N24">
            <v>2.9</v>
          </cell>
        </row>
        <row r="25">
          <cell r="C25">
            <v>3.1</v>
          </cell>
          <cell r="D25">
            <v>7.27</v>
          </cell>
          <cell r="E25">
            <v>5</v>
          </cell>
          <cell r="F25">
            <v>4.3</v>
          </cell>
          <cell r="G25">
            <v>15.35</v>
          </cell>
          <cell r="H25">
            <v>11.55</v>
          </cell>
          <cell r="I25">
            <v>18.45</v>
          </cell>
          <cell r="J25">
            <v>10.05</v>
          </cell>
          <cell r="K25">
            <v>6.25</v>
          </cell>
          <cell r="L25">
            <v>5.5</v>
          </cell>
          <cell r="M25">
            <v>3.3</v>
          </cell>
          <cell r="N25">
            <v>2.9</v>
          </cell>
        </row>
        <row r="26">
          <cell r="C26">
            <v>3.1</v>
          </cell>
          <cell r="D26">
            <v>6</v>
          </cell>
          <cell r="E26">
            <v>4.5</v>
          </cell>
          <cell r="F26">
            <v>4.3</v>
          </cell>
          <cell r="G26">
            <v>38</v>
          </cell>
          <cell r="H26">
            <v>11.25</v>
          </cell>
          <cell r="I26">
            <v>17.75</v>
          </cell>
          <cell r="J26">
            <v>9.75</v>
          </cell>
          <cell r="K26">
            <v>6.25</v>
          </cell>
          <cell r="L26">
            <v>5.25</v>
          </cell>
          <cell r="M26">
            <v>3.3</v>
          </cell>
          <cell r="N26">
            <v>2.9</v>
          </cell>
        </row>
        <row r="27">
          <cell r="C27">
            <v>3.5</v>
          </cell>
          <cell r="D27">
            <v>4.75</v>
          </cell>
          <cell r="E27">
            <v>7.82</v>
          </cell>
          <cell r="F27">
            <v>4.1</v>
          </cell>
          <cell r="G27">
            <v>27.5</v>
          </cell>
          <cell r="H27">
            <v>15.02</v>
          </cell>
          <cell r="I27">
            <v>16.7</v>
          </cell>
          <cell r="J27">
            <v>8.65</v>
          </cell>
          <cell r="K27">
            <v>6</v>
          </cell>
          <cell r="L27">
            <v>4.75</v>
          </cell>
          <cell r="M27">
            <v>3.3</v>
          </cell>
          <cell r="N27">
            <v>2.9</v>
          </cell>
        </row>
        <row r="28">
          <cell r="C28">
            <v>3.3</v>
          </cell>
          <cell r="D28">
            <v>2.9</v>
          </cell>
          <cell r="E28">
            <v>9.75</v>
          </cell>
          <cell r="F28">
            <v>4.1</v>
          </cell>
          <cell r="G28">
            <v>16.7</v>
          </cell>
          <cell r="H28">
            <v>26.7</v>
          </cell>
          <cell r="I28">
            <v>14.7</v>
          </cell>
          <cell r="J28">
            <v>8.38</v>
          </cell>
          <cell r="K28">
            <v>6</v>
          </cell>
          <cell r="L28">
            <v>4.5</v>
          </cell>
          <cell r="M28">
            <v>3.3</v>
          </cell>
          <cell r="N28">
            <v>2.9</v>
          </cell>
        </row>
        <row r="29">
          <cell r="C29">
            <v>3.5</v>
          </cell>
          <cell r="D29">
            <v>2.9</v>
          </cell>
          <cell r="E29">
            <v>9.75</v>
          </cell>
          <cell r="F29">
            <v>4.1</v>
          </cell>
          <cell r="G29">
            <v>15.02</v>
          </cell>
          <cell r="H29">
            <v>25.5</v>
          </cell>
          <cell r="I29">
            <v>13.72</v>
          </cell>
          <cell r="J29">
            <v>8.38</v>
          </cell>
          <cell r="K29">
            <v>6</v>
          </cell>
          <cell r="L29">
            <v>4.3</v>
          </cell>
          <cell r="M29">
            <v>3.3</v>
          </cell>
          <cell r="N29">
            <v>2.9</v>
          </cell>
        </row>
        <row r="31">
          <cell r="C31">
            <v>3.5</v>
          </cell>
          <cell r="D31">
            <v>2.9</v>
          </cell>
          <cell r="E31">
            <v>6</v>
          </cell>
          <cell r="F31">
            <v>4.5</v>
          </cell>
          <cell r="G31">
            <v>21.5</v>
          </cell>
          <cell r="H31">
            <v>20.7</v>
          </cell>
          <cell r="I31">
            <v>11.55</v>
          </cell>
          <cell r="J31">
            <v>8.1</v>
          </cell>
          <cell r="K31">
            <v>6</v>
          </cell>
          <cell r="L31">
            <v>4.3</v>
          </cell>
          <cell r="M31">
            <v>3.3</v>
          </cell>
          <cell r="N31">
            <v>2.9</v>
          </cell>
        </row>
        <row r="32">
          <cell r="C32">
            <v>3.5</v>
          </cell>
          <cell r="D32">
            <v>4.75</v>
          </cell>
          <cell r="E32">
            <v>5.75</v>
          </cell>
          <cell r="F32">
            <v>6</v>
          </cell>
          <cell r="G32">
            <v>24.7</v>
          </cell>
          <cell r="H32">
            <v>22.3</v>
          </cell>
          <cell r="I32">
            <v>11.25</v>
          </cell>
          <cell r="J32">
            <v>7.82</v>
          </cell>
          <cell r="K32">
            <v>5.75</v>
          </cell>
          <cell r="L32">
            <v>4.3</v>
          </cell>
          <cell r="M32">
            <v>3.3</v>
          </cell>
          <cell r="N32">
            <v>2.9</v>
          </cell>
        </row>
        <row r="33">
          <cell r="C33">
            <v>3.5</v>
          </cell>
          <cell r="D33">
            <v>6.25</v>
          </cell>
          <cell r="E33">
            <v>5.75</v>
          </cell>
          <cell r="F33">
            <v>5.5</v>
          </cell>
          <cell r="G33">
            <v>37</v>
          </cell>
          <cell r="H33">
            <v>18.8</v>
          </cell>
          <cell r="I33">
            <v>10.95</v>
          </cell>
          <cell r="J33">
            <v>7.82</v>
          </cell>
          <cell r="K33">
            <v>5.75</v>
          </cell>
          <cell r="L33">
            <v>4.3</v>
          </cell>
          <cell r="M33">
            <v>3.3</v>
          </cell>
          <cell r="N33">
            <v>2.9</v>
          </cell>
        </row>
        <row r="34">
          <cell r="C34">
            <v>3.3</v>
          </cell>
          <cell r="D34">
            <v>6.5</v>
          </cell>
          <cell r="E34">
            <v>6</v>
          </cell>
          <cell r="F34">
            <v>5.75</v>
          </cell>
          <cell r="G34">
            <v>59.22</v>
          </cell>
          <cell r="H34">
            <v>12.75</v>
          </cell>
          <cell r="I34">
            <v>10.65</v>
          </cell>
          <cell r="J34">
            <v>7.82</v>
          </cell>
          <cell r="K34">
            <v>5.75</v>
          </cell>
          <cell r="L34">
            <v>4.3</v>
          </cell>
          <cell r="M34">
            <v>3.1</v>
          </cell>
          <cell r="N34">
            <v>2.9</v>
          </cell>
        </row>
        <row r="35">
          <cell r="C35">
            <v>3.1</v>
          </cell>
          <cell r="D35">
            <v>6</v>
          </cell>
          <cell r="E35">
            <v>5.25</v>
          </cell>
          <cell r="F35">
            <v>11.25</v>
          </cell>
          <cell r="G35">
            <v>60.95</v>
          </cell>
          <cell r="H35">
            <v>12.15</v>
          </cell>
          <cell r="I35">
            <v>9.75</v>
          </cell>
          <cell r="J35">
            <v>7.55</v>
          </cell>
          <cell r="K35">
            <v>5.75</v>
          </cell>
          <cell r="L35">
            <v>4.3</v>
          </cell>
          <cell r="M35">
            <v>3.1</v>
          </cell>
          <cell r="N35">
            <v>2.9</v>
          </cell>
        </row>
        <row r="36">
          <cell r="C36">
            <v>2.9</v>
          </cell>
          <cell r="D36">
            <v>5.5</v>
          </cell>
          <cell r="E36">
            <v>6</v>
          </cell>
          <cell r="F36">
            <v>9.75</v>
          </cell>
          <cell r="G36">
            <v>28.85</v>
          </cell>
          <cell r="H36">
            <v>11.25</v>
          </cell>
          <cell r="I36">
            <v>9.48</v>
          </cell>
          <cell r="J36">
            <v>7.55</v>
          </cell>
          <cell r="K36">
            <v>5.75</v>
          </cell>
          <cell r="L36">
            <v>4.1</v>
          </cell>
          <cell r="M36">
            <v>3.1</v>
          </cell>
          <cell r="N36">
            <v>2.35</v>
          </cell>
        </row>
        <row r="37">
          <cell r="C37">
            <v>2.9</v>
          </cell>
          <cell r="D37">
            <v>3.7</v>
          </cell>
          <cell r="E37">
            <v>5.75</v>
          </cell>
          <cell r="F37">
            <v>8.65</v>
          </cell>
          <cell r="G37">
            <v>27.95</v>
          </cell>
          <cell r="H37">
            <v>11.55</v>
          </cell>
          <cell r="I37">
            <v>9.2</v>
          </cell>
          <cell r="J37">
            <v>7.55</v>
          </cell>
          <cell r="K37">
            <v>5.75</v>
          </cell>
          <cell r="L37">
            <v>4.1</v>
          </cell>
          <cell r="M37">
            <v>3.1</v>
          </cell>
          <cell r="N37">
            <v>1.6</v>
          </cell>
        </row>
        <row r="38">
          <cell r="C38">
            <v>2.9</v>
          </cell>
          <cell r="D38">
            <v>4.3</v>
          </cell>
          <cell r="E38">
            <v>5.25</v>
          </cell>
          <cell r="F38">
            <v>9.48</v>
          </cell>
          <cell r="G38">
            <v>31.1</v>
          </cell>
          <cell r="H38">
            <v>12.45</v>
          </cell>
          <cell r="I38">
            <v>8.93</v>
          </cell>
          <cell r="J38">
            <v>7.55</v>
          </cell>
          <cell r="K38">
            <v>5.75</v>
          </cell>
          <cell r="L38">
            <v>4.1</v>
          </cell>
          <cell r="M38">
            <v>2.9</v>
          </cell>
          <cell r="N38">
            <v>1.6</v>
          </cell>
        </row>
        <row r="39">
          <cell r="C39">
            <v>2.9</v>
          </cell>
          <cell r="D39">
            <v>5.25</v>
          </cell>
          <cell r="E39">
            <v>5</v>
          </cell>
          <cell r="F39">
            <v>8.38</v>
          </cell>
          <cell r="G39">
            <v>28.4</v>
          </cell>
          <cell r="H39">
            <v>11.85</v>
          </cell>
          <cell r="I39">
            <v>9.2</v>
          </cell>
          <cell r="J39">
            <v>7.55</v>
          </cell>
          <cell r="K39">
            <v>6.75</v>
          </cell>
          <cell r="L39">
            <v>4.1</v>
          </cell>
          <cell r="M39">
            <v>2.8999999999997725</v>
          </cell>
          <cell r="N39">
            <v>1.6</v>
          </cell>
        </row>
        <row r="40">
          <cell r="C40">
            <v>2.9</v>
          </cell>
          <cell r="D40">
            <v>6.25</v>
          </cell>
          <cell r="E40">
            <v>5.75</v>
          </cell>
          <cell r="F40">
            <v>6.25</v>
          </cell>
          <cell r="G40">
            <v>25.9</v>
          </cell>
          <cell r="H40">
            <v>10.95</v>
          </cell>
          <cell r="I40">
            <v>9.2</v>
          </cell>
          <cell r="J40">
            <v>7.27</v>
          </cell>
          <cell r="K40">
            <v>11.55</v>
          </cell>
          <cell r="L40">
            <v>4.1</v>
          </cell>
          <cell r="N40">
            <v>1.6</v>
          </cell>
        </row>
        <row r="41">
          <cell r="D41">
            <v>12.15</v>
          </cell>
          <cell r="F41">
            <v>6.25</v>
          </cell>
          <cell r="G41">
            <v>27.5</v>
          </cell>
          <cell r="I41">
            <v>9.75</v>
          </cell>
          <cell r="K41">
            <v>7.55</v>
          </cell>
          <cell r="L41">
            <v>4.1</v>
          </cell>
          <cell r="N41">
            <v>1.6</v>
          </cell>
        </row>
      </sheetData>
      <sheetData sheetId="19">
        <row r="3">
          <cell r="AG3" t="str">
            <v>Nam Mae Taeng</v>
          </cell>
          <cell r="AH3" t="str">
            <v>Ping</v>
          </cell>
          <cell r="AI3" t="str">
            <v>Ping</v>
          </cell>
          <cell r="AJ3">
            <v>2019</v>
          </cell>
        </row>
        <row r="4">
          <cell r="AG4" t="str">
            <v>Nam Mae Taeng ,Mae  Taeng  , Chiang  Mai,P.92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0.01</v>
          </cell>
          <cell r="D9">
            <v>14.4</v>
          </cell>
          <cell r="E9">
            <v>1.55</v>
          </cell>
          <cell r="F9">
            <v>9.25</v>
          </cell>
          <cell r="G9">
            <v>11.7</v>
          </cell>
          <cell r="H9">
            <v>19.54</v>
          </cell>
          <cell r="I9">
            <v>13.5</v>
          </cell>
          <cell r="J9">
            <v>13.87</v>
          </cell>
          <cell r="K9">
            <v>5.52</v>
          </cell>
          <cell r="L9">
            <v>4.38</v>
          </cell>
          <cell r="M9">
            <v>4.57</v>
          </cell>
          <cell r="N9">
            <v>2.8</v>
          </cell>
        </row>
        <row r="10">
          <cell r="C10">
            <v>0.01</v>
          </cell>
          <cell r="D10">
            <v>13</v>
          </cell>
          <cell r="E10">
            <v>2.34</v>
          </cell>
          <cell r="F10">
            <v>10.8</v>
          </cell>
          <cell r="G10">
            <v>10.8</v>
          </cell>
          <cell r="H10">
            <v>16.46</v>
          </cell>
          <cell r="I10">
            <v>13.2</v>
          </cell>
          <cell r="J10">
            <v>10</v>
          </cell>
          <cell r="K10">
            <v>5.33</v>
          </cell>
          <cell r="L10">
            <v>4.57</v>
          </cell>
          <cell r="M10">
            <v>4</v>
          </cell>
          <cell r="N10">
            <v>2.65</v>
          </cell>
        </row>
        <row r="11">
          <cell r="C11">
            <v>0.01</v>
          </cell>
          <cell r="D11">
            <v>8.59</v>
          </cell>
          <cell r="E11">
            <v>2.58</v>
          </cell>
          <cell r="F11">
            <v>11.1</v>
          </cell>
          <cell r="G11">
            <v>46.35</v>
          </cell>
          <cell r="H11">
            <v>12.9</v>
          </cell>
          <cell r="I11">
            <v>18.76</v>
          </cell>
          <cell r="J11">
            <v>10.25</v>
          </cell>
          <cell r="K11">
            <v>5.33</v>
          </cell>
          <cell r="L11">
            <v>5.52</v>
          </cell>
          <cell r="M11">
            <v>3.7</v>
          </cell>
          <cell r="N11">
            <v>2.65</v>
          </cell>
        </row>
        <row r="12">
          <cell r="C12">
            <v>0.01</v>
          </cell>
          <cell r="D12">
            <v>17.2</v>
          </cell>
          <cell r="E12">
            <v>2.58</v>
          </cell>
          <cell r="F12">
            <v>11.1</v>
          </cell>
          <cell r="G12">
            <v>75.5</v>
          </cell>
          <cell r="H12">
            <v>12</v>
          </cell>
          <cell r="I12">
            <v>17.59</v>
          </cell>
          <cell r="J12">
            <v>17.2</v>
          </cell>
          <cell r="K12">
            <v>5.33</v>
          </cell>
          <cell r="L12">
            <v>5.71</v>
          </cell>
          <cell r="M12">
            <v>3.25</v>
          </cell>
          <cell r="N12">
            <v>2.5</v>
          </cell>
        </row>
        <row r="13">
          <cell r="C13">
            <v>0.01</v>
          </cell>
          <cell r="D13">
            <v>10.06</v>
          </cell>
          <cell r="E13">
            <v>4.02</v>
          </cell>
          <cell r="F13">
            <v>12</v>
          </cell>
          <cell r="G13">
            <v>47.69</v>
          </cell>
          <cell r="H13">
            <v>13.5</v>
          </cell>
          <cell r="I13">
            <v>19.15</v>
          </cell>
          <cell r="J13">
            <v>16.83</v>
          </cell>
          <cell r="K13">
            <v>5.33</v>
          </cell>
          <cell r="L13">
            <v>4.57</v>
          </cell>
          <cell r="M13">
            <v>2.95</v>
          </cell>
          <cell r="N13">
            <v>2.39</v>
          </cell>
        </row>
        <row r="14">
          <cell r="C14">
            <v>0.01</v>
          </cell>
          <cell r="D14">
            <v>7.74</v>
          </cell>
          <cell r="E14">
            <v>5.58</v>
          </cell>
          <cell r="F14">
            <v>14.98</v>
          </cell>
          <cell r="G14">
            <v>35.92</v>
          </cell>
          <cell r="H14">
            <v>13.2</v>
          </cell>
          <cell r="I14">
            <v>30.69</v>
          </cell>
          <cell r="J14">
            <v>13.87</v>
          </cell>
          <cell r="K14">
            <v>5.14</v>
          </cell>
          <cell r="L14">
            <v>4</v>
          </cell>
          <cell r="M14">
            <v>2.8</v>
          </cell>
          <cell r="N14">
            <v>2.39</v>
          </cell>
        </row>
        <row r="15">
          <cell r="C15">
            <v>0.01</v>
          </cell>
          <cell r="D15">
            <v>4.02</v>
          </cell>
          <cell r="E15">
            <v>8.59</v>
          </cell>
          <cell r="F15">
            <v>12</v>
          </cell>
          <cell r="G15">
            <v>28.65</v>
          </cell>
          <cell r="H15">
            <v>10.8</v>
          </cell>
          <cell r="I15">
            <v>30.69</v>
          </cell>
          <cell r="J15">
            <v>12</v>
          </cell>
          <cell r="K15">
            <v>5.14</v>
          </cell>
          <cell r="L15">
            <v>4</v>
          </cell>
          <cell r="M15">
            <v>2.95</v>
          </cell>
          <cell r="N15">
            <v>2.28</v>
          </cell>
        </row>
        <row r="16">
          <cell r="C16">
            <v>0.01</v>
          </cell>
          <cell r="D16">
            <v>3.06</v>
          </cell>
          <cell r="E16">
            <v>7.74</v>
          </cell>
          <cell r="F16">
            <v>19.15</v>
          </cell>
          <cell r="G16">
            <v>37.1</v>
          </cell>
          <cell r="H16">
            <v>14.24</v>
          </cell>
          <cell r="I16">
            <v>19.15</v>
          </cell>
          <cell r="J16">
            <v>10.25</v>
          </cell>
          <cell r="K16">
            <v>5.14</v>
          </cell>
          <cell r="L16">
            <v>4</v>
          </cell>
          <cell r="M16">
            <v>4.76</v>
          </cell>
          <cell r="N16">
            <v>2.28</v>
          </cell>
        </row>
        <row r="17">
          <cell r="C17">
            <v>0.01</v>
          </cell>
          <cell r="D17">
            <v>2.34</v>
          </cell>
          <cell r="E17">
            <v>7.38</v>
          </cell>
          <cell r="F17">
            <v>18.37</v>
          </cell>
          <cell r="G17">
            <v>32.38</v>
          </cell>
          <cell r="H17">
            <v>9</v>
          </cell>
          <cell r="I17">
            <v>15.72</v>
          </cell>
          <cell r="J17">
            <v>10</v>
          </cell>
          <cell r="K17">
            <v>5.14</v>
          </cell>
          <cell r="L17">
            <v>4.19</v>
          </cell>
          <cell r="M17">
            <v>8.5</v>
          </cell>
          <cell r="N17">
            <v>2.28</v>
          </cell>
        </row>
        <row r="18">
          <cell r="C18">
            <v>0.01</v>
          </cell>
          <cell r="D18">
            <v>4.5</v>
          </cell>
          <cell r="E18">
            <v>5.94</v>
          </cell>
          <cell r="F18">
            <v>15.35</v>
          </cell>
          <cell r="G18">
            <v>20.32</v>
          </cell>
          <cell r="H18">
            <v>25.1</v>
          </cell>
          <cell r="I18">
            <v>13.87</v>
          </cell>
          <cell r="J18">
            <v>9.5</v>
          </cell>
          <cell r="K18">
            <v>5.14</v>
          </cell>
          <cell r="L18">
            <v>4.19</v>
          </cell>
          <cell r="M18">
            <v>4.95</v>
          </cell>
          <cell r="N18">
            <v>2.28</v>
          </cell>
        </row>
        <row r="20">
          <cell r="C20">
            <v>0.01</v>
          </cell>
          <cell r="D20">
            <v>4.02</v>
          </cell>
          <cell r="E20">
            <v>3.54</v>
          </cell>
          <cell r="F20">
            <v>14.24</v>
          </cell>
          <cell r="G20">
            <v>17.59</v>
          </cell>
          <cell r="H20">
            <v>15.35</v>
          </cell>
          <cell r="I20">
            <v>12.9</v>
          </cell>
          <cell r="J20">
            <v>9</v>
          </cell>
          <cell r="K20">
            <v>4.95</v>
          </cell>
          <cell r="L20">
            <v>4.19</v>
          </cell>
          <cell r="M20">
            <v>2.39</v>
          </cell>
          <cell r="N20">
            <v>2.58</v>
          </cell>
        </row>
        <row r="21">
          <cell r="C21">
            <v>0.01</v>
          </cell>
          <cell r="D21">
            <v>4.26</v>
          </cell>
          <cell r="E21">
            <v>3.06</v>
          </cell>
          <cell r="F21">
            <v>13.2</v>
          </cell>
          <cell r="G21">
            <v>15.72</v>
          </cell>
          <cell r="H21">
            <v>13.2</v>
          </cell>
          <cell r="I21">
            <v>12</v>
          </cell>
          <cell r="J21">
            <v>8.5</v>
          </cell>
          <cell r="K21">
            <v>4.76</v>
          </cell>
          <cell r="L21">
            <v>4</v>
          </cell>
          <cell r="M21">
            <v>1.95</v>
          </cell>
          <cell r="N21">
            <v>37.6</v>
          </cell>
        </row>
        <row r="22">
          <cell r="C22">
            <v>0.01</v>
          </cell>
          <cell r="D22">
            <v>3.78</v>
          </cell>
          <cell r="E22">
            <v>3.78</v>
          </cell>
          <cell r="F22">
            <v>16.46</v>
          </cell>
          <cell r="G22">
            <v>13.87</v>
          </cell>
          <cell r="H22">
            <v>20.71</v>
          </cell>
          <cell r="I22">
            <v>11.1</v>
          </cell>
          <cell r="J22">
            <v>8.25</v>
          </cell>
          <cell r="K22">
            <v>4.57</v>
          </cell>
          <cell r="L22">
            <v>4</v>
          </cell>
          <cell r="M22">
            <v>2.5</v>
          </cell>
          <cell r="N22">
            <v>38.8</v>
          </cell>
        </row>
        <row r="23">
          <cell r="C23">
            <v>0.01</v>
          </cell>
          <cell r="D23">
            <v>5.22</v>
          </cell>
          <cell r="E23">
            <v>2.82</v>
          </cell>
          <cell r="F23">
            <v>29.67</v>
          </cell>
          <cell r="G23">
            <v>17.2</v>
          </cell>
          <cell r="H23">
            <v>16.46</v>
          </cell>
          <cell r="I23">
            <v>10.5</v>
          </cell>
          <cell r="J23">
            <v>8</v>
          </cell>
          <cell r="K23">
            <v>4.57</v>
          </cell>
          <cell r="L23">
            <v>4</v>
          </cell>
          <cell r="M23">
            <v>3.7</v>
          </cell>
          <cell r="N23">
            <v>41.2</v>
          </cell>
        </row>
        <row r="24">
          <cell r="C24">
            <v>0.04</v>
          </cell>
          <cell r="D24">
            <v>4.26</v>
          </cell>
          <cell r="E24">
            <v>1.99</v>
          </cell>
          <cell r="F24">
            <v>27.12</v>
          </cell>
          <cell r="G24">
            <v>22.1</v>
          </cell>
          <cell r="H24">
            <v>12.9</v>
          </cell>
          <cell r="I24">
            <v>10.25</v>
          </cell>
          <cell r="J24">
            <v>7.79</v>
          </cell>
          <cell r="K24">
            <v>4.76</v>
          </cell>
          <cell r="L24">
            <v>4</v>
          </cell>
          <cell r="M24">
            <v>3.25</v>
          </cell>
          <cell r="N24">
            <v>31.6</v>
          </cell>
        </row>
        <row r="25">
          <cell r="C25">
            <v>3.3</v>
          </cell>
          <cell r="D25">
            <v>3.3</v>
          </cell>
          <cell r="E25">
            <v>9.08</v>
          </cell>
          <cell r="F25">
            <v>24.6</v>
          </cell>
          <cell r="G25">
            <v>18.76</v>
          </cell>
          <cell r="H25">
            <v>17.2</v>
          </cell>
          <cell r="I25">
            <v>10</v>
          </cell>
          <cell r="J25">
            <v>7.79</v>
          </cell>
          <cell r="K25">
            <v>4.57</v>
          </cell>
          <cell r="L25">
            <v>3.85</v>
          </cell>
          <cell r="M25">
            <v>3.1</v>
          </cell>
          <cell r="N25">
            <v>6.66</v>
          </cell>
        </row>
        <row r="26">
          <cell r="C26">
            <v>3.3</v>
          </cell>
          <cell r="D26">
            <v>1.88</v>
          </cell>
          <cell r="E26">
            <v>8.1</v>
          </cell>
          <cell r="F26">
            <v>33.56</v>
          </cell>
          <cell r="G26">
            <v>14.98</v>
          </cell>
          <cell r="H26">
            <v>12.3</v>
          </cell>
          <cell r="I26">
            <v>10</v>
          </cell>
          <cell r="J26">
            <v>7.79</v>
          </cell>
          <cell r="K26">
            <v>4.57</v>
          </cell>
          <cell r="L26">
            <v>3.85</v>
          </cell>
          <cell r="M26">
            <v>3.1</v>
          </cell>
          <cell r="N26">
            <v>6.3</v>
          </cell>
        </row>
        <row r="27">
          <cell r="C27">
            <v>3.3</v>
          </cell>
          <cell r="D27">
            <v>1.88</v>
          </cell>
          <cell r="E27">
            <v>5.94</v>
          </cell>
          <cell r="F27">
            <v>29.16</v>
          </cell>
          <cell r="G27">
            <v>14.61</v>
          </cell>
          <cell r="H27">
            <v>16.83</v>
          </cell>
          <cell r="I27">
            <v>10.25</v>
          </cell>
          <cell r="J27">
            <v>7.58</v>
          </cell>
          <cell r="K27">
            <v>4.19</v>
          </cell>
          <cell r="L27">
            <v>3.85</v>
          </cell>
          <cell r="M27">
            <v>3.1</v>
          </cell>
          <cell r="N27">
            <v>5.94</v>
          </cell>
        </row>
        <row r="28">
          <cell r="C28">
            <v>3.3</v>
          </cell>
          <cell r="D28">
            <v>1.66</v>
          </cell>
          <cell r="E28">
            <v>5.94</v>
          </cell>
          <cell r="F28">
            <v>14.61</v>
          </cell>
          <cell r="G28">
            <v>14.98</v>
          </cell>
          <cell r="H28">
            <v>18.37</v>
          </cell>
          <cell r="I28">
            <v>9.5</v>
          </cell>
          <cell r="J28">
            <v>7.37</v>
          </cell>
          <cell r="K28">
            <v>4.19</v>
          </cell>
          <cell r="L28">
            <v>3.85</v>
          </cell>
          <cell r="M28">
            <v>3.1</v>
          </cell>
          <cell r="N28">
            <v>6.3</v>
          </cell>
        </row>
        <row r="29">
          <cell r="C29">
            <v>2.82</v>
          </cell>
          <cell r="D29">
            <v>1.77</v>
          </cell>
          <cell r="E29">
            <v>16.46</v>
          </cell>
          <cell r="F29">
            <v>14.24</v>
          </cell>
          <cell r="G29">
            <v>13.87</v>
          </cell>
          <cell r="H29">
            <v>34.15</v>
          </cell>
          <cell r="I29">
            <v>12.6</v>
          </cell>
          <cell r="J29">
            <v>6.74</v>
          </cell>
          <cell r="K29">
            <v>4.38</v>
          </cell>
          <cell r="L29">
            <v>3.85</v>
          </cell>
          <cell r="M29">
            <v>3.1</v>
          </cell>
          <cell r="N29">
            <v>6.3</v>
          </cell>
        </row>
        <row r="31">
          <cell r="C31">
            <v>2.34</v>
          </cell>
          <cell r="D31">
            <v>3.06</v>
          </cell>
          <cell r="E31">
            <v>5.94</v>
          </cell>
          <cell r="F31">
            <v>11.1</v>
          </cell>
          <cell r="G31">
            <v>26.1</v>
          </cell>
          <cell r="H31">
            <v>47.02</v>
          </cell>
          <cell r="I31">
            <v>12</v>
          </cell>
          <cell r="J31">
            <v>6.74</v>
          </cell>
          <cell r="K31">
            <v>4.38</v>
          </cell>
          <cell r="L31">
            <v>3.85</v>
          </cell>
          <cell r="M31">
            <v>3.1</v>
          </cell>
          <cell r="N31">
            <v>6.3</v>
          </cell>
        </row>
        <row r="32">
          <cell r="C32">
            <v>2.34</v>
          </cell>
          <cell r="D32">
            <v>1.99</v>
          </cell>
          <cell r="E32">
            <v>4.86</v>
          </cell>
          <cell r="F32">
            <v>8.5</v>
          </cell>
          <cell r="G32">
            <v>68.88</v>
          </cell>
          <cell r="H32">
            <v>34.74</v>
          </cell>
          <cell r="I32">
            <v>12</v>
          </cell>
          <cell r="J32">
            <v>6.53</v>
          </cell>
          <cell r="K32">
            <v>4.38</v>
          </cell>
          <cell r="L32">
            <v>3.85</v>
          </cell>
          <cell r="M32">
            <v>3.1</v>
          </cell>
          <cell r="N32">
            <v>6.3</v>
          </cell>
        </row>
        <row r="33">
          <cell r="C33">
            <v>4.86</v>
          </cell>
          <cell r="D33">
            <v>1.44</v>
          </cell>
          <cell r="E33">
            <v>3.78</v>
          </cell>
          <cell r="F33">
            <v>7.16</v>
          </cell>
          <cell r="G33">
            <v>88.63</v>
          </cell>
          <cell r="H33">
            <v>30.18</v>
          </cell>
          <cell r="I33">
            <v>11.1</v>
          </cell>
          <cell r="J33">
            <v>6.32</v>
          </cell>
          <cell r="K33">
            <v>4.38</v>
          </cell>
          <cell r="L33">
            <v>3.7</v>
          </cell>
          <cell r="M33">
            <v>3.25</v>
          </cell>
          <cell r="N33">
            <v>6.3</v>
          </cell>
        </row>
        <row r="34">
          <cell r="C34">
            <v>4.86</v>
          </cell>
          <cell r="D34">
            <v>1.44</v>
          </cell>
          <cell r="E34">
            <v>3.06</v>
          </cell>
          <cell r="F34">
            <v>6.53</v>
          </cell>
          <cell r="G34">
            <v>51.04</v>
          </cell>
          <cell r="H34">
            <v>37.1</v>
          </cell>
          <cell r="I34">
            <v>10</v>
          </cell>
          <cell r="J34">
            <v>6.53</v>
          </cell>
          <cell r="K34">
            <v>4.57</v>
          </cell>
          <cell r="L34">
            <v>3.7</v>
          </cell>
          <cell r="M34">
            <v>3.1</v>
          </cell>
          <cell r="N34">
            <v>6.3</v>
          </cell>
        </row>
        <row r="35">
          <cell r="C35">
            <v>5.22</v>
          </cell>
          <cell r="D35">
            <v>1.44</v>
          </cell>
          <cell r="E35">
            <v>2.58</v>
          </cell>
          <cell r="F35">
            <v>5.9</v>
          </cell>
          <cell r="G35">
            <v>37.69</v>
          </cell>
          <cell r="H35">
            <v>23.1</v>
          </cell>
          <cell r="I35">
            <v>9.25</v>
          </cell>
          <cell r="J35">
            <v>6.32</v>
          </cell>
          <cell r="K35">
            <v>4</v>
          </cell>
          <cell r="L35">
            <v>3.7</v>
          </cell>
          <cell r="M35">
            <v>3.1</v>
          </cell>
          <cell r="N35">
            <v>6.3</v>
          </cell>
        </row>
        <row r="36">
          <cell r="C36">
            <v>6.3</v>
          </cell>
          <cell r="D36">
            <v>1.44</v>
          </cell>
          <cell r="E36">
            <v>1.99</v>
          </cell>
          <cell r="F36">
            <v>5.9</v>
          </cell>
          <cell r="G36">
            <v>25.1</v>
          </cell>
          <cell r="H36">
            <v>27.12</v>
          </cell>
          <cell r="I36">
            <v>9</v>
          </cell>
          <cell r="J36">
            <v>6.11</v>
          </cell>
          <cell r="K36">
            <v>4.19</v>
          </cell>
          <cell r="L36">
            <v>3.7</v>
          </cell>
          <cell r="M36">
            <v>2.95</v>
          </cell>
          <cell r="N36">
            <v>6.3</v>
          </cell>
        </row>
        <row r="37">
          <cell r="C37">
            <v>7.02</v>
          </cell>
          <cell r="D37">
            <v>1.44</v>
          </cell>
          <cell r="E37">
            <v>12</v>
          </cell>
          <cell r="F37">
            <v>10.5</v>
          </cell>
          <cell r="G37">
            <v>22.6</v>
          </cell>
          <cell r="H37">
            <v>20.32</v>
          </cell>
          <cell r="I37">
            <v>10</v>
          </cell>
          <cell r="J37">
            <v>5.9</v>
          </cell>
          <cell r="K37">
            <v>4.19</v>
          </cell>
          <cell r="L37">
            <v>3.7</v>
          </cell>
          <cell r="M37">
            <v>2.95</v>
          </cell>
          <cell r="N37">
            <v>6.3</v>
          </cell>
        </row>
        <row r="38">
          <cell r="C38">
            <v>9.57</v>
          </cell>
          <cell r="D38">
            <v>1.33</v>
          </cell>
          <cell r="E38">
            <v>19.93</v>
          </cell>
          <cell r="F38">
            <v>14.24</v>
          </cell>
          <cell r="G38">
            <v>19.54</v>
          </cell>
          <cell r="H38">
            <v>15.35</v>
          </cell>
          <cell r="I38">
            <v>10.25</v>
          </cell>
          <cell r="J38">
            <v>5.71</v>
          </cell>
          <cell r="K38">
            <v>4.19</v>
          </cell>
          <cell r="L38">
            <v>3.55</v>
          </cell>
          <cell r="M38">
            <v>2.8</v>
          </cell>
          <cell r="N38">
            <v>6.3</v>
          </cell>
        </row>
        <row r="39">
          <cell r="C39">
            <v>11.04</v>
          </cell>
          <cell r="D39">
            <v>1</v>
          </cell>
          <cell r="E39">
            <v>12.6</v>
          </cell>
          <cell r="F39">
            <v>15.35</v>
          </cell>
          <cell r="G39">
            <v>19.93</v>
          </cell>
          <cell r="H39">
            <v>17.59</v>
          </cell>
          <cell r="I39">
            <v>10</v>
          </cell>
          <cell r="J39">
            <v>5.52</v>
          </cell>
          <cell r="K39">
            <v>4.19</v>
          </cell>
          <cell r="L39">
            <v>3.4</v>
          </cell>
          <cell r="M39" t="str">
            <v/>
          </cell>
          <cell r="N39">
            <v>6.3</v>
          </cell>
        </row>
        <row r="40">
          <cell r="C40">
            <v>15.8</v>
          </cell>
          <cell r="D40">
            <v>1</v>
          </cell>
          <cell r="E40">
            <v>10.8</v>
          </cell>
          <cell r="F40">
            <v>14.98</v>
          </cell>
          <cell r="G40">
            <v>18.37</v>
          </cell>
          <cell r="H40">
            <v>16.09</v>
          </cell>
          <cell r="I40">
            <v>10.8</v>
          </cell>
          <cell r="J40">
            <v>5.52</v>
          </cell>
          <cell r="K40">
            <v>4</v>
          </cell>
          <cell r="L40">
            <v>4</v>
          </cell>
          <cell r="N40">
            <v>6.3</v>
          </cell>
        </row>
        <row r="41">
          <cell r="D41">
            <v>1</v>
          </cell>
          <cell r="F41">
            <v>12</v>
          </cell>
          <cell r="G41">
            <v>16.09</v>
          </cell>
          <cell r="I41">
            <v>18.76</v>
          </cell>
          <cell r="K41">
            <v>4.38</v>
          </cell>
          <cell r="L41">
            <v>6.11</v>
          </cell>
          <cell r="N41">
            <v>6.3</v>
          </cell>
        </row>
      </sheetData>
      <sheetData sheetId="19">
        <row r="3">
          <cell r="AG3" t="str">
            <v>Nam Mae Taeng</v>
          </cell>
          <cell r="AH3" t="str">
            <v>Ping</v>
          </cell>
          <cell r="AI3" t="str">
            <v>Ping</v>
          </cell>
          <cell r="AJ3">
            <v>2020</v>
          </cell>
        </row>
        <row r="4">
          <cell r="AG4" t="str">
            <v>Kud Chang ,Mae  Taeng  , Chiang  Mai,P.92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5">
        <row r="9">
          <cell r="C9">
            <v>6</v>
          </cell>
          <cell r="D9">
            <v>11.05</v>
          </cell>
          <cell r="E9">
            <v>10.76</v>
          </cell>
          <cell r="F9">
            <v>7.26</v>
          </cell>
          <cell r="G9">
            <v>6.6</v>
          </cell>
          <cell r="H9">
            <v>8.82</v>
          </cell>
          <cell r="I9">
            <v>29.66</v>
          </cell>
          <cell r="J9">
            <v>19.61</v>
          </cell>
          <cell r="K9">
            <v>7.52</v>
          </cell>
          <cell r="L9">
            <v>3.74</v>
          </cell>
          <cell r="M9">
            <v>3.38</v>
          </cell>
          <cell r="N9">
            <v>0.58</v>
          </cell>
        </row>
        <row r="10">
          <cell r="C10">
            <v>6</v>
          </cell>
          <cell r="D10">
            <v>20.4</v>
          </cell>
          <cell r="E10">
            <v>9.08</v>
          </cell>
          <cell r="F10">
            <v>8.56</v>
          </cell>
          <cell r="G10">
            <v>7</v>
          </cell>
          <cell r="H10">
            <v>7.78</v>
          </cell>
          <cell r="I10">
            <v>34.7</v>
          </cell>
          <cell r="J10">
            <v>29.18</v>
          </cell>
          <cell r="K10">
            <v>6.6</v>
          </cell>
          <cell r="L10">
            <v>3.38</v>
          </cell>
          <cell r="M10">
            <v>2.9</v>
          </cell>
          <cell r="N10">
            <v>1.3</v>
          </cell>
        </row>
        <row r="11">
          <cell r="C11">
            <v>6</v>
          </cell>
          <cell r="D11">
            <v>11.92</v>
          </cell>
          <cell r="E11">
            <v>6.8</v>
          </cell>
          <cell r="F11">
            <v>7.52</v>
          </cell>
          <cell r="G11">
            <v>6.2</v>
          </cell>
          <cell r="H11">
            <v>7.52</v>
          </cell>
          <cell r="I11">
            <v>34.1</v>
          </cell>
          <cell r="J11">
            <v>25.88</v>
          </cell>
          <cell r="K11">
            <v>6.4</v>
          </cell>
          <cell r="L11">
            <v>3.38</v>
          </cell>
          <cell r="M11">
            <v>3.2</v>
          </cell>
          <cell r="N11">
            <v>1.3</v>
          </cell>
        </row>
        <row r="12">
          <cell r="C12">
            <v>6</v>
          </cell>
          <cell r="D12">
            <v>10.18</v>
          </cell>
          <cell r="E12">
            <v>6.6</v>
          </cell>
          <cell r="F12">
            <v>7.26</v>
          </cell>
          <cell r="G12">
            <v>7.26</v>
          </cell>
          <cell r="H12">
            <v>9.6</v>
          </cell>
          <cell r="I12">
            <v>31.58</v>
          </cell>
          <cell r="J12">
            <v>29.18</v>
          </cell>
          <cell r="K12">
            <v>6.2</v>
          </cell>
          <cell r="L12">
            <v>3.74</v>
          </cell>
          <cell r="M12">
            <v>2.3</v>
          </cell>
          <cell r="N12">
            <v>1.46</v>
          </cell>
        </row>
        <row r="13">
          <cell r="C13">
            <v>6.2</v>
          </cell>
          <cell r="D13">
            <v>9.89</v>
          </cell>
          <cell r="E13">
            <v>13.22</v>
          </cell>
          <cell r="F13">
            <v>7.26</v>
          </cell>
          <cell r="G13">
            <v>5.6</v>
          </cell>
          <cell r="H13">
            <v>7.78</v>
          </cell>
          <cell r="I13">
            <v>23.2</v>
          </cell>
          <cell r="J13">
            <v>22.8</v>
          </cell>
          <cell r="K13">
            <v>6.2</v>
          </cell>
          <cell r="L13">
            <v>3.74</v>
          </cell>
          <cell r="M13">
            <v>1.85</v>
          </cell>
          <cell r="N13">
            <v>1.22</v>
          </cell>
        </row>
        <row r="14">
          <cell r="C14">
            <v>16.1</v>
          </cell>
          <cell r="D14">
            <v>9.89</v>
          </cell>
          <cell r="E14">
            <v>12.5</v>
          </cell>
          <cell r="F14">
            <v>6.6</v>
          </cell>
          <cell r="G14">
            <v>5.8</v>
          </cell>
          <cell r="H14">
            <v>8.82</v>
          </cell>
          <cell r="I14">
            <v>19.22</v>
          </cell>
          <cell r="J14">
            <v>18.05</v>
          </cell>
          <cell r="K14">
            <v>6</v>
          </cell>
          <cell r="L14">
            <v>3.38</v>
          </cell>
          <cell r="M14">
            <v>4.1</v>
          </cell>
          <cell r="N14">
            <v>1.06</v>
          </cell>
        </row>
        <row r="15">
          <cell r="C15">
            <v>13.58</v>
          </cell>
          <cell r="D15">
            <v>9.34</v>
          </cell>
          <cell r="E15">
            <v>12.21</v>
          </cell>
          <cell r="F15">
            <v>7.52</v>
          </cell>
          <cell r="G15">
            <v>5.6</v>
          </cell>
          <cell r="H15">
            <v>34.1</v>
          </cell>
          <cell r="I15">
            <v>17.27</v>
          </cell>
          <cell r="J15">
            <v>16.88</v>
          </cell>
          <cell r="K15">
            <v>5.8</v>
          </cell>
          <cell r="L15">
            <v>3.2</v>
          </cell>
          <cell r="M15">
            <v>5.8</v>
          </cell>
          <cell r="N15">
            <v>0.98</v>
          </cell>
        </row>
        <row r="16">
          <cell r="C16">
            <v>11.34</v>
          </cell>
          <cell r="D16">
            <v>17.27</v>
          </cell>
          <cell r="E16">
            <v>9.89</v>
          </cell>
          <cell r="F16">
            <v>9.6</v>
          </cell>
          <cell r="G16">
            <v>5.8</v>
          </cell>
          <cell r="H16">
            <v>24.94</v>
          </cell>
          <cell r="I16">
            <v>15.38</v>
          </cell>
          <cell r="J16">
            <v>14.3</v>
          </cell>
          <cell r="K16">
            <v>5.8</v>
          </cell>
          <cell r="L16">
            <v>3.05</v>
          </cell>
          <cell r="M16">
            <v>3.56</v>
          </cell>
          <cell r="N16">
            <v>1.22</v>
          </cell>
        </row>
        <row r="17">
          <cell r="C17">
            <v>10.18</v>
          </cell>
          <cell r="D17">
            <v>15.74</v>
          </cell>
          <cell r="E17">
            <v>16.49</v>
          </cell>
          <cell r="F17">
            <v>14.3</v>
          </cell>
          <cell r="G17">
            <v>5.4</v>
          </cell>
          <cell r="H17">
            <v>21.2</v>
          </cell>
          <cell r="I17">
            <v>13.94</v>
          </cell>
          <cell r="J17">
            <v>15.02</v>
          </cell>
          <cell r="K17">
            <v>6</v>
          </cell>
          <cell r="L17">
            <v>3.05</v>
          </cell>
          <cell r="M17">
            <v>3.05</v>
          </cell>
          <cell r="N17">
            <v>1.3</v>
          </cell>
        </row>
        <row r="18">
          <cell r="C18">
            <v>7.26</v>
          </cell>
          <cell r="D18">
            <v>15.74</v>
          </cell>
          <cell r="E18">
            <v>20.8</v>
          </cell>
          <cell r="F18">
            <v>21.6</v>
          </cell>
          <cell r="G18">
            <v>5.6</v>
          </cell>
          <cell r="H18">
            <v>40.15</v>
          </cell>
          <cell r="I18">
            <v>13.58</v>
          </cell>
          <cell r="J18">
            <v>14.66</v>
          </cell>
          <cell r="K18">
            <v>5.6</v>
          </cell>
          <cell r="L18">
            <v>2.9</v>
          </cell>
          <cell r="M18">
            <v>2.3</v>
          </cell>
          <cell r="N18">
            <v>1.14</v>
          </cell>
        </row>
        <row r="20">
          <cell r="C20">
            <v>6.2</v>
          </cell>
          <cell r="D20">
            <v>10.18</v>
          </cell>
          <cell r="E20">
            <v>20.4</v>
          </cell>
          <cell r="F20">
            <v>25.41</v>
          </cell>
          <cell r="G20">
            <v>5.6</v>
          </cell>
          <cell r="H20">
            <v>28.7</v>
          </cell>
          <cell r="I20">
            <v>13.58</v>
          </cell>
          <cell r="J20">
            <v>13.58</v>
          </cell>
          <cell r="K20">
            <v>5.2</v>
          </cell>
          <cell r="L20">
            <v>2.9</v>
          </cell>
          <cell r="M20">
            <v>2</v>
          </cell>
          <cell r="N20">
            <v>0.9</v>
          </cell>
        </row>
        <row r="21">
          <cell r="C21">
            <v>7</v>
          </cell>
          <cell r="D21">
            <v>9.6</v>
          </cell>
          <cell r="E21">
            <v>13.58</v>
          </cell>
          <cell r="F21">
            <v>32.06</v>
          </cell>
          <cell r="G21">
            <v>5.8</v>
          </cell>
          <cell r="H21">
            <v>19.22</v>
          </cell>
          <cell r="I21">
            <v>13.22</v>
          </cell>
          <cell r="J21">
            <v>15.38</v>
          </cell>
          <cell r="K21">
            <v>5.6</v>
          </cell>
          <cell r="L21">
            <v>2.75</v>
          </cell>
          <cell r="M21">
            <v>2.15</v>
          </cell>
          <cell r="N21">
            <v>1.3</v>
          </cell>
        </row>
        <row r="22">
          <cell r="C22">
            <v>6.8</v>
          </cell>
          <cell r="D22">
            <v>7.52</v>
          </cell>
          <cell r="E22">
            <v>9.6</v>
          </cell>
          <cell r="F22">
            <v>13.22</v>
          </cell>
          <cell r="G22">
            <v>5.8</v>
          </cell>
          <cell r="H22">
            <v>15.02</v>
          </cell>
          <cell r="I22">
            <v>12.86</v>
          </cell>
          <cell r="J22">
            <v>17.66</v>
          </cell>
          <cell r="K22">
            <v>5.8</v>
          </cell>
          <cell r="L22">
            <v>2.6</v>
          </cell>
          <cell r="M22">
            <v>1.46</v>
          </cell>
          <cell r="N22">
            <v>1.06</v>
          </cell>
        </row>
        <row r="23">
          <cell r="C23">
            <v>7.26</v>
          </cell>
          <cell r="D23">
            <v>6</v>
          </cell>
          <cell r="E23">
            <v>11.34</v>
          </cell>
          <cell r="F23">
            <v>13.22</v>
          </cell>
          <cell r="G23">
            <v>6.4</v>
          </cell>
          <cell r="H23">
            <v>12.86</v>
          </cell>
          <cell r="I23">
            <v>12.21</v>
          </cell>
          <cell r="J23">
            <v>14.3</v>
          </cell>
          <cell r="K23">
            <v>5.8</v>
          </cell>
          <cell r="L23">
            <v>2.45</v>
          </cell>
          <cell r="M23">
            <v>1.46</v>
          </cell>
          <cell r="N23">
            <v>1.22</v>
          </cell>
        </row>
        <row r="24">
          <cell r="C24">
            <v>9.08</v>
          </cell>
          <cell r="D24">
            <v>6.2</v>
          </cell>
          <cell r="E24">
            <v>13.22</v>
          </cell>
          <cell r="F24">
            <v>8.82</v>
          </cell>
          <cell r="G24">
            <v>8.3</v>
          </cell>
          <cell r="H24">
            <v>18.05</v>
          </cell>
          <cell r="I24">
            <v>12.86</v>
          </cell>
          <cell r="J24">
            <v>12.86</v>
          </cell>
          <cell r="K24">
            <v>5.8</v>
          </cell>
          <cell r="L24">
            <v>2.45</v>
          </cell>
          <cell r="M24">
            <v>1.38</v>
          </cell>
          <cell r="N24">
            <v>2.3</v>
          </cell>
        </row>
        <row r="25">
          <cell r="C25">
            <v>11.92</v>
          </cell>
          <cell r="D25">
            <v>6</v>
          </cell>
          <cell r="E25">
            <v>12.86</v>
          </cell>
          <cell r="F25">
            <v>24</v>
          </cell>
          <cell r="G25">
            <v>20.8</v>
          </cell>
          <cell r="H25">
            <v>24.47</v>
          </cell>
          <cell r="I25">
            <v>17.66</v>
          </cell>
          <cell r="J25">
            <v>12.21</v>
          </cell>
          <cell r="K25">
            <v>6</v>
          </cell>
          <cell r="L25">
            <v>3.92</v>
          </cell>
          <cell r="M25">
            <v>1.3</v>
          </cell>
          <cell r="N25">
            <v>1.38</v>
          </cell>
        </row>
        <row r="26">
          <cell r="C26">
            <v>9.08</v>
          </cell>
          <cell r="D26">
            <v>6</v>
          </cell>
          <cell r="E26">
            <v>11.63</v>
          </cell>
          <cell r="F26">
            <v>15.38</v>
          </cell>
          <cell r="G26">
            <v>17.66</v>
          </cell>
          <cell r="H26">
            <v>29.66</v>
          </cell>
          <cell r="I26">
            <v>28.7</v>
          </cell>
          <cell r="J26">
            <v>12.21</v>
          </cell>
          <cell r="K26">
            <v>5.8</v>
          </cell>
          <cell r="L26">
            <v>6</v>
          </cell>
          <cell r="M26">
            <v>1.38</v>
          </cell>
          <cell r="N26">
            <v>1.14</v>
          </cell>
        </row>
        <row r="27">
          <cell r="C27">
            <v>8.56</v>
          </cell>
          <cell r="D27">
            <v>6</v>
          </cell>
          <cell r="E27">
            <v>13.58</v>
          </cell>
          <cell r="F27">
            <v>15.02</v>
          </cell>
          <cell r="G27">
            <v>16.49</v>
          </cell>
          <cell r="H27">
            <v>49</v>
          </cell>
          <cell r="I27">
            <v>20</v>
          </cell>
          <cell r="J27">
            <v>11.92</v>
          </cell>
          <cell r="K27">
            <v>5.6</v>
          </cell>
          <cell r="L27">
            <v>5</v>
          </cell>
          <cell r="M27">
            <v>1.46</v>
          </cell>
          <cell r="N27">
            <v>1.14</v>
          </cell>
        </row>
        <row r="28">
          <cell r="C28">
            <v>8.3</v>
          </cell>
          <cell r="D28">
            <v>6.8</v>
          </cell>
          <cell r="E28">
            <v>11.34</v>
          </cell>
          <cell r="F28">
            <v>9.34</v>
          </cell>
          <cell r="G28">
            <v>13.58</v>
          </cell>
          <cell r="H28">
            <v>44.05</v>
          </cell>
          <cell r="I28">
            <v>15.74</v>
          </cell>
          <cell r="J28">
            <v>11.92</v>
          </cell>
          <cell r="K28">
            <v>5.2</v>
          </cell>
          <cell r="L28">
            <v>4.1</v>
          </cell>
          <cell r="M28">
            <v>2.6</v>
          </cell>
          <cell r="N28">
            <v>1.06</v>
          </cell>
        </row>
        <row r="29">
          <cell r="C29">
            <v>7.78</v>
          </cell>
          <cell r="D29">
            <v>6.2</v>
          </cell>
          <cell r="E29">
            <v>9.89</v>
          </cell>
          <cell r="F29">
            <v>9.34</v>
          </cell>
          <cell r="G29">
            <v>20.4</v>
          </cell>
          <cell r="H29">
            <v>22.4</v>
          </cell>
          <cell r="I29">
            <v>15.02</v>
          </cell>
          <cell r="J29">
            <v>10.18</v>
          </cell>
          <cell r="K29">
            <v>4.82</v>
          </cell>
          <cell r="L29">
            <v>4.46</v>
          </cell>
          <cell r="M29">
            <v>5.4</v>
          </cell>
          <cell r="N29">
            <v>0.86</v>
          </cell>
        </row>
        <row r="31">
          <cell r="C31">
            <v>7.78</v>
          </cell>
          <cell r="D31">
            <v>5.8</v>
          </cell>
          <cell r="E31">
            <v>8.04</v>
          </cell>
          <cell r="F31">
            <v>13.22</v>
          </cell>
          <cell r="G31">
            <v>16.88</v>
          </cell>
          <cell r="H31">
            <v>26.35</v>
          </cell>
          <cell r="I31">
            <v>14.66</v>
          </cell>
          <cell r="J31">
            <v>9.6</v>
          </cell>
          <cell r="K31">
            <v>5</v>
          </cell>
          <cell r="L31">
            <v>4.46</v>
          </cell>
          <cell r="M31">
            <v>2.15</v>
          </cell>
          <cell r="N31">
            <v>0.86</v>
          </cell>
        </row>
        <row r="32">
          <cell r="C32">
            <v>6.6</v>
          </cell>
          <cell r="D32">
            <v>5.4</v>
          </cell>
          <cell r="E32">
            <v>8.3</v>
          </cell>
          <cell r="F32">
            <v>6.8</v>
          </cell>
          <cell r="G32">
            <v>13.22</v>
          </cell>
          <cell r="H32">
            <v>32.06</v>
          </cell>
          <cell r="I32">
            <v>15.38</v>
          </cell>
          <cell r="J32">
            <v>8.82</v>
          </cell>
          <cell r="K32">
            <v>4.64</v>
          </cell>
          <cell r="L32">
            <v>4.1</v>
          </cell>
          <cell r="M32">
            <v>1.62</v>
          </cell>
          <cell r="N32">
            <v>0.9</v>
          </cell>
        </row>
        <row r="33">
          <cell r="C33">
            <v>6.4</v>
          </cell>
          <cell r="D33">
            <v>5.2</v>
          </cell>
          <cell r="E33">
            <v>7.78</v>
          </cell>
          <cell r="F33">
            <v>6.6</v>
          </cell>
          <cell r="G33">
            <v>11.05</v>
          </cell>
          <cell r="H33">
            <v>45.35</v>
          </cell>
          <cell r="I33">
            <v>66.6</v>
          </cell>
          <cell r="J33">
            <v>8.56</v>
          </cell>
          <cell r="K33">
            <v>3.92</v>
          </cell>
          <cell r="L33">
            <v>3.74</v>
          </cell>
          <cell r="M33">
            <v>1.54</v>
          </cell>
          <cell r="N33">
            <v>1.38</v>
          </cell>
        </row>
        <row r="34">
          <cell r="C34">
            <v>6.4</v>
          </cell>
          <cell r="D34">
            <v>5.6</v>
          </cell>
          <cell r="E34">
            <v>6.8</v>
          </cell>
          <cell r="F34">
            <v>8.04</v>
          </cell>
          <cell r="G34">
            <v>9.6</v>
          </cell>
          <cell r="H34">
            <v>33.02</v>
          </cell>
          <cell r="I34">
            <v>46</v>
          </cell>
          <cell r="J34">
            <v>8.56</v>
          </cell>
          <cell r="K34">
            <v>4.1</v>
          </cell>
          <cell r="L34">
            <v>3.38</v>
          </cell>
          <cell r="M34">
            <v>0.9</v>
          </cell>
          <cell r="N34">
            <v>2.6</v>
          </cell>
        </row>
        <row r="35">
          <cell r="C35">
            <v>7.52</v>
          </cell>
          <cell r="D35">
            <v>13.58</v>
          </cell>
          <cell r="E35">
            <v>6.8</v>
          </cell>
          <cell r="F35">
            <v>7.78</v>
          </cell>
          <cell r="G35">
            <v>15.38</v>
          </cell>
          <cell r="H35">
            <v>30.14</v>
          </cell>
          <cell r="I35">
            <v>30.62</v>
          </cell>
          <cell r="J35">
            <v>8.3</v>
          </cell>
          <cell r="K35">
            <v>4.1</v>
          </cell>
          <cell r="L35">
            <v>3.74</v>
          </cell>
          <cell r="M35">
            <v>0.86</v>
          </cell>
          <cell r="N35">
            <v>2.3</v>
          </cell>
        </row>
        <row r="36">
          <cell r="C36">
            <v>6.8</v>
          </cell>
          <cell r="D36">
            <v>16.88</v>
          </cell>
          <cell r="E36">
            <v>6.8</v>
          </cell>
          <cell r="F36">
            <v>7.26</v>
          </cell>
          <cell r="G36">
            <v>15.02</v>
          </cell>
          <cell r="H36">
            <v>41.45</v>
          </cell>
          <cell r="I36">
            <v>22.8</v>
          </cell>
          <cell r="J36">
            <v>8.56</v>
          </cell>
          <cell r="K36">
            <v>4.1</v>
          </cell>
          <cell r="L36">
            <v>3.92</v>
          </cell>
          <cell r="M36">
            <v>0.74</v>
          </cell>
          <cell r="N36">
            <v>1.3</v>
          </cell>
        </row>
        <row r="37">
          <cell r="C37">
            <v>11.34</v>
          </cell>
          <cell r="D37">
            <v>16.49</v>
          </cell>
          <cell r="E37">
            <v>8.04</v>
          </cell>
          <cell r="F37">
            <v>7.78</v>
          </cell>
          <cell r="G37">
            <v>11.63</v>
          </cell>
          <cell r="H37">
            <v>50.5</v>
          </cell>
          <cell r="I37">
            <v>17.66</v>
          </cell>
          <cell r="J37">
            <v>8.3</v>
          </cell>
          <cell r="K37">
            <v>4.1</v>
          </cell>
          <cell r="L37">
            <v>3.92</v>
          </cell>
          <cell r="M37">
            <v>0.66</v>
          </cell>
          <cell r="N37">
            <v>1.06</v>
          </cell>
        </row>
        <row r="38">
          <cell r="C38">
            <v>10.76</v>
          </cell>
          <cell r="D38">
            <v>15.38</v>
          </cell>
          <cell r="E38">
            <v>6.8</v>
          </cell>
          <cell r="F38">
            <v>6.8</v>
          </cell>
          <cell r="G38">
            <v>11.05</v>
          </cell>
          <cell r="H38">
            <v>48.25</v>
          </cell>
          <cell r="I38">
            <v>19.22</v>
          </cell>
          <cell r="J38">
            <v>8.3</v>
          </cell>
          <cell r="K38">
            <v>3.92</v>
          </cell>
          <cell r="L38">
            <v>3.74</v>
          </cell>
          <cell r="M38">
            <v>0.35</v>
          </cell>
          <cell r="N38">
            <v>0.74</v>
          </cell>
        </row>
        <row r="39">
          <cell r="C39">
            <v>9.08</v>
          </cell>
          <cell r="D39">
            <v>14.66</v>
          </cell>
          <cell r="E39">
            <v>7.52</v>
          </cell>
          <cell r="F39">
            <v>5.6</v>
          </cell>
          <cell r="G39">
            <v>14.3</v>
          </cell>
          <cell r="H39">
            <v>38.3</v>
          </cell>
          <cell r="I39">
            <v>17.27</v>
          </cell>
          <cell r="J39">
            <v>7.78</v>
          </cell>
          <cell r="K39">
            <v>3.92</v>
          </cell>
          <cell r="L39">
            <v>3.56</v>
          </cell>
          <cell r="M39" t="str">
            <v/>
          </cell>
          <cell r="N39">
            <v>1.46</v>
          </cell>
        </row>
        <row r="40">
          <cell r="C40">
            <v>9.89</v>
          </cell>
          <cell r="D40">
            <v>10.18</v>
          </cell>
          <cell r="E40">
            <v>7</v>
          </cell>
          <cell r="F40">
            <v>6.4</v>
          </cell>
          <cell r="G40">
            <v>11.92</v>
          </cell>
          <cell r="H40">
            <v>32.54</v>
          </cell>
          <cell r="I40">
            <v>18.05</v>
          </cell>
          <cell r="J40">
            <v>7.26</v>
          </cell>
          <cell r="K40">
            <v>3.92</v>
          </cell>
          <cell r="L40">
            <v>3.56</v>
          </cell>
          <cell r="N40">
            <v>1.38</v>
          </cell>
        </row>
        <row r="41">
          <cell r="D41">
            <v>12.5</v>
          </cell>
          <cell r="F41">
            <v>6.4</v>
          </cell>
          <cell r="G41">
            <v>10.18</v>
          </cell>
          <cell r="I41">
            <v>16.88</v>
          </cell>
          <cell r="K41">
            <v>3.74</v>
          </cell>
          <cell r="L41">
            <v>3.56</v>
          </cell>
          <cell r="N41">
            <v>1.3</v>
          </cell>
        </row>
      </sheetData>
      <sheetData sheetId="19">
        <row r="3">
          <cell r="AG3" t="str">
            <v>Nam Mae Taeng</v>
          </cell>
          <cell r="AH3" t="str">
            <v>Ping</v>
          </cell>
          <cell r="AI3" t="str">
            <v>Ping</v>
          </cell>
          <cell r="AJ3">
            <v>2021</v>
          </cell>
        </row>
        <row r="4">
          <cell r="AG4" t="str">
            <v>Kud Chang ,Mae  Taeng  , Chiang  Mai,P.92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34">
      <selection activeCell="U13" sqref="U13"/>
    </sheetView>
  </sheetViews>
  <sheetFormatPr defaultColWidth="9.140625" defaultRowHeight="21.75"/>
  <sheetData>
    <row r="1" spans="1:17" ht="21.75">
      <c r="A1" s="80" t="s">
        <v>0</v>
      </c>
      <c r="B1" s="83"/>
      <c r="C1" s="84" t="str">
        <f>'[2]c-form'!AG4</f>
        <v>Nam Mae Taeng ,Mae  Taeng  , Chiang  Mai,P.92</v>
      </c>
      <c r="D1" s="84"/>
      <c r="E1" s="84"/>
      <c r="F1" s="84"/>
      <c r="G1" s="84"/>
      <c r="H1" s="84"/>
      <c r="I1" s="84"/>
      <c r="J1" s="84"/>
      <c r="K1" s="2"/>
      <c r="L1" s="3"/>
      <c r="M1" s="80" t="s">
        <v>1</v>
      </c>
      <c r="N1" s="83"/>
      <c r="O1" s="3"/>
      <c r="P1" s="3"/>
      <c r="Q1" s="3"/>
    </row>
    <row r="2" spans="1:17" ht="21.75">
      <c r="A2" s="80" t="s">
        <v>2</v>
      </c>
      <c r="B2" s="83"/>
      <c r="C2" s="84" t="str">
        <f>'[2]c-form'!AG3</f>
        <v>Nam Mae Taeng</v>
      </c>
      <c r="D2" s="84"/>
      <c r="E2" s="84"/>
      <c r="F2" s="84"/>
      <c r="G2" s="84"/>
      <c r="H2" s="4"/>
      <c r="I2" s="4"/>
      <c r="J2" s="4"/>
      <c r="K2" s="2"/>
      <c r="L2" s="3"/>
      <c r="M2" s="5" t="s">
        <v>3</v>
      </c>
      <c r="N2" s="6"/>
      <c r="O2" s="3"/>
      <c r="P2" s="3"/>
      <c r="Q2" s="3"/>
    </row>
    <row r="3" spans="1:17" ht="21.75">
      <c r="A3" s="1" t="s">
        <v>4</v>
      </c>
      <c r="B3" s="1"/>
      <c r="C3" s="84" t="str">
        <f>'[2]c-form'!AH3</f>
        <v>Ping</v>
      </c>
      <c r="D3" s="84"/>
      <c r="E3" s="84"/>
      <c r="F3" s="84"/>
      <c r="G3" s="84"/>
      <c r="H3" s="4"/>
      <c r="I3" s="4"/>
      <c r="J3" s="4"/>
      <c r="K3" s="2"/>
      <c r="L3" s="3"/>
      <c r="M3" s="80" t="s">
        <v>5</v>
      </c>
      <c r="N3" s="80"/>
      <c r="O3" s="3"/>
      <c r="P3" s="3"/>
      <c r="Q3" s="3"/>
    </row>
    <row r="4" spans="1:17" ht="21.75">
      <c r="A4" s="5" t="s">
        <v>6</v>
      </c>
      <c r="B4" s="7"/>
      <c r="C4" s="73" t="str">
        <f>'[2]c-form'!AI3</f>
        <v>Ping</v>
      </c>
      <c r="D4" s="73"/>
      <c r="E4" s="73"/>
      <c r="F4" s="73"/>
      <c r="G4" s="73"/>
      <c r="H4" s="3"/>
      <c r="I4" s="3"/>
      <c r="J4" s="9" t="s">
        <v>7</v>
      </c>
      <c r="K4" s="74">
        <v>-0.3604139133</v>
      </c>
      <c r="L4" s="75"/>
      <c r="M4" s="10" t="s">
        <v>8</v>
      </c>
      <c r="N4" s="76">
        <v>2.1322</v>
      </c>
      <c r="O4" s="77"/>
      <c r="P4" s="3"/>
      <c r="Q4" s="3"/>
    </row>
    <row r="5" spans="1:17" ht="21.75">
      <c r="A5" s="5"/>
      <c r="B5" s="7"/>
      <c r="C5" s="8"/>
      <c r="D5" s="8"/>
      <c r="E5" s="8"/>
      <c r="F5" s="8"/>
      <c r="G5" s="8"/>
      <c r="H5" s="3"/>
      <c r="I5" s="3"/>
      <c r="J5" s="78" t="s">
        <v>9</v>
      </c>
      <c r="K5" s="79"/>
      <c r="L5" s="11">
        <v>2014</v>
      </c>
      <c r="M5" s="12" t="s">
        <v>10</v>
      </c>
      <c r="N5" s="11">
        <v>2015</v>
      </c>
      <c r="O5" s="13" t="s">
        <v>11</v>
      </c>
      <c r="P5" s="14">
        <v>31</v>
      </c>
      <c r="Q5" s="15" t="s">
        <v>12</v>
      </c>
    </row>
    <row r="6" spans="1:17" ht="21.75">
      <c r="A6" s="5"/>
      <c r="B6" s="7"/>
      <c r="C6" s="8"/>
      <c r="D6" s="8"/>
      <c r="E6" s="8"/>
      <c r="F6" s="8"/>
      <c r="G6" s="8"/>
      <c r="H6" s="80" t="str">
        <f>IF(TRIM('[2]c-form'!AJ3)&lt;&gt;"","Water  Year   "&amp;'[2]c-form'!AJ3,"Water  Year   ")</f>
        <v>Water  Year   2014</v>
      </c>
      <c r="I6" s="80"/>
      <c r="J6" s="16"/>
      <c r="K6" s="3"/>
      <c r="L6" s="3"/>
      <c r="M6" s="3"/>
      <c r="N6" s="17" t="s">
        <v>13</v>
      </c>
      <c r="O6" s="18">
        <v>0</v>
      </c>
      <c r="P6" s="3"/>
      <c r="Q6" s="3"/>
    </row>
    <row r="7" spans="1:17" ht="21.75">
      <c r="A7" s="3"/>
      <c r="B7" s="81" t="str">
        <f>IF(TRIM('[2]c-form'!AJ3)&lt;&gt;"","Suspended Sediment, in Hundred Tons per Day, Water Year April 1, "&amp;'[2]c-form'!AJ3&amp;" to March 31,  "&amp;'[2]c-form'!AJ3+1,"Suspended Sediment, in Hundred Tons per Day, Water Year April 1,         to March 31,  ")</f>
        <v>Suspended Sediment, in Hundred Tons per Day, Water Year April 1, 2014 to March 31,  2015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3"/>
      <c r="Q7" s="3"/>
    </row>
    <row r="8" spans="1:17" ht="21.75">
      <c r="A8" s="3"/>
      <c r="B8" s="19"/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</row>
    <row r="9" spans="1:17" ht="23.25">
      <c r="A9" s="20"/>
      <c r="B9" s="21" t="s">
        <v>14</v>
      </c>
      <c r="C9" s="22" t="s">
        <v>15</v>
      </c>
      <c r="D9" s="22" t="s">
        <v>16</v>
      </c>
      <c r="E9" s="22" t="s">
        <v>17</v>
      </c>
      <c r="F9" s="22" t="s">
        <v>18</v>
      </c>
      <c r="G9" s="22" t="s">
        <v>19</v>
      </c>
      <c r="H9" s="22" t="s">
        <v>20</v>
      </c>
      <c r="I9" s="22" t="s">
        <v>21</v>
      </c>
      <c r="J9" s="22" t="s">
        <v>22</v>
      </c>
      <c r="K9" s="22" t="s">
        <v>23</v>
      </c>
      <c r="L9" s="22" t="s">
        <v>24</v>
      </c>
      <c r="M9" s="22" t="s">
        <v>25</v>
      </c>
      <c r="N9" s="22" t="s">
        <v>26</v>
      </c>
      <c r="O9" s="22" t="s">
        <v>27</v>
      </c>
      <c r="P9" s="39"/>
      <c r="Q9" s="20"/>
    </row>
    <row r="10" spans="1:17" ht="21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0"/>
      <c r="Q10" s="3"/>
    </row>
    <row r="11" spans="1:17" ht="21.75">
      <c r="A11" s="3"/>
      <c r="B11" s="23">
        <v>1</v>
      </c>
      <c r="C11" s="24">
        <f>IF('[2]Discharge'!C9=0,0,IF(TRIM('[2]Discharge'!C9)="","",IF(COUNT(O6)=0,"",IF(O6=1,(((10^K4)*('[2]Discharge'!C9^N4))/100),((10^K4)*('[2]Discharge'!C9^N4))))))</f>
        <v>2.4809390825286</v>
      </c>
      <c r="D11" s="24">
        <f>IF('[2]Discharge'!D9=0,0,IF(TRIM('[2]Discharge'!D9)="","",IF(COUNT(O6)=0,"",IF(O6=1,(((10^K4)*('[2]Discharge'!D9^N4))/100),((10^K4)*('[2]Discharge'!D9^N4))))))</f>
        <v>14.364862075515832</v>
      </c>
      <c r="E11" s="24">
        <f>IF('[2]Discharge'!E9=0,0,IF(TRIM('[2]Discharge'!E9)="","",IF(COUNT(O6)=0,"",IF(O6=1,(((10^K4)*('[2]Discharge'!E9^N4))/100),((10^K4)*('[2]Discharge'!E9^N4))))))</f>
        <v>113.89843246877278</v>
      </c>
      <c r="F11" s="24">
        <f>IF('[2]Discharge'!F9=0,0,IF(TRIM('[2]Discharge'!F9)="","",IF(COUNT(O6)=0,"",IF(O6=1,(((10^K4)*('[2]Discharge'!F9^N4))/100),((10^K4)*('[2]Discharge'!F9^N4))))))</f>
        <v>16.018408523989983</v>
      </c>
      <c r="G11" s="24">
        <f>IF('[2]Discharge'!G9=0,0,IF(TRIM('[2]Discharge'!G9)="","",IF(COUNT(O6)=0,"",IF(O6=1,(((10^K4)*('[2]Discharge'!G9^N4))/100),((10^K4)*('[2]Discharge'!G9^N4))))))</f>
        <v>232.35098325511063</v>
      </c>
      <c r="H11" s="24">
        <f>IF('[2]Discharge'!H9=0,0,IF(TRIM('[2]Discharge'!H9)="","",IF(COUNT(O6)=0,"",IF(O6=1,(((10^K4)*('[2]Discharge'!H9^N4))/100),((10^K4)*('[2]Discharge'!H9^N4))))))</f>
        <v>3284.0316731681983</v>
      </c>
      <c r="I11" s="24">
        <f>IF('[2]Discharge'!I9=0,0,IF(TRIM('[2]Discharge'!I9)="","",IF(COUNT(O6)=0,"",IF(O6=1,(((10^K4)*('[2]Discharge'!I9^N4))/100),((10^K4)*('[2]Discharge'!I9^N4))))))</f>
        <v>875.7312387916201</v>
      </c>
      <c r="J11" s="24">
        <f>IF('[2]Discharge'!J9=0,0,IF(TRIM('[2]Discharge'!J9)="","",IF(COUNT(O6)=0,"",IF(O6=1,(((10^K4)*('[2]Discharge'!J9^N4))/100),((10^K4)*('[2]Discharge'!J9^N4))))))</f>
        <v>219.50764276365422</v>
      </c>
      <c r="K11" s="24">
        <f>IF('[2]Discharge'!K9=0,0,IF(TRIM('[2]Discharge'!K9)="","",IF(COUNT(O6)=0,"",IF(O6=1,(((10^K4)*('[2]Discharge'!K9^N4))/100),((10^K4)*('[2]Discharge'!K9^N4))))))</f>
        <v>59.12703301245863</v>
      </c>
      <c r="L11" s="24">
        <f>IF('[2]Discharge'!L9=0,0,IF(TRIM('[2]Discharge'!L9)="","",IF(COUNT(O6)=0,"",IF(O6=1,(((10^K4)*('[2]Discharge'!L9^N4))/100),((10^K4)*('[2]Discharge'!L9^N4))))))</f>
        <v>26.39037267670772</v>
      </c>
      <c r="M11" s="24">
        <f>IF('[2]Discharge'!M9=0,0,IF(TRIM('[2]Discharge'!M9)="","",IF(COUNT(O6)=0,"",IF(O6=1,(((10^K4)*('[2]Discharge'!M9^N4))/100),((10^K4)*('[2]Discharge'!M9^N4))))))</f>
        <v>8.696876162185623</v>
      </c>
      <c r="N11" s="24">
        <f>IF('[2]Discharge'!N9=0,0,IF(TRIM('[2]Discharge'!N9)="","",IF(COUNT(O6)=0,"",IF(O6=1,(((10^K4)*('[2]Discharge'!N9^N4))/100),((10^K4)*('[2]Discharge'!N9^N4))))))</f>
        <v>6.61569501767421</v>
      </c>
      <c r="O11" s="30"/>
      <c r="P11" s="31"/>
      <c r="Q11" s="25"/>
    </row>
    <row r="12" spans="1:17" ht="21.75">
      <c r="A12" s="3"/>
      <c r="B12" s="23">
        <v>2</v>
      </c>
      <c r="C12" s="24">
        <f>IF('[2]Discharge'!C10=0,0,IF(TRIM('[2]Discharge'!C10)="","",IF(COUNT(O6)=0,"",IF(O6=1,(((10^K4)*('[2]Discharge'!C10^N4))/100),((10^K4)*('[2]Discharge'!C10^N4))))))</f>
        <v>3.024377236137483</v>
      </c>
      <c r="D12" s="24">
        <f>IF('[2]Discharge'!D10=0,0,IF(TRIM('[2]Discharge'!D10)="","",IF(COUNT(O6)=0,"",IF(O6=1,(((10^K4)*('[2]Discharge'!D10^N4))/100),((10^K4)*('[2]Discharge'!D10^N4))))))</f>
        <v>35.7689812278595</v>
      </c>
      <c r="E12" s="24">
        <f>IF('[2]Discharge'!E10=0,0,IF(TRIM('[2]Discharge'!E10)="","",IF(COUNT(O6)=0,"",IF(O6=1,(((10^K4)*('[2]Discharge'!E10^N4))/100),((10^K4)*('[2]Discharge'!E10^N4))))))</f>
        <v>106.87443278676773</v>
      </c>
      <c r="F12" s="24">
        <f>IF('[2]Discharge'!F10=0,0,IF(TRIM('[2]Discharge'!F10)="","",IF(COUNT(O6)=0,"",IF(O6=1,(((10^K4)*('[2]Discharge'!F10^N4))/100),((10^K4)*('[2]Discharge'!F10^N4))))))</f>
        <v>21.55725702416171</v>
      </c>
      <c r="G12" s="24">
        <f>IF('[2]Discharge'!G10=0,0,IF(TRIM('[2]Discharge'!G10)="","",IF(COUNT(O6)=0,"",IF(O6=1,(((10^K4)*('[2]Discharge'!G10^N4))/100),((10^K4)*('[2]Discharge'!G10^N4))))))</f>
        <v>219.50764276365422</v>
      </c>
      <c r="H12" s="24">
        <f>IF('[2]Discharge'!H10=0,0,IF(TRIM('[2]Discharge'!H10)="","",IF(COUNT(O6)=0,"",IF(O6=1,(((10^K4)*('[2]Discharge'!H10^N4))/100),((10^K4)*('[2]Discharge'!H10^N4))))))</f>
        <v>3018.612377153018</v>
      </c>
      <c r="I12" s="24">
        <f>IF('[2]Discharge'!I10=0,0,IF(TRIM('[2]Discharge'!I10)="","",IF(COUNT(O6)=0,"",IF(O6=1,(((10^K4)*('[2]Discharge'!I10^N4))/100),((10^K4)*('[2]Discharge'!I10^N4))))))</f>
        <v>615.3242429046284</v>
      </c>
      <c r="J12" s="24">
        <f>IF('[2]Discharge'!J10=0,0,IF(TRIM('[2]Discharge'!J10)="","",IF(COUNT(O6)=0,"",IF(O6=1,(((10^K4)*('[2]Discharge'!J10^N4))/100),((10^K4)*('[2]Discharge'!J10^N4))))))</f>
        <v>207.051376498318</v>
      </c>
      <c r="K12" s="24">
        <f>IF('[2]Discharge'!K10=0,0,IF(TRIM('[2]Discharge'!K10)="","",IF(COUNT(O6)=0,"",IF(O6=1,(((10^K4)*('[2]Discharge'!K10^N4))/100),((10^K4)*('[2]Discharge'!K10^N4))))))</f>
        <v>54.80185057710283</v>
      </c>
      <c r="L12" s="24">
        <f>IF('[2]Discharge'!L10=0,0,IF(TRIM('[2]Discharge'!L10)="","",IF(COUNT(O6)=0,"",IF(O6=1,(((10^K4)*('[2]Discharge'!L10^N4))/100),((10^K4)*('[2]Discharge'!L10^N4))))))</f>
        <v>26.39037267670772</v>
      </c>
      <c r="M12" s="24">
        <f>IF('[2]Discharge'!M10=0,0,IF(TRIM('[2]Discharge'!M10)="","",IF(COUNT(O6)=0,"",IF(O6=1,(((10^K4)*('[2]Discharge'!M10^N4))/100),((10^K4)*('[2]Discharge'!M10^N4))))))</f>
        <v>9.973364415620972</v>
      </c>
      <c r="N12" s="24">
        <f>IF('[2]Discharge'!N10=0,0,IF(TRIM('[2]Discharge'!N10)="","",IF(COUNT(O6)=0,"",IF(O6=1,(((10^K4)*('[2]Discharge'!N10^N4))/100),((10^K4)*('[2]Discharge'!N10^N4))))))</f>
        <v>5.778920153853091</v>
      </c>
      <c r="O12" s="30"/>
      <c r="P12" s="31"/>
      <c r="Q12" s="25"/>
    </row>
    <row r="13" spans="1:17" ht="21.75">
      <c r="A13" s="3"/>
      <c r="B13" s="23">
        <v>3</v>
      </c>
      <c r="C13" s="24">
        <f>IF('[2]Discharge'!C11=0,0,IF(TRIM('[2]Discharge'!C11)="","",IF(COUNT(O6)=0,"",IF(O6=1,(((10^K4)*('[2]Discharge'!C11^N4))/100),((10^K4)*('[2]Discharge'!C11^N4))))))</f>
        <v>3.625266222647332</v>
      </c>
      <c r="D13" s="24">
        <f>IF('[2]Discharge'!D11=0,0,IF(TRIM('[2]Discharge'!D11)="","",IF(COUNT(O6)=0,"",IF(O6=1,(((10^K4)*('[2]Discharge'!D11^N4))/100),((10^K4)*('[2]Discharge'!D11^N4))))))</f>
        <v>39.2327901950889</v>
      </c>
      <c r="E13" s="24">
        <f>IF('[2]Discharge'!E11=0,0,IF(TRIM('[2]Discharge'!E11)="","",IF(COUNT(O6)=0,"",IF(O6=1,(((10^K4)*('[2]Discharge'!E11^N4))/100),((10^K4)*('[2]Discharge'!E11^N4))))))</f>
        <v>29.348805870757026</v>
      </c>
      <c r="F13" s="24">
        <f>IF('[2]Discharge'!F11=0,0,IF(TRIM('[2]Discharge'!F11)="","",IF(COUNT(O6)=0,"",IF(O6=1,(((10^K4)*('[2]Discharge'!F11^N4))/100),((10^K4)*('[2]Discharge'!F11^N4))))))</f>
        <v>19.613999582429194</v>
      </c>
      <c r="G13" s="24">
        <f>IF('[2]Discharge'!G11=0,0,IF(TRIM('[2]Discharge'!G11)="","",IF(COUNT(O6)=0,"",IF(O6=1,(((10^K4)*('[2]Discharge'!G11^N4))/100),((10^K4)*('[2]Discharge'!G11^N4))))))</f>
        <v>349.1903060514837</v>
      </c>
      <c r="H13" s="24">
        <f>IF('[2]Discharge'!H11=0,0,IF(TRIM('[2]Discharge'!H11)="","",IF(COUNT(O6)=0,"",IF(O6=1,(((10^K4)*('[2]Discharge'!H11^N4))/100),((10^K4)*('[2]Discharge'!H11^N4))))))</f>
        <v>7512.4358844608805</v>
      </c>
      <c r="I13" s="24">
        <f>IF('[2]Discharge'!I11=0,0,IF(TRIM('[2]Discharge'!I11)="","",IF(COUNT(O6)=0,"",IF(O6=1,(((10^K4)*('[2]Discharge'!I11^N4))/100),((10^K4)*('[2]Discharge'!I11^N4))))))</f>
        <v>668.9944456940538</v>
      </c>
      <c r="J13" s="24">
        <f>IF('[2]Discharge'!J11=0,0,IF(TRIM('[2]Discharge'!J11)="","",IF(COUNT(O6)=0,"",IF(O6=1,(((10^K4)*('[2]Discharge'!J11^N4))/100),((10^K4)*('[2]Discharge'!J11^N4))))))</f>
        <v>245.58276516854838</v>
      </c>
      <c r="K13" s="24">
        <f>IF('[2]Discharge'!K11=0,0,IF(TRIM('[2]Discharge'!K11)="","",IF(COUNT(O6)=0,"",IF(O6=1,(((10^K4)*('[2]Discharge'!K11^N4))/100),((10^K4)*('[2]Discharge'!K11^N4))))))</f>
        <v>54.80185057710283</v>
      </c>
      <c r="L13" s="24">
        <f>IF('[2]Discharge'!L11=0,0,IF(TRIM('[2]Discharge'!L11)="","",IF(COUNT(O6)=0,"",IF(O6=1,(((10^K4)*('[2]Discharge'!L11^N4))/100),((10^K4)*('[2]Discharge'!L11^N4))))))</f>
        <v>26.39037267670772</v>
      </c>
      <c r="M13" s="24">
        <f>IF('[2]Discharge'!M11=0,0,IF(TRIM('[2]Discharge'!M11)="","",IF(COUNT(O6)=0,"",IF(O6=1,(((10^K4)*('[2]Discharge'!M11^N4))/100),((10^K4)*('[2]Discharge'!M11^N4))))))</f>
        <v>9.973364415620972</v>
      </c>
      <c r="N13" s="24">
        <f>IF('[2]Discharge'!N11=0,0,IF(TRIM('[2]Discharge'!N11)="","",IF(COUNT(O6)=0,"",IF(O6=1,(((10^K4)*('[2]Discharge'!N11^N4))/100),((10^K4)*('[2]Discharge'!N11^N4))))))</f>
        <v>5.778920153853091</v>
      </c>
      <c r="O13" s="30"/>
      <c r="P13" s="31"/>
      <c r="Q13" s="25"/>
    </row>
    <row r="14" spans="1:17" ht="21.75">
      <c r="A14" s="3"/>
      <c r="B14" s="23">
        <v>4</v>
      </c>
      <c r="C14" s="24">
        <f>IF('[2]Discharge'!C12=0,0,IF(TRIM('[2]Discharge'!C12)="","",IF(COUNT(O6)=0,"",IF(O6=1,(((10^K4)*('[2]Discharge'!C12^N4))/100),((10^K4)*('[2]Discharge'!C12^N4))))))</f>
        <v>2.4809390825286</v>
      </c>
      <c r="D14" s="24">
        <f>IF('[2]Discharge'!D12=0,0,IF(TRIM('[2]Discharge'!D12)="","",IF(COUNT(O6)=0,"",IF(O6=1,(((10^K4)*('[2]Discharge'!D12^N4))/100),((10^K4)*('[2]Discharge'!D12^N4))))))</f>
        <v>39.2327901950889</v>
      </c>
      <c r="E14" s="24">
        <f>IF('[2]Discharge'!E12=0,0,IF(TRIM('[2]Discharge'!E12)="","",IF(COUNT(O6)=0,"",IF(O6=1,(((10^K4)*('[2]Discharge'!E12^N4))/100),((10^K4)*('[2]Discharge'!E12^N4))))))</f>
        <v>26.39037267670772</v>
      </c>
      <c r="F14" s="24">
        <f>IF('[2]Discharge'!F12=0,0,IF(TRIM('[2]Discharge'!F12)="","",IF(COUNT(O6)=0,"",IF(O6=1,(((10^K4)*('[2]Discharge'!F12^N4))/100),((10^K4)*('[2]Discharge'!F12^N4))))))</f>
        <v>14.364862075515832</v>
      </c>
      <c r="G14" s="24">
        <f>IF('[2]Discharge'!G12=0,0,IF(TRIM('[2]Discharge'!G12)="","",IF(COUNT(O6)=0,"",IF(O6=1,(((10^K4)*('[2]Discharge'!G12^N4))/100),((10^K4)*('[2]Discharge'!G12^N4))))))</f>
        <v>564.0307077559638</v>
      </c>
      <c r="H14" s="24">
        <f>IF('[2]Discharge'!H12=0,0,IF(TRIM('[2]Discharge'!H12)="","",IF(COUNT(O6)=0,"",IF(O6=1,(((10^K4)*('[2]Discharge'!H12^N4))/100),((10^K4)*('[2]Discharge'!H12^N4))))))</f>
        <v>2683.1334740407756</v>
      </c>
      <c r="I14" s="24">
        <f>IF('[2]Discharge'!I12=0,0,IF(TRIM('[2]Discharge'!I12)="","",IF(COUNT(O6)=0,"",IF(O6=1,(((10^K4)*('[2]Discharge'!I12^N4))/100),((10^K4)*('[2]Discharge'!I12^N4))))))</f>
        <v>491.5185407298879</v>
      </c>
      <c r="J14" s="24">
        <f>IF('[2]Discharge'!J12=0,0,IF(TRIM('[2]Discharge'!J12)="","",IF(COUNT(O6)=0,"",IF(O6=1,(((10^K4)*('[2]Discharge'!J12^N4))/100),((10^K4)*('[2]Discharge'!J12^N4))))))</f>
        <v>349.1903060514837</v>
      </c>
      <c r="K14" s="24">
        <f>IF('[2]Discharge'!K12=0,0,IF(TRIM('[2]Discharge'!K12)="","",IF(COUNT(O6)=0,"",IF(O6=1,(((10^K4)*('[2]Discharge'!K12^N4))/100),((10^K4)*('[2]Discharge'!K12^N4))))))</f>
        <v>54.80185057710283</v>
      </c>
      <c r="L14" s="24">
        <f>IF('[2]Discharge'!L12=0,0,IF(TRIM('[2]Discharge'!L12)="","",IF(COUNT(O6)=0,"",IF(O6=1,(((10^K4)*('[2]Discharge'!L12^N4))/100),((10^K4)*('[2]Discharge'!L12^N4))))))</f>
        <v>23.598258041756104</v>
      </c>
      <c r="M14" s="24">
        <f>IF('[2]Discharge'!M12=0,0,IF(TRIM('[2]Discharge'!M12)="","",IF(COUNT(O6)=0,"",IF(O6=1,(((10^K4)*('[2]Discharge'!M12^N4))/100),((10^K4)*('[2]Discharge'!M12^N4))))))</f>
        <v>8.696876162185623</v>
      </c>
      <c r="N14" s="24">
        <f>IF('[2]Discharge'!N12=0,0,IF(TRIM('[2]Discharge'!N12)="","",IF(COUNT(O6)=0,"",IF(O6=1,(((10^K4)*('[2]Discharge'!N12^N4))/100),((10^K4)*('[2]Discharge'!N12^N4))))))</f>
        <v>5.778920153853091</v>
      </c>
      <c r="O14" s="30"/>
      <c r="P14" s="31"/>
      <c r="Q14" s="25"/>
    </row>
    <row r="15" spans="1:17" ht="21.75">
      <c r="A15" s="3"/>
      <c r="B15" s="23">
        <v>5</v>
      </c>
      <c r="C15" s="24">
        <f>IF('[2]Discharge'!C13=0,0,IF(TRIM('[2]Discharge'!C13)="","",IF(COUNT(O6)=0,"",IF(O6=1,(((10^K4)*('[2]Discharge'!C13^N4))/100),(((10^K4)*('[2]Discharge'!C13^N4)))))))</f>
        <v>1.9942496737995559</v>
      </c>
      <c r="D15" s="24">
        <f>IF('[2]Discharge'!D13=0,0,IF(TRIM('[2]Discharge'!D13)="","",IF(COUNT(O6)=0,"",IF(O6=1,(((10^K4)*('[2]Discharge'!D13^N4))/100),((10^K4)*('[2]Discharge'!D13^N4))))))</f>
        <v>50.65069741744299</v>
      </c>
      <c r="E15" s="24">
        <f>IF('[2]Discharge'!E13=0,0,IF(TRIM('[2]Discharge'!E13)="","",IF(COUNT(O6)=0,"",IF(O6=1,(((10^K4)*('[2]Discharge'!E13^N4))/100),((10^K4)*('[2]Discharge'!E13^N4))))))</f>
        <v>19.613999582429194</v>
      </c>
      <c r="F15" s="24">
        <f>IF('[2]Discharge'!F13=0,0,IF(TRIM('[2]Discharge'!F13)="","",IF(COUNT(O6)=0,"",IF(O6=1,(((10^K4)*('[2]Discharge'!F13^N4))/100),((10^K4)*('[2]Discharge'!F13^N4))))))</f>
        <v>14.364862075515832</v>
      </c>
      <c r="G15" s="24">
        <f>IF('[2]Discharge'!G13=0,0,IF(TRIM('[2]Discharge'!G13)="","",IF(COUNT(O6)=0,"",IF(O6=1,(((10^K4)*('[2]Discharge'!G13^N4))/100),((10^K4)*('[2]Discharge'!G13^N4))))))</f>
        <v>349.1903060514837</v>
      </c>
      <c r="H15" s="24">
        <f>IF('[2]Discharge'!H13=0,0,IF(TRIM('[2]Discharge'!H13)="","",IF(COUNT(O6)=0,"",IF(O6=1,(((10^K4)*('[2]Discharge'!H13^N4))/100),((10^K4)*('[2]Discharge'!H13^N4))))))</f>
        <v>3994.4857603766436</v>
      </c>
      <c r="I15" s="24">
        <f>IF('[2]Discharge'!I13=0,0,IF(TRIM('[2]Discharge'!I13)="","",IF(COUNT(O6)=0,"",IF(O6=1,(((10^K4)*('[2]Discharge'!I13^N4))/100),((10^K4)*('[2]Discharge'!I13^N4))))))</f>
        <v>446.10965615381224</v>
      </c>
      <c r="J15" s="24">
        <f>IF('[2]Discharge'!J13=0,0,IF(TRIM('[2]Discharge'!J13)="","",IF(COUNT(O6)=0,"",IF(O6=1,(((10^K4)*('[2]Discharge'!J13^N4))/100),((10^K4)*('[2]Discharge'!J13^N4))))))</f>
        <v>403.03050809922075</v>
      </c>
      <c r="K15" s="24">
        <f>IF('[2]Discharge'!K13=0,0,IF(TRIM('[2]Discharge'!K13)="","",IF(COUNT(O6)=0,"",IF(O6=1,(((10^K4)*('[2]Discharge'!K13^N4))/100),((10^K4)*('[2]Discharge'!K13^N4))))))</f>
        <v>54.80185057710283</v>
      </c>
      <c r="L15" s="24">
        <f>IF('[2]Discharge'!L13=0,0,IF(TRIM('[2]Discharge'!L13)="","",IF(COUNT(O6)=0,"",IF(O6=1,(((10^K4)*('[2]Discharge'!L13^N4))/100),((10^K4)*('[2]Discharge'!L13^N4))))))</f>
        <v>21.55725702416171</v>
      </c>
      <c r="M15" s="24">
        <f>IF('[2]Discharge'!M13=0,0,IF(TRIM('[2]Discharge'!M13)="","",IF(COUNT(O6)=0,"",IF(O6=1,(((10^K4)*('[2]Discharge'!M13^N4))/100),((10^K4)*('[2]Discharge'!M13^N4))))))</f>
        <v>8.696876162185623</v>
      </c>
      <c r="N15" s="24">
        <f>IF('[2]Discharge'!N13=0,0,IF(TRIM('[2]Discharge'!N13)="","",IF(COUNT(O6)=0,"",IF(O6=1,(((10^K4)*('[2]Discharge'!N13^N4))/100),((10^K4)*('[2]Discharge'!N13^N4))))))</f>
        <v>5.778920153853091</v>
      </c>
      <c r="O15" s="30"/>
      <c r="P15" s="31"/>
      <c r="Q15" s="25"/>
    </row>
    <row r="16" spans="1:17" ht="21.75">
      <c r="A16" s="3"/>
      <c r="B16" s="23">
        <v>6</v>
      </c>
      <c r="C16" s="24">
        <f>IF('[2]Discharge'!C14=0,0,IF(TRIM('[2]Discharge'!C14)="","",IF(COUNT(O6)=0,"",IF(O6=1,(((10^K4)*('[2]Discharge'!C14^N4))/100),((10^K4)*('[2]Discharge'!C14^N4))))))</f>
        <v>1.9942496737995559</v>
      </c>
      <c r="D16" s="24">
        <f>IF('[2]Discharge'!D14=0,0,IF(TRIM('[2]Discharge'!D14)="","",IF(COUNT(O6)=0,"",IF(O6=1,(((10^K4)*('[2]Discharge'!D14^N4))/100),((10^K4)*('[2]Discharge'!D14^N4))))))</f>
        <v>259.2043248195655</v>
      </c>
      <c r="E16" s="24">
        <f>IF('[2]Discharge'!E14=0,0,IF(TRIM('[2]Discharge'!E14)="","",IF(COUNT(O6)=0,"",IF(O6=1,(((10^K4)*('[2]Discharge'!E14^N4))/100),((10^K4)*('[2]Discharge'!E14^N4))))))</f>
        <v>16.018408523989983</v>
      </c>
      <c r="F16" s="24">
        <f>IF('[2]Discharge'!F14=0,0,IF(TRIM('[2]Discharge'!F14)="","",IF(COUNT(O6)=0,"",IF(O6=1,(((10^K4)*('[2]Discharge'!F14^N4))/100),((10^K4)*('[2]Discharge'!F14^N4))))))</f>
        <v>14.364862075515832</v>
      </c>
      <c r="G16" s="24">
        <f>IF('[2]Discharge'!G14=0,0,IF(TRIM('[2]Discharge'!G14)="","",IF(COUNT(O6)=0,"",IF(O6=1,(((10^K4)*('[2]Discharge'!G14^N4))/100),((10^K4)*('[2]Discharge'!G14^N4))))))</f>
        <v>317.6140654197181</v>
      </c>
      <c r="H16" s="24">
        <f>IF('[2]Discharge'!H14=0,0,IF(TRIM('[2]Discharge'!H14)="","",IF(COUNT(O6)=0,"",IF(O6=1,(((10^K4)*('[2]Discharge'!H14^N4))/100),((10^K4)*('[2]Discharge'!H14^N4))))))</f>
        <v>1295.0614671964338</v>
      </c>
      <c r="I16" s="24">
        <f>IF('[2]Discharge'!I14=0,0,IF(TRIM('[2]Discharge'!I14)="","",IF(COUNT(O6)=0,"",IF(O6=1,(((10^K4)*('[2]Discharge'!I14^N4))/100),((10^K4)*('[2]Discharge'!I14^N4))))))</f>
        <v>365.5754158074717</v>
      </c>
      <c r="J16" s="24">
        <f>IF('[2]Discharge'!J14=0,0,IF(TRIM('[2]Discharge'!J14)="","",IF(COUNT(O6)=0,"",IF(O6=1,(((10^K4)*('[2]Discharge'!J14^N4))/100),((10^K4)*('[2]Discharge'!J14^N4))))))</f>
        <v>539.2712102147525</v>
      </c>
      <c r="K16" s="24">
        <f>IF('[2]Discharge'!K14=0,0,IF(TRIM('[2]Discharge'!K14)="","",IF(COUNT(O6)=0,"",IF(O6=1,(((10^K4)*('[2]Discharge'!K14^N4))/100),((10^K4)*('[2]Discharge'!K14^N4))))))</f>
        <v>50.65069741744299</v>
      </c>
      <c r="L16" s="24">
        <f>IF('[2]Discharge'!L14=0,0,IF(TRIM('[2]Discharge'!L14)="","",IF(COUNT(O6)=0,"",IF(O6=1,(((10^K4)*('[2]Discharge'!L14^N4))/100),((10^K4)*('[2]Discharge'!L14^N4))))))</f>
        <v>19.613999582429194</v>
      </c>
      <c r="M16" s="24">
        <f>IF('[2]Discharge'!M14=0,0,IF(TRIM('[2]Discharge'!M14)="","",IF(COUNT(O6)=0,"",IF(O6=1,(((10^K4)*('[2]Discharge'!M14^N4))/100),((10^K4)*('[2]Discharge'!M14^N4))))))</f>
        <v>8.696876162185623</v>
      </c>
      <c r="N16" s="24">
        <f>IF('[2]Discharge'!N14=0,0,IF(TRIM('[2]Discharge'!N14)="","",IF(COUNT(O6)=0,"",IF(O6=1,(((10^K4)*('[2]Discharge'!N14^N4))/100),((10^K4)*('[2]Discharge'!N14^N4))))))</f>
        <v>5.778920153853091</v>
      </c>
      <c r="O16" s="30"/>
      <c r="P16" s="31"/>
      <c r="Q16" s="25"/>
    </row>
    <row r="17" spans="1:17" ht="21.75">
      <c r="A17" s="3"/>
      <c r="B17" s="23">
        <v>7</v>
      </c>
      <c r="C17" s="24">
        <f>IF('[2]Discharge'!C15=0,0,IF(TRIM('[2]Discharge'!C15)="","",IF(COUNT(O6)=0,"",IF(O6=1,(((10^K4)*('[2]Discharge'!C15^N4))/100),((10^K4)*('[2]Discharge'!C15^N4))))))</f>
        <v>1.9942496737995559</v>
      </c>
      <c r="D17" s="24">
        <f>IF('[2]Discharge'!D15=0,0,IF(TRIM('[2]Discharge'!D15)="","",IF(COUNT(O6)=0,"",IF(O6=1,(((10^K4)*('[2]Discharge'!D15^N4))/100),((10^K4)*('[2]Discharge'!D15^N4))))))</f>
        <v>121.16028448091095</v>
      </c>
      <c r="E17" s="24">
        <f>IF('[2]Discharge'!E15=0,0,IF(TRIM('[2]Discharge'!E15)="","",IF(COUNT(O6)=0,"",IF(O6=1,(((10^K4)*('[2]Discharge'!E15^N4))/100),((10^K4)*('[2]Discharge'!E15^N4))))))</f>
        <v>46.67272549127322</v>
      </c>
      <c r="F17" s="24">
        <f>IF('[2]Discharge'!F15=0,0,IF(TRIM('[2]Discharge'!F15)="","",IF(COUNT(O6)=0,"",IF(O6=1,(((10^K4)*('[2]Discharge'!F15^N4))/100),((10^K4)*('[2]Discharge'!F15^N4))))))</f>
        <v>16.018408523989983</v>
      </c>
      <c r="G17" s="24">
        <f>IF('[2]Discharge'!G15=0,0,IF(TRIM('[2]Discharge'!G15)="","",IF(COUNT(O6)=0,"",IF(O6=1,(((10^K4)*('[2]Discharge'!G15^N4))/100),((10^K4)*('[2]Discharge'!G15^N4))))))</f>
        <v>1867.8584572107366</v>
      </c>
      <c r="H17" s="24">
        <f>IF('[2]Discharge'!H15=0,0,IF(TRIM('[2]Discharge'!H15)="","",IF(COUNT(O6)=0,"",IF(O6=1,(((10^K4)*('[2]Discharge'!H15^N4))/100),((10^K4)*('[2]Discharge'!H15^N4))))))</f>
        <v>783.513879138562</v>
      </c>
      <c r="I17" s="24">
        <f>IF('[2]Discharge'!I15=0,0,IF(TRIM('[2]Discharge'!I15)="","",IF(COUNT(O6)=0,"",IF(O6=1,(((10^K4)*('[2]Discharge'!I15^N4))/100),((10^K4)*('[2]Discharge'!I15^N4))))))</f>
        <v>333.20357456659747</v>
      </c>
      <c r="J17" s="24">
        <f>IF('[2]Discharge'!J15=0,0,IF(TRIM('[2]Discharge'!J15)="","",IF(COUNT(O6)=0,"",IF(O6=1,(((10^K4)*('[2]Discharge'!J15^N4))/100),((10^K4)*('[2]Discharge'!J15^N4))))))</f>
        <v>515.1010456316212</v>
      </c>
      <c r="K17" s="24">
        <f>IF('[2]Discharge'!K15=0,0,IF(TRIM('[2]Discharge'!K15)="","",IF(COUNT(O6)=0,"",IF(O6=1,(((10^K4)*('[2]Discharge'!K15^N4))/100),((10^K4)*('[2]Discharge'!K15^N4))))))</f>
        <v>54.80185057710283</v>
      </c>
      <c r="L17" s="24">
        <f>IF('[2]Discharge'!L15=0,0,IF(TRIM('[2]Discharge'!L15)="","",IF(COUNT(O6)=0,"",IF(O6=1,(((10^K4)*('[2]Discharge'!L15^N4))/100),((10^K4)*('[2]Discharge'!L15^N4))))))</f>
        <v>21.55725702416171</v>
      </c>
      <c r="M17" s="24">
        <f>IF('[2]Discharge'!M15=0,0,IF(TRIM('[2]Discharge'!M15)="","",IF(COUNT(O6)=0,"",IF(O6=1,(((10^K4)*('[2]Discharge'!M15^N4))/100),((10^K4)*('[2]Discharge'!M15^N4))))))</f>
        <v>8.696876162185623</v>
      </c>
      <c r="N17" s="24">
        <f>IF('[2]Discharge'!N15=0,0,IF(TRIM('[2]Discharge'!N15)="","",IF(COUNT(O6)=0,"",IF(O6=1,(((10^K4)*('[2]Discharge'!N15^N4))/100),((10^K4)*('[2]Discharge'!N15^N4))))))</f>
        <v>5.778920153853091</v>
      </c>
      <c r="O17" s="30"/>
      <c r="P17" s="31"/>
      <c r="Q17" s="25"/>
    </row>
    <row r="18" spans="1:17" ht="21.75">
      <c r="A18" s="3"/>
      <c r="B18" s="23">
        <v>8</v>
      </c>
      <c r="C18" s="24">
        <f>IF('[2]Discharge'!C16=0,0,IF(TRIM('[2]Discharge'!C16)="","",IF(COUNT(O6)=0,"",IF(O6=1,(((10^K4)*('[2]Discharge'!C16^N4))/100),((10^K4)*('[2]Discharge'!C16^N4))))))</f>
        <v>1.9942496737995559</v>
      </c>
      <c r="D18" s="24">
        <f>IF('[2]Discharge'!D16=0,0,IF(TRIM('[2]Discharge'!D16)="","",IF(COUNT(O6)=0,"",IF(O6=1,(((10^K4)*('[2]Discharge'!D16^N4))/100),((10^K4)*('[2]Discharge'!D16^N4))))))</f>
        <v>194.98078480474805</v>
      </c>
      <c r="E18" s="24">
        <f>IF('[2]Discharge'!E16=0,0,IF(TRIM('[2]Discharge'!E16)="","",IF(COUNT(O6)=0,"",IF(O6=1,(((10^K4)*('[2]Discharge'!E16^N4))/100),((10^K4)*('[2]Discharge'!E16^N4))))))</f>
        <v>349.1903060514837</v>
      </c>
      <c r="F18" s="24">
        <f>IF('[2]Discharge'!F16=0,0,IF(TRIM('[2]Discharge'!F16)="","",IF(COUNT(O6)=0,"",IF(O6=1,(((10^K4)*('[2]Discharge'!F16^N4))/100),((10^K4)*('[2]Discharge'!F16^N4))))))</f>
        <v>46.67272549127322</v>
      </c>
      <c r="G18" s="24">
        <f>IF('[2]Discharge'!G16=0,0,IF(TRIM('[2]Discharge'!G16)="","",IF(COUNT(O6)=0,"",IF(O6=1,(((10^K4)*('[2]Discharge'!G16^N4))/100),((10^K4)*('[2]Discharge'!G16^N4))))))</f>
        <v>641.8614786257009</v>
      </c>
      <c r="H18" s="24">
        <f>IF('[2]Discharge'!H16=0,0,IF(TRIM('[2]Discharge'!H16)="","",IF(COUNT(O6)=0,"",IF(O6=1,(((10^K4)*('[2]Discharge'!H16^N4))/100),((10^K4)*('[2]Discharge'!H16^N4))))))</f>
        <v>783.513879138562</v>
      </c>
      <c r="I18" s="24">
        <f>IF('[2]Discharge'!I16=0,0,IF(TRIM('[2]Discharge'!I16)="","",IF(COUNT(O6)=0,"",IF(O6=1,(((10^K4)*('[2]Discharge'!I16^N4))/100),((10^K4)*('[2]Discharge'!I16^N4))))))</f>
        <v>317.6140654197181</v>
      </c>
      <c r="J18" s="24">
        <f>IF('[2]Discharge'!J16=0,0,IF(TRIM('[2]Discharge'!J16)="","",IF(COUNT(O6)=0,"",IF(O6=1,(((10^K4)*('[2]Discharge'!J16^N4))/100),((10^K4)*('[2]Discharge'!J16^N4))))))</f>
        <v>491.5185407298879</v>
      </c>
      <c r="K18" s="24">
        <f>IF('[2]Discharge'!K16=0,0,IF(TRIM('[2]Discharge'!K16)="","",IF(COUNT(O6)=0,"",IF(O6=1,(((10^K4)*('[2]Discharge'!K16^N4))/100),((10^K4)*('[2]Discharge'!K16^N4))))))</f>
        <v>50.65069741744299</v>
      </c>
      <c r="L18" s="24">
        <f>IF('[2]Discharge'!L16=0,0,IF(TRIM('[2]Discharge'!L16)="","",IF(COUNT(O6)=0,"",IF(O6=1,(((10^K4)*('[2]Discharge'!L16^N4))/100),((10^K4)*('[2]Discharge'!L16^N4))))))</f>
        <v>23.598258041756104</v>
      </c>
      <c r="M18" s="24">
        <f>IF('[2]Discharge'!M16=0,0,IF(TRIM('[2]Discharge'!M16)="","",IF(COUNT(O6)=0,"",IF(O6=1,(((10^K4)*('[2]Discharge'!M16^N4))/100),((10^K4)*('[2]Discharge'!M16^N4))))))</f>
        <v>8.696876162185623</v>
      </c>
      <c r="N18" s="24">
        <f>IF('[2]Discharge'!N16=0,0,IF(TRIM('[2]Discharge'!N16)="","",IF(COUNT(O6)=0,"",IF(O6=1,(((10^K4)*('[2]Discharge'!N16^N4))/100),((10^K4)*('[2]Discharge'!N16^N4))))))</f>
        <v>4.284255890854534</v>
      </c>
      <c r="O18" s="30"/>
      <c r="P18" s="31"/>
      <c r="Q18" s="25"/>
    </row>
    <row r="19" spans="1:17" ht="21.75">
      <c r="A19" s="3"/>
      <c r="B19" s="23">
        <v>9</v>
      </c>
      <c r="C19" s="24">
        <f>IF('[2]Discharge'!C17=0,0,IF(TRIM('[2]Discharge'!C17)="","",IF(COUNT(O6)=0,"",IF(O6=1,(((10^K4)*('[2]Discharge'!C17^N4))/100),((10^K4)*('[2]Discharge'!C17^N4))))))</f>
        <v>1.9942496737995559</v>
      </c>
      <c r="D19" s="24">
        <f>IF('[2]Discharge'!D17=0,0,IF(TRIM('[2]Discharge'!D17)="","",IF(COUNT(O6)=0,"",IF(O6=1,(((10^K4)*('[2]Discharge'!D17^N4))/100),((10^K4)*('[2]Discharge'!D17^N4))))))</f>
        <v>207.051376498318</v>
      </c>
      <c r="E19" s="24">
        <f>IF('[2]Discharge'!E17=0,0,IF(TRIM('[2]Discharge'!E17)="","",IF(COUNT(O6)=0,"",IF(O6=1,(((10^K4)*('[2]Discharge'!E17^N4))/100),((10^K4)*('[2]Discharge'!E17^N4))))))</f>
        <v>273.2169691068718</v>
      </c>
      <c r="F19" s="24">
        <f>IF('[2]Discharge'!F17=0,0,IF(TRIM('[2]Discharge'!F17)="","",IF(COUNT(O6)=0,"",IF(O6=1,(((10^K4)*('[2]Discharge'!F17^N4))/100),((10^K4)*('[2]Discharge'!F17^N4))))))</f>
        <v>1541.4626171309603</v>
      </c>
      <c r="G19" s="24">
        <f>IF('[2]Discharge'!G17=0,0,IF(TRIM('[2]Discharge'!G17)="","",IF(COUNT(O6)=0,"",IF(O6=1,(((10^K4)*('[2]Discharge'!G17^N4))/100),((10^K4)*('[2]Discharge'!G17^N4))))))</f>
        <v>1700.127598842651</v>
      </c>
      <c r="H19" s="24">
        <f>IF('[2]Discharge'!H17=0,0,IF(TRIM('[2]Discharge'!H17)="","",IF(COUNT(O6)=0,"",IF(O6=1,(((10^K4)*('[2]Discharge'!H17^N4))/100),((10^K4)*('[2]Discharge'!H17^N4))))))</f>
        <v>615.3242429046284</v>
      </c>
      <c r="I19" s="24">
        <f>IF('[2]Discharge'!I17=0,0,IF(TRIM('[2]Discharge'!I17)="","",IF(COUNT(O6)=0,"",IF(O6=1,(((10^K4)*('[2]Discharge'!I17^N4))/100),((10^K4)*('[2]Discharge'!I17^N4))))))</f>
        <v>302.42060016371465</v>
      </c>
      <c r="J19" s="24">
        <f>IF('[2]Discharge'!J17=0,0,IF(TRIM('[2]Discharge'!J17)="","",IF(COUNT(O6)=0,"",IF(O6=1,(((10^K4)*('[2]Discharge'!J17^N4))/100),((10^K4)*('[2]Discharge'!J17^N4))))))</f>
        <v>403.03050809922075</v>
      </c>
      <c r="K19" s="24">
        <f>IF('[2]Discharge'!K17=0,0,IF(TRIM('[2]Discharge'!K17)="","",IF(COUNT(O6)=0,"",IF(O6=1,(((10^K4)*('[2]Discharge'!K17^N4))/100),((10^K4)*('[2]Discharge'!K17^N4))))))</f>
        <v>54.80185057710283</v>
      </c>
      <c r="L19" s="24">
        <f>IF('[2]Discharge'!L17=0,0,IF(TRIM('[2]Discharge'!L17)="","",IF(COUNT(O6)=0,"",IF(O6=1,(((10^K4)*('[2]Discharge'!L17^N4))/100),((10^K4)*('[2]Discharge'!L17^N4))))))</f>
        <v>81.13783426798102</v>
      </c>
      <c r="M19" s="24">
        <f>IF('[2]Discharge'!M17=0,0,IF(TRIM('[2]Discharge'!M17)="","",IF(COUNT(O6)=0,"",IF(O6=1,(((10^K4)*('[2]Discharge'!M17^N4))/100),((10^K4)*('[2]Discharge'!M17^N4))))))</f>
        <v>7.512780000248322</v>
      </c>
      <c r="N19" s="24">
        <f>IF('[2]Discharge'!N17=0,0,IF(TRIM('[2]Discharge'!N17)="","",IF(COUNT(O6)=0,"",IF(O6=1,(((10^K4)*('[2]Discharge'!N17^N4))/100),((10^K4)*('[2]Discharge'!N17^N4))))))</f>
        <v>3.024377236137483</v>
      </c>
      <c r="O19" s="30"/>
      <c r="P19" s="31"/>
      <c r="Q19" s="25"/>
    </row>
    <row r="20" spans="1:17" ht="21.75">
      <c r="A20" s="3"/>
      <c r="B20" s="23">
        <v>10</v>
      </c>
      <c r="C20" s="24">
        <f>IF('[2]Discharge'!C18=0,0,IF(TRIM('[2]Discharge'!C18)="","",IF(COUNT(O6)=0,"",IF(O6=1,(((10^K4)*('[2]Discharge'!C18^N4))/100),((10^K4)*('[2]Discharge'!C18^N4))))))</f>
        <v>1.9942496737995559</v>
      </c>
      <c r="D20" s="24">
        <f>IF('[2]Discharge'!D18=0,0,IF(TRIM('[2]Discharge'!D18)="","",IF(COUNT(O6)=0,"",IF(O6=1,(((10^K4)*('[2]Discharge'!D18^N4))/100),((10^K4)*('[2]Discharge'!D18^N4))))))</f>
        <v>207.051376498318</v>
      </c>
      <c r="E20" s="24">
        <f>IF('[2]Discharge'!E18=0,0,IF(TRIM('[2]Discharge'!E18)="","",IF(COUNT(O6)=0,"",IF(O6=1,(((10^K4)*('[2]Discharge'!E18^N4))/100),((10^K4)*('[2]Discharge'!E18^N4))))))</f>
        <v>424.27976511884987</v>
      </c>
      <c r="F20" s="24">
        <f>IF('[2]Discharge'!F18=0,0,IF(TRIM('[2]Discharge'!F18)="","",IF(COUNT(O6)=0,"",IF(O6=1,(((10^K4)*('[2]Discharge'!F18^N4))/100),((10^K4)*('[2]Discharge'!F18^N4))))))</f>
        <v>947.3789048305513</v>
      </c>
      <c r="G20" s="24">
        <f>IF('[2]Discharge'!G18=0,0,IF(TRIM('[2]Discharge'!G18)="","",IF(COUNT(O6)=0,"",IF(O6=1,(((10^K4)*('[2]Discharge'!G18^N4))/100),((10^K4)*('[2]Discharge'!G18^N4))))))</f>
        <v>907.6831613874431</v>
      </c>
      <c r="H20" s="24">
        <f>IF('[2]Discharge'!H18=0,0,IF(TRIM('[2]Discharge'!H18)="","",IF(COUNT(O6)=0,"",IF(O6=1,(((10^K4)*('[2]Discharge'!H18^N4))/100),((10^K4)*('[2]Discharge'!H18^N4))))))</f>
        <v>539.2712102147525</v>
      </c>
      <c r="I20" s="24">
        <f>IF('[2]Discharge'!I18=0,0,IF(TRIM('[2]Discharge'!I18)="","",IF(COUNT(O6)=0,"",IF(O6=1,(((10^K4)*('[2]Discharge'!I18^N4))/100),((10^K4)*('[2]Discharge'!I18^N4))))))</f>
        <v>287.62197687180924</v>
      </c>
      <c r="J20" s="24">
        <f>IF('[2]Discharge'!J18=0,0,IF(TRIM('[2]Discharge'!J18)="","",IF(COUNT(O6)=0,"",IF(O6=1,(((10^K4)*('[2]Discharge'!J18^N4))/100),((10^K4)*('[2]Discharge'!J18^N4))))))</f>
        <v>273.2169691068718</v>
      </c>
      <c r="K20" s="24">
        <f>IF('[2]Discharge'!K18=0,0,IF(TRIM('[2]Discharge'!K18)="","",IF(COUNT(O6)=0,"",IF(O6=1,(((10^K4)*('[2]Discharge'!K18^N4))/100),((10^K4)*('[2]Discharge'!K18^N4))))))</f>
        <v>50.65069741744299</v>
      </c>
      <c r="L20" s="24">
        <f>IF('[2]Discharge'!L18=0,0,IF(TRIM('[2]Discharge'!L18)="","",IF(COUNT(O6)=0,"",IF(O6=1,(((10^K4)*('[2]Discharge'!L18^N4))/100),((10^K4)*('[2]Discharge'!L18^N4))))))</f>
        <v>161.06853690875218</v>
      </c>
      <c r="M20" s="24">
        <f>IF('[2]Discharge'!M18=0,0,IF(TRIM('[2]Discharge'!M18)="","",IF(COUNT(O6)=0,"",IF(O6=1,(((10^K4)*('[2]Discharge'!M18^N4))/100),((10^K4)*('[2]Discharge'!M18^N4))))))</f>
        <v>8.696876162185623</v>
      </c>
      <c r="N20" s="24">
        <f>IF('[2]Discharge'!N18=0,0,IF(TRIM('[2]Discharge'!N18)="","",IF(COUNT(O6)=0,"",IF(O6=1,(((10^K4)*('[2]Discharge'!N18^N4))/100),((10^K4)*('[2]Discharge'!N18^N4))))))</f>
        <v>1.9942496737995559</v>
      </c>
      <c r="O20" s="30"/>
      <c r="P20" s="31"/>
      <c r="Q20" s="25"/>
    </row>
    <row r="21" spans="1:17" ht="21.75">
      <c r="A21" s="3"/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30"/>
      <c r="P21" s="31"/>
      <c r="Q21" s="25"/>
    </row>
    <row r="22" spans="1:17" ht="21.75">
      <c r="A22" s="3"/>
      <c r="B22" s="23">
        <v>11</v>
      </c>
      <c r="C22" s="24">
        <f>IF('[2]Discharge'!C20=0,0,IF(TRIM('[2]Discharge'!C20)="","",IF(COUNT(O6)=0,"",IF(O6=1,(((10^K4)*('[2]Discharge'!C20^N4))/100),((10^K4)*('[2]Discharge'!C20^N4))))))</f>
        <v>3.625266222647332</v>
      </c>
      <c r="D22" s="24">
        <f>IF('[2]Discharge'!D20=0,0,IF(TRIM('[2]Discharge'!D20)="","",IF(COUNT(O6)=0,"",IF(O6=1,(((10^K4)*('[2]Discharge'!D20^N4))/100),((10^K4)*('[2]Discharge'!D20^N4))))))</f>
        <v>207.051376498318</v>
      </c>
      <c r="E22" s="24">
        <f>IF('[2]Discharge'!E20=0,0,IF(TRIM('[2]Discharge'!E20)="","",IF(COUNT(O6)=0,"",IF(O6=1,(((10^K4)*('[2]Discharge'!E20^N4))/100),((10^K4)*('[2]Discharge'!E20^N4))))))</f>
        <v>219.50764276365422</v>
      </c>
      <c r="F22" s="24">
        <f>IF('[2]Discharge'!F20=0,0,IF(TRIM('[2]Discharge'!F20)="","",IF(COUNT(O6)=0,"",IF(O6=1,(((10^K4)*('[2]Discharge'!F20^N4))/100),((10^K4)*('[2]Discharge'!F20^N4))))))</f>
        <v>1390.3505169618895</v>
      </c>
      <c r="G22" s="24">
        <f>IF('[2]Discharge'!G20=0,0,IF(TRIM('[2]Discharge'!G20)="","",IF(COUNT(O6)=0,"",IF(O6=1,(((10^K4)*('[2]Discharge'!G20^N4))/100),((10^K4)*('[2]Discharge'!G20^N4))))))</f>
        <v>403.03050809922075</v>
      </c>
      <c r="H22" s="24">
        <f>IF('[2]Discharge'!H20=0,0,IF(TRIM('[2]Discharge'!H20)="","",IF(COUNT(O6)=0,"",IF(O6=1,(((10^K4)*('[2]Discharge'!H20^N4))/100),((10^K4)*('[2]Discharge'!H20^N4))))))</f>
        <v>365.5754158074717</v>
      </c>
      <c r="I22" s="24">
        <f>IF('[2]Discharge'!I20=0,0,IF(TRIM('[2]Discharge'!I20)="","",IF(COUNT(O6)=0,"",IF(O6=1,(((10^K4)*('[2]Discharge'!I20^N4))/100),((10^K4)*('[2]Discharge'!I20^N4))))))</f>
        <v>287.62197687180924</v>
      </c>
      <c r="J22" s="24">
        <f>IF('[2]Discharge'!J20=0,0,IF(TRIM('[2]Discharge'!J20)="","",IF(COUNT(O6)=0,"",IF(O6=1,(((10^K4)*('[2]Discharge'!J20^N4))/100),((10^K4)*('[2]Discharge'!J20^N4))))))</f>
        <v>219.50764276365422</v>
      </c>
      <c r="K22" s="24">
        <f>IF('[2]Discharge'!K20=0,0,IF(TRIM('[2]Discharge'!K20)="","",IF(COUNT(O6)=0,"",IF(O6=1,(((10^K4)*('[2]Discharge'!K20^N4))/100),((10^K4)*('[2]Discharge'!K20^N4))))))</f>
        <v>54.80185057710283</v>
      </c>
      <c r="L22" s="24">
        <f>IF('[2]Discharge'!L20=0,0,IF(TRIM('[2]Discharge'!L20)="","",IF(COUNT(O6)=0,"",IF(O6=1,(((10^K4)*('[2]Discharge'!L20^N4))/100),((10^K4)*('[2]Discharge'!L20^N4))))))</f>
        <v>106.87443278676773</v>
      </c>
      <c r="M22" s="24">
        <f>IF('[2]Discharge'!M20=0,0,IF(TRIM('[2]Discharge'!M20)="","",IF(COUNT(O6)=0,"",IF(O6=1,(((10^K4)*('[2]Discharge'!M20^N4))/100),((10^K4)*('[2]Discharge'!M20^N4))))))</f>
        <v>8.696876162185623</v>
      </c>
      <c r="N22" s="24">
        <f>IF('[2]Discharge'!N20=0,0,IF(TRIM('[2]Discharge'!N20)="","",IF(COUNT(O6)=0,"",IF(O6=1,(((10^K4)*('[2]Discharge'!N20^N4))/100),((10^K4)*('[2]Discharge'!N20^N4))))))</f>
        <v>1.5635446942765425</v>
      </c>
      <c r="O22" s="30"/>
      <c r="P22" s="31"/>
      <c r="Q22" s="25"/>
    </row>
    <row r="23" spans="1:17" ht="21.75">
      <c r="A23" s="3"/>
      <c r="B23" s="23">
        <v>12</v>
      </c>
      <c r="C23" s="24">
        <f>IF('[2]Discharge'!C21=0,0,IF(TRIM('[2]Discharge'!C21)="","",IF(COUNT(O6)=0,"",IF(O6=1,(((10^K4)*('[2]Discharge'!C21^N4))/100),((10^K4)*('[2]Discharge'!C21^N4))))))</f>
        <v>4.284255890854534</v>
      </c>
      <c r="D23" s="24">
        <f>IF('[2]Discharge'!D21=0,0,IF(TRIM('[2]Discharge'!D21)="","",IF(COUNT(O6)=0,"",IF(O6=1,(((10^K4)*('[2]Discharge'!D21^N4))/100),((10^K4)*('[2]Discharge'!D21^N4))))))</f>
        <v>207.051376498318</v>
      </c>
      <c r="E23" s="24">
        <f>IF('[2]Discharge'!E21=0,0,IF(TRIM('[2]Discharge'!E21)="","",IF(COUNT(O6)=0,"",IF(O6=1,(((10^K4)*('[2]Discharge'!E21^N4))/100),((10^K4)*('[2]Discharge'!E21^N4))))))</f>
        <v>106.87443278676773</v>
      </c>
      <c r="F23" s="24">
        <f>IF('[2]Discharge'!F21=0,0,IF(TRIM('[2]Discharge'!F21)="","",IF(COUNT(O6)=0,"",IF(O6=1,(((10^K4)*('[2]Discharge'!F21^N4))/100),((10^K4)*('[2]Discharge'!F21^N4))))))</f>
        <v>1867.8584572107366</v>
      </c>
      <c r="G23" s="24">
        <f>IF('[2]Discharge'!G21=0,0,IF(TRIM('[2]Discharge'!G21)="","",IF(COUNT(O6)=0,"",IF(O6=1,(((10^K4)*('[2]Discharge'!G21^N4))/100),((10^K4)*('[2]Discharge'!G21^N4))))))</f>
        <v>287.62197687180924</v>
      </c>
      <c r="H23" s="24">
        <f>IF('[2]Discharge'!H21=0,0,IF(TRIM('[2]Discharge'!H21)="","",IF(COUNT(O6)=0,"",IF(O6=1,(((10^K4)*('[2]Discharge'!H21^N4))/100),((10^K4)*('[2]Discharge'!H21^N4))))))</f>
        <v>349.1903060514837</v>
      </c>
      <c r="I23" s="24">
        <f>IF('[2]Discharge'!I21=0,0,IF(TRIM('[2]Discharge'!I21)="","",IF(COUNT(O6)=0,"",IF(O6=1,(((10^K4)*('[2]Discharge'!I21^N4))/100),((10^K4)*('[2]Discharge'!I21^N4))))))</f>
        <v>245.58276516854838</v>
      </c>
      <c r="J23" s="24">
        <f>IF('[2]Discharge'!J21=0,0,IF(TRIM('[2]Discharge'!J21)="","",IF(COUNT(O6)=0,"",IF(O6=1,(((10^K4)*('[2]Discharge'!J21^N4))/100),((10^K4)*('[2]Discharge'!J21^N4))))))</f>
        <v>194.98078480474805</v>
      </c>
      <c r="K23" s="24">
        <f>IF('[2]Discharge'!K21=0,0,IF(TRIM('[2]Discharge'!K21)="","",IF(COUNT(O6)=0,"",IF(O6=1,(((10^K4)*('[2]Discharge'!K21^N4))/100),((10^K4)*('[2]Discharge'!K21^N4))))))</f>
        <v>50.65069741744299</v>
      </c>
      <c r="L23" s="24">
        <f>IF('[2]Discharge'!L21=0,0,IF(TRIM('[2]Discharge'!L21)="","",IF(COUNT(O6)=0,"",IF(O6=1,(((10^K4)*('[2]Discharge'!L21^N4))/100),((10^K4)*('[2]Discharge'!L21^N4))))))</f>
        <v>64.28424872223778</v>
      </c>
      <c r="M23" s="24">
        <f>IF('[2]Discharge'!M21=0,0,IF(TRIM('[2]Discharge'!M21)="","",IF(COUNT(O6)=0,"",IF(O6=1,(((10^K4)*('[2]Discharge'!M21^N4))/100),((10^K4)*('[2]Discharge'!M21^N4))))))</f>
        <v>7.512780000248322</v>
      </c>
      <c r="N23" s="24">
        <f>IF('[2]Discharge'!N21=0,0,IF(TRIM('[2]Discharge'!N21)="","",IF(COUNT(O6)=0,"",IF(O6=1,(((10^K4)*('[2]Discharge'!N21^N4))/100),((10^K4)*('[2]Discharge'!N21^N4))))))</f>
        <v>1.5635446942765425</v>
      </c>
      <c r="O23" s="30"/>
      <c r="P23" s="31"/>
      <c r="Q23" s="25"/>
    </row>
    <row r="24" spans="1:17" ht="21.75">
      <c r="A24" s="3"/>
      <c r="B24" s="23">
        <v>13</v>
      </c>
      <c r="C24" s="24">
        <f>IF('[2]Discharge'!C10=0,0,IF(TRIM('[2]Discharge'!C22)="","",IF(COUNT(O6)=0,"",IF(O6=1,(((10^K4)*('[2]Discharge'!C22^N4))/100),((10^K4)*('[2]Discharge'!C22^N4))))))</f>
        <v>5.0019515681799644</v>
      </c>
      <c r="D24" s="24">
        <f>IF('[2]Discharge'!D22=0,0,IF(TRIM('[2]Discharge'!D22)="","",IF(COUNT(O6)=0,"",IF(O6=1,(((10^K4)*('[2]Discharge'!D22^N4))/100),((10^K4)*('[2]Discharge'!D22^N4))))))</f>
        <v>130.57346861397497</v>
      </c>
      <c r="E24" s="24">
        <f>IF('[2]Discharge'!E22=0,0,IF(TRIM('[2]Discharge'!E22)="","",IF(COUNT(O6)=0,"",IF(O6=1,(((10^K4)*('[2]Discharge'!E22^N4))/100),((10^K4)*('[2]Discharge'!E22^N4))))))</f>
        <v>121.16028448091095</v>
      </c>
      <c r="F24" s="24">
        <f>IF('[2]Discharge'!F22=0,0,IF(TRIM('[2]Discharge'!F22)="","",IF(COUNT(O6)=0,"",IF(O6=1,(((10^K4)*('[2]Discharge'!F22^N4))/100),((10^K4)*('[2]Discharge'!F22^N4))))))</f>
        <v>1541.4626171309603</v>
      </c>
      <c r="G24" s="24">
        <f>IF('[2]Discharge'!G22=0,0,IF(TRIM('[2]Discharge'!G22)="","",IF(COUNT(O6)=0,"",IF(O6=1,(((10^K4)*('[2]Discharge'!G22^N4))/100),((10^K4)*('[2]Discharge'!G22^N4))))))</f>
        <v>219.50764276365422</v>
      </c>
      <c r="H24" s="24">
        <f>IF('[2]Discharge'!H22=0,0,IF(TRIM('[2]Discharge'!H22)="","",IF(COUNT(O6)=0,"",IF(O6=1,(((10^K4)*('[2]Discharge'!H22^N4))/100),((10^K4)*('[2]Discharge'!H22^N4))))))</f>
        <v>349.1903060514837</v>
      </c>
      <c r="I24" s="24">
        <f>IF('[2]Discharge'!I22=0,0,IF(TRIM('[2]Discharge'!I22)="","",IF(COUNT(O6)=0,"",IF(O6=1,(((10^K4)*('[2]Discharge'!I22^N4))/100),((10^K4)*('[2]Discharge'!I22^N4))))))</f>
        <v>259.2043248195655</v>
      </c>
      <c r="J24" s="24">
        <f>IF('[2]Discharge'!J22=0,0,IF(TRIM('[2]Discharge'!J22)="","",IF(COUNT(O6)=0,"",IF(O6=1,(((10^K4)*('[2]Discharge'!J22^N4))/100),((10^K4)*('[2]Discharge'!J22^N4))))))</f>
        <v>183.29443386451285</v>
      </c>
      <c r="K24" s="24">
        <f>IF('[2]Discharge'!K22=0,0,IF(TRIM('[2]Discharge'!K22)="","",IF(COUNT(O6)=0,"",IF(O6=1,(((10^K4)*('[2]Discharge'!K22^N4))/100),((10^K4)*('[2]Discharge'!K22^N4))))))</f>
        <v>50.65069741744299</v>
      </c>
      <c r="L24" s="24">
        <f>IF('[2]Discharge'!L22=0,0,IF(TRIM('[2]Discharge'!L22)="","",IF(COUNT(O6)=0,"",IF(O6=1,(((10^K4)*('[2]Discharge'!L22^N4))/100),((10^K4)*('[2]Discharge'!L22^N4))))))</f>
        <v>46.67272549127322</v>
      </c>
      <c r="M24" s="24">
        <f>IF('[2]Discharge'!M22=0,0,IF(TRIM('[2]Discharge'!M22)="","",IF(COUNT(O6)=0,"",IF(O6=1,(((10^K4)*('[2]Discharge'!M22^N4))/100),((10^K4)*('[2]Discharge'!M22^N4))))))</f>
        <v>7.512780000248322</v>
      </c>
      <c r="N24" s="24">
        <f>IF('[2]Discharge'!N22=0,0,IF(TRIM('[2]Discharge'!N22)="","",IF(COUNT(O6)=0,"",IF(O6=1,(((10^K4)*('[2]Discharge'!N22^N4))/100),((10^K4)*('[2]Discharge'!N22^N4))))))</f>
        <v>1.5635446942765425</v>
      </c>
      <c r="O24" s="30"/>
      <c r="P24" s="31"/>
      <c r="Q24" s="25"/>
    </row>
    <row r="25" spans="1:17" ht="21.75">
      <c r="A25" s="3"/>
      <c r="B25" s="23">
        <v>14</v>
      </c>
      <c r="C25" s="24">
        <f>IF('[2]Discharge'!C10=0,0,IF(TRIM('[2]Discharge'!C23)="","",IF(COUNT(O6)=0,"",IF(O6=1,(((10^K4)*('[2]Discharge'!C23^N4))/100),((10^K4)*('[2]Discharge'!C23^N4))))))</f>
        <v>5.0019515681799644</v>
      </c>
      <c r="D25" s="24">
        <f>IF('[2]Discharge'!D23=0,0,IF(TRIM('[2]Discharge'!D23)="","",IF(COUNT(O6)=0,"",IF(O6=1,(((10^K4)*('[2]Discharge'!D23^N4))/100),((10^K4)*('[2]Discharge'!D23^N4))))))</f>
        <v>11.343033110997084</v>
      </c>
      <c r="E25" s="24">
        <f>IF('[2]Discharge'!E23=0,0,IF(TRIM('[2]Discharge'!E23)="","",IF(COUNT(O6)=0,"",IF(O6=1,(((10^K4)*('[2]Discharge'!E23^N4))/100),((10^K4)*('[2]Discharge'!E23^N4))))))</f>
        <v>121.16028448091095</v>
      </c>
      <c r="F25" s="24">
        <f>IF('[2]Discharge'!F23=0,0,IF(TRIM('[2]Discharge'!F23)="","",IF(COUNT(O6)=0,"",IF(O6=1,(((10^K4)*('[2]Discharge'!F23^N4))/100),((10^K4)*('[2]Discharge'!F23^N4))))))</f>
        <v>783.513879138562</v>
      </c>
      <c r="G25" s="24">
        <f>IF('[2]Discharge'!G23=0,0,IF(TRIM('[2]Discharge'!G23)="","",IF(COUNT(O6)=0,"",IF(O6=1,(((10^K4)*('[2]Discharge'!G23^N4))/100),((10^K4)*('[2]Discharge'!G23^N4))))))</f>
        <v>219.50764276365422</v>
      </c>
      <c r="H25" s="24">
        <f>IF('[2]Discharge'!H23=0,0,IF(TRIM('[2]Discharge'!H23)="","",IF(COUNT(O6)=0,"",IF(O6=1,(((10^K4)*('[2]Discharge'!H23^N4))/100),((10^K4)*('[2]Discharge'!H23^N4))))))</f>
        <v>302.42060016371465</v>
      </c>
      <c r="I25" s="24">
        <f>IF('[2]Discharge'!I23=0,0,IF(TRIM('[2]Discharge'!I23)="","",IF(COUNT(O6)=0,"",IF(O6=1,(((10^K4)*('[2]Discharge'!I23^N4))/100),((10^K4)*('[2]Discharge'!I23^N4))))))</f>
        <v>287.62197687180924</v>
      </c>
      <c r="J25" s="24">
        <f>IF('[2]Discharge'!J23=0,0,IF(TRIM('[2]Discharge'!J23)="","",IF(COUNT(O6)=0,"",IF(O6=1,(((10^K4)*('[2]Discharge'!J23^N4))/100),((10^K4)*('[2]Discharge'!J23^N4))))))</f>
        <v>171.99085384789925</v>
      </c>
      <c r="K25" s="24">
        <f>IF('[2]Discharge'!K23=0,0,IF(TRIM('[2]Discharge'!K23)="","",IF(COUNT(O6)=0,"",IF(O6=1,(((10^K4)*('[2]Discharge'!K23^N4))/100),((10^K4)*('[2]Discharge'!K23^N4))))))</f>
        <v>50.65069741744299</v>
      </c>
      <c r="L25" s="24">
        <f>IF('[2]Discharge'!L23=0,0,IF(TRIM('[2]Discharge'!L23)="","",IF(COUNT(O6)=0,"",IF(O6=1,(((10^K4)*('[2]Discharge'!L23^N4))/100),((10^K4)*('[2]Discharge'!L23^N4))))))</f>
        <v>32.47465731768643</v>
      </c>
      <c r="M25" s="24">
        <f>IF('[2]Discharge'!M23=0,0,IF(TRIM('[2]Discharge'!M23)="","",IF(COUNT(O6)=0,"",IF(O6=1,(((10^K4)*('[2]Discharge'!M23^N4))/100),((10^K4)*('[2]Discharge'!M23^N4))))))</f>
        <v>7.512780000248322</v>
      </c>
      <c r="N25" s="24">
        <f>IF('[2]Discharge'!N23=0,0,IF(TRIM('[2]Discharge'!N23)="","",IF(COUNT(O6)=0,"",IF(O6=1,(((10^K4)*('[2]Discharge'!N23^N4))/100),((10^K4)*('[2]Discharge'!N23^N4))))))</f>
        <v>1.5635446942765425</v>
      </c>
      <c r="O25" s="30"/>
      <c r="P25" s="31"/>
      <c r="Q25" s="25"/>
    </row>
    <row r="26" spans="1:17" ht="21.75">
      <c r="A26" s="3"/>
      <c r="B26" s="23">
        <v>15</v>
      </c>
      <c r="C26" s="24">
        <f>IF('[2]Discharge'!C24=0,0,IF(TRIM('[2]Discharge'!C24)="","",IF(COUNT(O6)=0,"",IF(O6=1,(((10^K4)*('[2]Discharge'!C24^N4))/100),((10^K4)*('[2]Discharge'!C24^N4))))))</f>
        <v>5.0019515681799644</v>
      </c>
      <c r="D26" s="24">
        <f>IF('[2]Discharge'!D24=0,0,IF(TRIM('[2]Discharge'!D24)="","",IF(COUNT(O6)=0,"",IF(O6=1,(((10^K4)*('[2]Discharge'!D24^N4))/100),((10^K4)*('[2]Discharge'!D24^N4))))))</f>
        <v>21.55725702416171</v>
      </c>
      <c r="E26" s="24">
        <f>IF('[2]Discharge'!E24=0,0,IF(TRIM('[2]Discharge'!E24)="","",IF(COUNT(O6)=0,"",IF(O6=1,(((10^K4)*('[2]Discharge'!E24^N4))/100),((10^K4)*('[2]Discharge'!E24^N4))))))</f>
        <v>121.16028448091095</v>
      </c>
      <c r="F26" s="24">
        <f>IF('[2]Discharge'!F24=0,0,IF(TRIM('[2]Discharge'!F24)="","",IF(COUNT(O6)=0,"",IF(O6=1,(((10^K4)*('[2]Discharge'!F24^N4))/100),((10^K4)*('[2]Discharge'!F24^N4))))))</f>
        <v>615.3242429046284</v>
      </c>
      <c r="G26" s="24">
        <f>IF('[2]Discharge'!G24=0,0,IF(TRIM('[2]Discharge'!G24)="","",IF(COUNT(O6)=0,"",IF(O6=1,(((10^K4)*('[2]Discharge'!G24^N4))/100),((10^K4)*('[2]Discharge'!G24^N4))))))</f>
        <v>1202.7320942815459</v>
      </c>
      <c r="H26" s="24">
        <f>IF('[2]Discharge'!H24=0,0,IF(TRIM('[2]Discharge'!H24)="","",IF(COUNT(O6)=0,"",IF(O6=1,(((10^K4)*('[2]Discharge'!H24^N4))/100),((10^K4)*('[2]Discharge'!H24^N4))))))</f>
        <v>403.03050809922075</v>
      </c>
      <c r="I26" s="24">
        <f>IF('[2]Discharge'!I24=0,0,IF(TRIM('[2]Discharge'!I24)="","",IF(COUNT(O6)=0,"",IF(O6=1,(((10^K4)*('[2]Discharge'!I24^N4))/100),((10^K4)*('[2]Discharge'!I24^N4))))))</f>
        <v>194.98078480474805</v>
      </c>
      <c r="J26" s="24">
        <f>IF('[2]Discharge'!J24=0,0,IF(TRIM('[2]Discharge'!J24)="","",IF(COUNT(O6)=0,"",IF(O6=1,(((10^K4)*('[2]Discharge'!J24^N4))/100),((10^K4)*('[2]Discharge'!J24^N4))))))</f>
        <v>171.99085384789925</v>
      </c>
      <c r="K26" s="24">
        <f>IF('[2]Discharge'!K24=0,0,IF(TRIM('[2]Discharge'!K24)="","",IF(COUNT(O6)=0,"",IF(O6=1,(((10^K4)*('[2]Discharge'!K24^N4))/100),((10^K4)*('[2]Discharge'!K24^N4))))))</f>
        <v>50.65069741744299</v>
      </c>
      <c r="L26" s="24">
        <f>IF('[2]Discharge'!L24=0,0,IF(TRIM('[2]Discharge'!L24)="","",IF(COUNT(O6)=0,"",IF(O6=1,(((10^K4)*('[2]Discharge'!L24^N4))/100),((10^K4)*('[2]Discharge'!L24^N4))))))</f>
        <v>26.39037267670772</v>
      </c>
      <c r="M26" s="24">
        <f>IF('[2]Discharge'!M24=0,0,IF(TRIM('[2]Discharge'!M24)="","",IF(COUNT(O6)=0,"",IF(O6=1,(((10^K4)*('[2]Discharge'!M24^N4))/100),((10^K4)*('[2]Discharge'!M24^N4))))))</f>
        <v>7.512780000248322</v>
      </c>
      <c r="N26" s="24">
        <f>IF('[2]Discharge'!N24=0,0,IF(TRIM('[2]Discharge'!N24)="","",IF(COUNT(O6)=0,"",IF(O6=1,(((10^K4)*('[2]Discharge'!N24^N4))/100),((10^K4)*('[2]Discharge'!N24^N4))))))</f>
        <v>1.5635446942765425</v>
      </c>
      <c r="O26" s="30"/>
      <c r="P26" s="31"/>
      <c r="Q26" s="25"/>
    </row>
    <row r="27" spans="1:17" ht="21.75">
      <c r="A27" s="3"/>
      <c r="B27" s="23">
        <v>16</v>
      </c>
      <c r="C27" s="24">
        <f>IF('[2]Discharge'!C25=0,0,IF(TRIM('[2]Discharge'!C25)="","",IF(COUNT(O6)=0,"",IF(O6=1,(((10^K4)*('[2]Discharge'!C25^N4))/100),((10^K4)*('[2]Discharge'!C25^N4))))))</f>
        <v>5.0019515681799644</v>
      </c>
      <c r="D27" s="24">
        <f>IF('[2]Discharge'!D25=0,0,IF(TRIM('[2]Discharge'!D25)="","",IF(COUNT(O6)=0,"",IF(O6=1,(((10^K4)*('[2]Discharge'!D25^N4))/100),((10^K4)*('[2]Discharge'!D25^N4))))))</f>
        <v>113.89843246877278</v>
      </c>
      <c r="E27" s="24">
        <f>IF('[2]Discharge'!E25=0,0,IF(TRIM('[2]Discharge'!E25)="","",IF(COUNT(O6)=0,"",IF(O6=1,(((10^K4)*('[2]Discharge'!E25^N4))/100),((10^K4)*('[2]Discharge'!E25^N4))))))</f>
        <v>106.87443278676773</v>
      </c>
      <c r="F27" s="24">
        <f>IF('[2]Discharge'!F25=0,0,IF(TRIM('[2]Discharge'!F25)="","",IF(COUNT(O6)=0,"",IF(O6=1,(((10^K4)*('[2]Discharge'!F25^N4))/100),((10^K4)*('[2]Discharge'!F25^N4))))))</f>
        <v>468.5219903581335</v>
      </c>
      <c r="G27" s="24">
        <f>IF('[2]Discharge'!G25=0,0,IF(TRIM('[2]Discharge'!G25)="","",IF(COUNT(O6)=0,"",IF(O6=1,(((10^K4)*('[2]Discharge'!G25^N4))/100),((10^K4)*('[2]Discharge'!G25^N4))))))</f>
        <v>668.9944456940538</v>
      </c>
      <c r="H27" s="24">
        <f>IF('[2]Discharge'!H25=0,0,IF(TRIM('[2]Discharge'!H25)="","",IF(COUNT(O6)=0,"",IF(O6=1,(((10^K4)*('[2]Discharge'!H25^N4))/100),((10^K4)*('[2]Discharge'!H25^N4))))))</f>
        <v>1541.4626171309603</v>
      </c>
      <c r="I27" s="24">
        <f>IF('[2]Discharge'!I25=0,0,IF(TRIM('[2]Discharge'!I25)="","",IF(COUNT(O6)=0,"",IF(O6=1,(((10^K4)*('[2]Discharge'!I25^N4))/100),((10^K4)*('[2]Discharge'!I25^N4))))))</f>
        <v>171.99085384789925</v>
      </c>
      <c r="J27" s="24">
        <f>IF('[2]Discharge'!J25=0,0,IF(TRIM('[2]Discharge'!J25)="","",IF(COUNT(O6)=0,"",IF(O6=1,(((10^K4)*('[2]Discharge'!J25^N4))/100),((10^K4)*('[2]Discharge'!J25^N4))))))</f>
        <v>171.99085384789925</v>
      </c>
      <c r="K27" s="24">
        <f>IF('[2]Discharge'!K25=0,0,IF(TRIM('[2]Discharge'!K25)="","",IF(COUNT(O6)=0,"",IF(O6=1,(((10^K4)*('[2]Discharge'!K25^N4))/100),((10^K4)*('[2]Discharge'!K25^N4))))))</f>
        <v>50.65069741744299</v>
      </c>
      <c r="L27" s="24">
        <f>IF('[2]Discharge'!L25=0,0,IF(TRIM('[2]Discharge'!L25)="","",IF(COUNT(O6)=0,"",IF(O6=1,(((10^K4)*('[2]Discharge'!L25^N4))/100),((10^K4)*('[2]Discharge'!L25^N4))))))</f>
        <v>23.598258041756104</v>
      </c>
      <c r="M27" s="24">
        <f>IF('[2]Discharge'!M25=0,0,IF(TRIM('[2]Discharge'!M25)="","",IF(COUNT(O6)=0,"",IF(O6=1,(((10^K4)*('[2]Discharge'!M25^N4))/100),((10^K4)*('[2]Discharge'!M25^N4))))))</f>
        <v>7.512780000248322</v>
      </c>
      <c r="N27" s="24">
        <f>IF('[2]Discharge'!N25=0,0,IF(TRIM('[2]Discharge'!N25)="","",IF(COUNT(O6)=0,"",IF(O6=1,(((10^K4)*('[2]Discharge'!N25^N4))/100),((10^K4)*('[2]Discharge'!N25^N4))))))</f>
        <v>1.9942496737995559</v>
      </c>
      <c r="O27" s="30"/>
      <c r="P27" s="31"/>
      <c r="Q27" s="25"/>
    </row>
    <row r="28" spans="1:17" ht="21.75">
      <c r="A28" s="3"/>
      <c r="B28" s="23">
        <v>17</v>
      </c>
      <c r="C28" s="24">
        <f>IF('[2]Discharge'!C26=0,0,IF(TRIM('[2]Discharge'!C26)="","",IF(COUNT(O6)=0,"",IF(O6=1,(((10^K4)*('[2]Discharge'!C26^N4))/100),((10^K4)*('[2]Discharge'!C26^N4))))))</f>
        <v>5.0019515681799644</v>
      </c>
      <c r="D28" s="24">
        <f>IF('[2]Discharge'!D26=0,0,IF(TRIM('[2]Discharge'!D26)="","",IF(COUNT(O6)=0,"",IF(O6=1,(((10^K4)*('[2]Discharge'!D26^N4))/100),((10^K4)*('[2]Discharge'!D26^N4))))))</f>
        <v>21.55725702416171</v>
      </c>
      <c r="E28" s="24">
        <f>IF('[2]Discharge'!E26=0,0,IF(TRIM('[2]Discharge'!E26)="","",IF(COUNT(O6)=0,"",IF(O6=1,(((10^K4)*('[2]Discharge'!E26^N4))/100),((10^K4)*('[2]Discharge'!E26^N4))))))</f>
        <v>130.57346861397497</v>
      </c>
      <c r="F28" s="24">
        <f>IF('[2]Discharge'!F26=0,0,IF(TRIM('[2]Discharge'!F26)="","",IF(COUNT(O6)=0,"",IF(O6=1,(((10^K4)*('[2]Discharge'!F26^N4))/100),((10^K4)*('[2]Discharge'!F26^N4))))))</f>
        <v>245.58276516854838</v>
      </c>
      <c r="G28" s="24">
        <f>IF('[2]Discharge'!G26=0,0,IF(TRIM('[2]Discharge'!G26)="","",IF(COUNT(O6)=0,"",IF(O6=1,(((10^K4)*('[2]Discharge'!G26^N4))/100),((10^K4)*('[2]Discharge'!G26^N4))))))</f>
        <v>446.10965615381224</v>
      </c>
      <c r="H28" s="24">
        <f>IF('[2]Discharge'!H26=0,0,IF(TRIM('[2]Discharge'!H26)="","",IF(COUNT(O6)=0,"",IF(O6=1,(((10^K4)*('[2]Discharge'!H26^N4))/100),((10^K4)*('[2]Discharge'!H26^N4))))))</f>
        <v>615.3242429046284</v>
      </c>
      <c r="I28" s="24">
        <f>IF('[2]Discharge'!I26=0,0,IF(TRIM('[2]Discharge'!I26)="","",IF(COUNT(O6)=0,"",IF(O6=1,(((10^K4)*('[2]Discharge'!I26^N4))/100),((10^K4)*('[2]Discharge'!I26^N4))))))</f>
        <v>171.99085384789925</v>
      </c>
      <c r="J28" s="24">
        <f>IF('[2]Discharge'!J26=0,0,IF(TRIM('[2]Discharge'!J26)="","",IF(COUNT(O6)=0,"",IF(O6=1,(((10^K4)*('[2]Discharge'!J26^N4))/100),((10^K4)*('[2]Discharge'!J26^N4))))))</f>
        <v>183.29443386451285</v>
      </c>
      <c r="K28" s="24">
        <f>IF('[2]Discharge'!K26=0,0,IF(TRIM('[2]Discharge'!K26)="","",IF(COUNT(O6)=0,"",IF(O6=1,(((10^K4)*('[2]Discharge'!K26^N4))/100),((10^K4)*('[2]Discharge'!K26^N4))))))</f>
        <v>54.80185057710283</v>
      </c>
      <c r="L28" s="24">
        <f>IF('[2]Discharge'!L26=0,0,IF(TRIM('[2]Discharge'!L26)="","",IF(COUNT(O6)=0,"",IF(O6=1,(((10^K4)*('[2]Discharge'!L26^N4))/100),((10^K4)*('[2]Discharge'!L26^N4))))))</f>
        <v>26.39037267670772</v>
      </c>
      <c r="M28" s="24">
        <f>IF('[2]Discharge'!M26=0,0,IF(TRIM('[2]Discharge'!M26)="","",IF(COUNT(O6)=0,"",IF(O6=1,(((10^K4)*('[2]Discharge'!M26^N4))/100),((10^K4)*('[2]Discharge'!M26^N4))))))</f>
        <v>7.512780000248322</v>
      </c>
      <c r="N28" s="24">
        <f>IF('[2]Discharge'!N26=0,0,IF(TRIM('[2]Discharge'!N26)="","",IF(COUNT(O6)=0,"",IF(O6=1,(((10^K4)*('[2]Discharge'!N26^N4))/100),((10^K4)*('[2]Discharge'!N26^N4))))))</f>
        <v>1.9942496737995559</v>
      </c>
      <c r="O28" s="30"/>
      <c r="P28" s="31"/>
      <c r="Q28" s="25"/>
    </row>
    <row r="29" spans="1:17" ht="21.75">
      <c r="A29" s="3"/>
      <c r="B29" s="23">
        <v>18</v>
      </c>
      <c r="C29" s="24">
        <f>IF('[2]Discharge'!C27=0,0,IF(TRIM('[2]Discharge'!C27)="","",IF(COUNT(O6)=0,"",IF(O6=1,(((10^K4)*('[2]Discharge'!C27^N4))/100),((10^K4)*('[2]Discharge'!C27^N4))))))</f>
        <v>5.0019515681799644</v>
      </c>
      <c r="D29" s="24">
        <f>IF('[2]Discharge'!D27=0,0,IF(TRIM('[2]Discharge'!D27)="","",IF(COUNT(O6)=0,"",IF(O6=1,(((10^K4)*('[2]Discharge'!D27^N4))/100),((10^K4)*('[2]Discharge'!D27^N4))))))</f>
        <v>19.613999582429194</v>
      </c>
      <c r="E29" s="24">
        <f>IF('[2]Discharge'!E27=0,0,IF(TRIM('[2]Discharge'!E27)="","",IF(COUNT(O6)=0,"",IF(O6=1,(((10^K4)*('[2]Discharge'!E27^N4))/100),((10^K4)*('[2]Discharge'!E27^N4))))))</f>
        <v>349.1903060514837</v>
      </c>
      <c r="F29" s="24">
        <f>IF('[2]Discharge'!F27=0,0,IF(TRIM('[2]Discharge'!F27)="","",IF(COUNT(O6)=0,"",IF(O6=1,(((10^K4)*('[2]Discharge'!F27^N4))/100),((10^K4)*('[2]Discharge'!F27^N4))))))</f>
        <v>171.99085384789925</v>
      </c>
      <c r="G29" s="24">
        <f>IF('[2]Discharge'!G27=0,0,IF(TRIM('[2]Discharge'!G27)="","",IF(COUNT(O6)=0,"",IF(O6=1,(((10^K4)*('[2]Discharge'!G27^N4))/100),((10^K4)*('[2]Discharge'!G27^N4))))))</f>
        <v>333.20357456659747</v>
      </c>
      <c r="H29" s="24">
        <f>IF('[2]Discharge'!H27=0,0,IF(TRIM('[2]Discharge'!H27)="","",IF(COUNT(O6)=0,"",IF(O6=1,(((10^K4)*('[2]Discharge'!H27^N4))/100),((10^K4)*('[2]Discharge'!H27^N4))))))</f>
        <v>491.5185407298879</v>
      </c>
      <c r="I29" s="24">
        <f>IF('[2]Discharge'!I27=0,0,IF(TRIM('[2]Discharge'!I27)="","",IF(COUNT(O6)=0,"",IF(O6=1,(((10^K4)*('[2]Discharge'!I27^N4))/100),((10^K4)*('[2]Discharge'!I27^N4))))))</f>
        <v>171.99085384789925</v>
      </c>
      <c r="J29" s="24">
        <f>IF('[2]Discharge'!J27=0,0,IF(TRIM('[2]Discharge'!J27)="","",IF(COUNT(O6)=0,"",IF(O6=1,(((10^K4)*('[2]Discharge'!J27^N4))/100),((10^K4)*('[2]Discharge'!J27^N4))))))</f>
        <v>161.06853690875218</v>
      </c>
      <c r="K29" s="24">
        <f>IF('[2]Discharge'!K27=0,0,IF(TRIM('[2]Discharge'!K27)="","",IF(COUNT(O6)=0,"",IF(O6=1,(((10^K4)*('[2]Discharge'!K27^N4))/100),((10^K4)*('[2]Discharge'!K27^N4))))))</f>
        <v>50.65069741744299</v>
      </c>
      <c r="L29" s="24">
        <f>IF('[2]Discharge'!L27=0,0,IF(TRIM('[2]Discharge'!L27)="","",IF(COUNT(O6)=0,"",IF(O6=1,(((10^K4)*('[2]Discharge'!L27^N4))/100),((10^K4)*('[2]Discharge'!L27^N4))))))</f>
        <v>19.613999582429194</v>
      </c>
      <c r="M29" s="24">
        <f>IF('[2]Discharge'!M27=0,0,IF(TRIM('[2]Discharge'!M27)="","",IF(COUNT(O6)=0,"",IF(O6=1,(((10^K4)*('[2]Discharge'!M27^N4))/100),((10^K4)*('[2]Discharge'!M27^N4))))))</f>
        <v>7.512780000248322</v>
      </c>
      <c r="N29" s="24">
        <f>IF('[2]Discharge'!N27=0,0,IF(TRIM('[2]Discharge'!N27)="","",IF(COUNT(O6)=0,"",IF(O6=1,(((10^K4)*('[2]Discharge'!N27^N4))/100),((10^K4)*('[2]Discharge'!N27^N4))))))</f>
        <v>1.9942496737995559</v>
      </c>
      <c r="O29" s="30"/>
      <c r="P29" s="31"/>
      <c r="Q29" s="25"/>
    </row>
    <row r="30" spans="1:17" ht="21.75">
      <c r="A30" s="3"/>
      <c r="B30" s="23">
        <v>19</v>
      </c>
      <c r="C30" s="24">
        <f>IF('[2]Discharge'!C28=0,0,IF(TRIM('[2]Discharge'!C28)="","",IF(COUNT(O6)=0,"",IF(O6=1,(((10^K4)*('[2]Discharge'!C28^N4))/100),((10^K4)*('[2]Discharge'!C28^N4))))))</f>
        <v>5.0019515681799644</v>
      </c>
      <c r="D30" s="24">
        <f>IF('[2]Discharge'!D28=0,0,IF(TRIM('[2]Discharge'!D28)="","",IF(COUNT(O6)=0,"",IF(O6=1,(((10^K4)*('[2]Discharge'!D28^N4))/100),((10^K4)*('[2]Discharge'!D28^N4))))))</f>
        <v>19.613999582429194</v>
      </c>
      <c r="E30" s="24">
        <f>IF('[2]Discharge'!E28=0,0,IF('[2]Discharge'!E28=0,0,IF(TRIM('[2]Discharge'!E28)="","",IF(COUNT(O6)=0,"",IF(O6=1,(((10^K4)*('[2]Discharge'!E28^N4))/100),((10^K4)*('[2]Discharge'!E28^N4)))))))</f>
        <v>171.99085384789925</v>
      </c>
      <c r="F30" s="24">
        <f>IF('[2]Discharge'!F28=0,0,IF(TRIM('[2]Discharge'!F28)="","",IF(COUNT(O6)=0,"",IF(O6=1,(((10^K4)*('[2]Discharge'!F28^N4))/100),((10^K4)*('[2]Discharge'!F28^N4))))))</f>
        <v>183.29443386451285</v>
      </c>
      <c r="G30" s="24">
        <f>IF('[2]Discharge'!G28=0,0,IF(TRIM('[2]Discharge'!G28)="","",IF(COUNT(O6)=0,"",IF(O6=1,(((10^K4)*('[2]Discharge'!G28^N4))/100),((10^K4)*('[2]Discharge'!G28^N4))))))</f>
        <v>725.0536738553259</v>
      </c>
      <c r="H30" s="24">
        <f>IF('[2]Discharge'!H28=0,0,IF(TRIM('[2]Discharge'!H28)="","",IF(COUNT(O6)=0,"",IF(O6=1,(((10^K4)*('[2]Discharge'!H28^N4))/100),((10^K4)*('[2]Discharge'!H28^N4))))))</f>
        <v>696.7246754425302</v>
      </c>
      <c r="I30" s="24">
        <f>IF('[2]Discharge'!I28=0,0,IF(TRIM('[2]Discharge'!I28)="","",IF(COUNT(O6)=0,"",IF(O6=1,(((10^K4)*('[2]Discharge'!I28^N4))/100),((10^K4)*('[2]Discharge'!I28^N4))))))</f>
        <v>161.06853690875218</v>
      </c>
      <c r="J30" s="24">
        <f>IF('[2]Discharge'!J28=0,0,IF(TRIM('[2]Discharge'!J28)="","",IF(COUNT(O6)=0,"",IF(O6=1,(((10^K4)*('[2]Discharge'!J28^N4))/100),((10^K4)*('[2]Discharge'!J28^N4))))))</f>
        <v>150.52593500257498</v>
      </c>
      <c r="K30" s="24">
        <f>IF('[2]Discharge'!K28=0,0,IF(TRIM('[2]Discharge'!K28)="","",IF(COUNT(O6)=0,"",IF(O6=1,(((10^K4)*('[2]Discharge'!K28^N4))/100),((10^K4)*('[2]Discharge'!K28^N4))))))</f>
        <v>50.65069741744299</v>
      </c>
      <c r="L30" s="24">
        <f>IF('[2]Discharge'!L28=0,0,IF(TRIM('[2]Discharge'!L28)="","",IF(COUNT(O6)=0,"",IF(O6=1,(((10^K4)*('[2]Discharge'!L28^N4))/100),((10^K4)*('[2]Discharge'!L28^N4))))))</f>
        <v>14.364862075515832</v>
      </c>
      <c r="M30" s="24">
        <f>IF('[2]Discharge'!M28=0,0,IF(TRIM('[2]Discharge'!M28)="","",IF(COUNT(O6)=0,"",IF(O6=1,(((10^K4)*('[2]Discharge'!M28^N4))/100),((10^K4)*('[2]Discharge'!M28^N4))))))</f>
        <v>7.512780000248322</v>
      </c>
      <c r="N30" s="24">
        <f>IF('[2]Discharge'!N28=0,0,IF(TRIM('[2]Discharge'!N28)="","",IF(COUNT(O6)=0,"",IF(O6=1,(((10^K4)*('[2]Discharge'!N28^N4))/100),((10^K4)*('[2]Discharge'!N28^N4))))))</f>
        <v>1.5635446942765425</v>
      </c>
      <c r="O30" s="30"/>
      <c r="P30" s="31"/>
      <c r="Q30" s="25"/>
    </row>
    <row r="31" spans="1:17" ht="21.75">
      <c r="A31" s="3"/>
      <c r="B31" s="23">
        <v>20</v>
      </c>
      <c r="C31" s="24">
        <f>IF('[2]Discharge'!C29=0,0,IF(TRIM('[2]Discharge'!C29)="","",IF(COUNT(O6)=0,"",IF(O6=1,(((10^K4)*('[2]Discharge'!C29^N4))/100),((10^K4)*('[2]Discharge'!C29^N4))))))</f>
        <v>5.0019515681799644</v>
      </c>
      <c r="D31" s="24">
        <f>IF('[2]Discharge'!D29=0,0,IF(TRIM('[2]Discharge'!D29)="","",IF(COUNT(O6)=0,"",IF(O6=1,(((10^K4)*('[2]Discharge'!D29^N4))/100),((10^K4)*('[2]Discharge'!D29^N4))))))</f>
        <v>35.7689812278595</v>
      </c>
      <c r="E31" s="24">
        <f>IF('[2]Discharge'!E29=0,0,IF(TRIM('[2]Discharge'!E29)="","",IF(COUNT(O6)=0,"",IF(O6=1,(((10^K4)*('[2]Discharge'!E29^N4))/100),((10^K4)*('[2]Discharge'!E29^N4))))))</f>
        <v>100.08734846528999</v>
      </c>
      <c r="F31" s="24">
        <f>IF('[2]Discharge'!F29=0,0,IF(TRIM('[2]Discharge'!F29)="","",IF(COUNT(O6)=0,"",IF(O6=1,(((10^K4)*('[2]Discharge'!F29^N4))/100),((10^K4)*('[2]Discharge'!F29^N4))))))</f>
        <v>171.99085384789925</v>
      </c>
      <c r="G31" s="24">
        <f>IF('[2]Discharge'!G29=0,0,IF(TRIM('[2]Discharge'!G29)="","",IF(COUNT(O6)=0,"",IF(O6=1,(((10^K4)*('[2]Discharge'!G29^N4))/100),((10^K4)*('[2]Discharge'!G29^N4))))))</f>
        <v>2293.161054027032</v>
      </c>
      <c r="H31" s="24">
        <f>IF('[2]Discharge'!H29=0,0,IF(TRIM('[2]Discharge'!H29)="","",IF(COUNT(O6)=0,"",IF(O6=1,(((10^K4)*('[2]Discharge'!H29^N4))/100),((10^K4)*('[2]Discharge'!H29^N4))))))</f>
        <v>589.3811809127569</v>
      </c>
      <c r="I31" s="24">
        <f>IF('[2]Discharge'!I29=0,0,IF(TRIM('[2]Discharge'!I29)="","",IF(COUNT(O6)=0,"",IF(O6=1,(((10^K4)*('[2]Discharge'!I29^N4))/100),((10^K4)*('[2]Discharge'!I29^N4))))))</f>
        <v>150.52593500257498</v>
      </c>
      <c r="J31" s="24">
        <f>IF('[2]Discharge'!J29=0,0,IF(TRIM('[2]Discharge'!J29)="","",IF(COUNT(O6)=0,"",IF(O6=1,(((10^K4)*('[2]Discharge'!J29^N4))/100),((10^K4)*('[2]Discharge'!J29^N4))))))</f>
        <v>140.3614575062129</v>
      </c>
      <c r="K31" s="24">
        <f>IF('[2]Discharge'!K29=0,0,IF(TRIM('[2]Discharge'!K29)="","",IF(COUNT(O6)=0,"",IF(O6=1,(((10^K4)*('[2]Discharge'!K29^N4))/100),((10^K4)*('[2]Discharge'!K29^N4))))))</f>
        <v>50.65069741744299</v>
      </c>
      <c r="L31" s="24">
        <f>IF('[2]Discharge'!L29=0,0,IF(TRIM('[2]Discharge'!L29)="","",IF(COUNT(O6)=0,"",IF(O6=1,(((10^K4)*('[2]Discharge'!L29^N4))/100),((10^K4)*('[2]Discharge'!L29^N4))))))</f>
        <v>14.364862075515832</v>
      </c>
      <c r="M31" s="24">
        <f>IF('[2]Discharge'!M29=0,0,IF(TRIM('[2]Discharge'!M29)="","",IF(COUNT(O6)=0,"",IF(O6=1,(((10^K4)*('[2]Discharge'!M29^N4))/100),((10^K4)*('[2]Discharge'!M29^N4))))))</f>
        <v>7.512780000248322</v>
      </c>
      <c r="N31" s="24">
        <f>IF('[2]Discharge'!N29=0,0,IF(TRIM('[2]Discharge'!N29)="","",IF(COUNT(O6)=0,"",IF(O6=1,(((10^K4)*('[2]Discharge'!N29^N4))/100),((10^K4)*('[2]Discharge'!N29^N4))))))</f>
        <v>1.5635446942765425</v>
      </c>
      <c r="O31" s="30"/>
      <c r="P31" s="31"/>
      <c r="Q31" s="25"/>
    </row>
    <row r="32" spans="1:17" ht="21.75">
      <c r="A32" s="3"/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30"/>
      <c r="P32" s="31"/>
      <c r="Q32" s="25"/>
    </row>
    <row r="33" spans="1:17" ht="21.75">
      <c r="A33" s="3"/>
      <c r="B33" s="23">
        <v>21</v>
      </c>
      <c r="C33" s="24">
        <f>IF('[2]Discharge'!C31=0,0,IF(TRIM('[2]Discharge'!C31)="","",IF(COUNT(O6)=0,"",IF(O6=1,(((10^K4)*('[2]Discharge'!C31^N4))/100),((10^K4)*('[2]Discharge'!C31^N4))))))</f>
        <v>5.0019515681799644</v>
      </c>
      <c r="D33" s="24">
        <f>IF('[2]Discharge'!D31=0,0,IF(TRIM('[2]Discharge'!D31)="","",IF(COUNT(O6)=0,"",IF(O6=1,(((10^K4)*('[2]Discharge'!D31^N4))/100),((10^K4)*('[2]Discharge'!D31^N4))))))</f>
        <v>64.28424872223778</v>
      </c>
      <c r="E33" s="24">
        <f>IF('[2]Discharge'!E31=0,0,IF(TRIM('[2]Discharge'!E31)="","",IF(COUNT(O6)=0,"",IF(O6=1,(((10^K4)*('[2]Discharge'!E31^N4))/100),((10^K4)*('[2]Discharge'!E31^N4))))))</f>
        <v>69.67102792420435</v>
      </c>
      <c r="F33" s="24">
        <f>IF('[2]Discharge'!F31=0,0,IF(TRIM('[2]Discharge'!F31)="","",IF(COUNT(O6)=0,"",IF(O6=1,(((10^K4)*('[2]Discharge'!F31^N4))/100),((10^K4)*('[2]Discharge'!F31^N4))))))</f>
        <v>183.29443386451285</v>
      </c>
      <c r="G33" s="24">
        <f>IF('[2]Discharge'!G31=0,0,IF(TRIM('[2]Discharge'!G31)="","",IF(COUNT(O6)=0,"",IF(O6=1,(((10^K4)*('[2]Discharge'!G31^N4))/100),((10^K4)*('[2]Discharge'!G31^N4))))))</f>
        <v>2683.1334740407756</v>
      </c>
      <c r="H33" s="24">
        <f>IF('[2]Discharge'!H31=0,0,IF(TRIM('[2]Discharge'!H31)="","",IF(COUNT(O6)=0,"",IF(O6=1,(((10^K4)*('[2]Discharge'!H31^N4))/100),((10^K4)*('[2]Discharge'!H31^N4))))))</f>
        <v>424.27976511884987</v>
      </c>
      <c r="I33" s="24">
        <f>IF('[2]Discharge'!I31=0,0,IF(TRIM('[2]Discharge'!I31)="","",IF(COUNT(O6)=0,"",IF(O6=1,(((10^K4)*('[2]Discharge'!I31^N4))/100),((10^K4)*('[2]Discharge'!I31^N4))))))</f>
        <v>171.99085384789925</v>
      </c>
      <c r="J33" s="24">
        <f>IF('[2]Discharge'!J31=0,0,IF(TRIM('[2]Discharge'!J31)="","",IF(COUNT(O6)=0,"",IF(O6=1,(((10^K4)*('[2]Discharge'!J31^N4))/100),((10^K4)*('[2]Discharge'!J31^N4))))))</f>
        <v>140.3614575062129</v>
      </c>
      <c r="K33" s="24">
        <f>IF('[2]Discharge'!K31=0,0,IF(TRIM('[2]Discharge'!K31)="","",IF(COUNT(O6)=0,"",IF(O6=1,(((10^K4)*('[2]Discharge'!K31^N4))/100),((10^K4)*('[2]Discharge'!K31^N4))))))</f>
        <v>46.67272549127322</v>
      </c>
      <c r="L33" s="24">
        <f>IF('[2]Discharge'!L31=0,0,IF(TRIM('[2]Discharge'!L31)="","",IF(COUNT(O6)=0,"",IF(O6=1,(((10^K4)*('[2]Discharge'!L31^N4))/100),((10^K4)*('[2]Discharge'!L31^N4))))))</f>
        <v>14.364862075515832</v>
      </c>
      <c r="M33" s="24">
        <f>IF('[2]Discharge'!M31=0,0,IF(TRIM('[2]Discharge'!M31)="","",IF(COUNT(O6)=0,"",IF(O6=1,(((10^K4)*('[2]Discharge'!M31^N4))/100),((10^K4)*('[2]Discharge'!M31^N4))))))</f>
        <v>7.512780000248322</v>
      </c>
      <c r="N33" s="24">
        <f>IF('[2]Discharge'!N31=0,0,IF(TRIM('[2]Discharge'!N31)="","",IF(COUNT(O6)=0,"",IF(O6=1,(((10^K4)*('[2]Discharge'!N31^N4))/100),((10^K4)*('[2]Discharge'!N31^N4))))))</f>
        <v>1.5635446942765425</v>
      </c>
      <c r="O33" s="30"/>
      <c r="P33" s="31"/>
      <c r="Q33" s="25"/>
    </row>
    <row r="34" spans="1:17" ht="21.75">
      <c r="A34" s="3"/>
      <c r="B34" s="23">
        <v>22</v>
      </c>
      <c r="C34" s="24">
        <f>IF('[2]Discharge'!C32=0,0,IF(TRIM('[2]Discharge'!C32)="","",IF(COUNT(O6)=0,"",IF(O6=1,(((10^K4)*('[2]Discharge'!C32^N4))/100),((10^K4)*('[2]Discharge'!C32^N4))))))</f>
        <v>5.778920153853091</v>
      </c>
      <c r="D34" s="24">
        <f>IF('[2]Discharge'!D32=0,0,IF(TRIM('[2]Discharge'!D32)="","",IF(COUNT(O6)=0,"",IF(O6=1,(((10^K4)*('[2]Discharge'!D32^N4))/100),((10^K4)*('[2]Discharge'!D32^N4))))))</f>
        <v>50.65069741744299</v>
      </c>
      <c r="E34" s="24">
        <f>IF('[2]Discharge'!E32=0,0,IF(TRIM('[2]Discharge'!E32)="","",IF(COUNT(O6)=0,"",IF(O6=1,(((10^K4)*('[2]Discharge'!E32^N4))/100),((10^K4)*('[2]Discharge'!E32^N4))))))</f>
        <v>64.28424872223778</v>
      </c>
      <c r="F34" s="24">
        <f>IF('[2]Discharge'!F32=0,0,IF(TRIM('[2]Discharge'!F32)="","",IF(COUNT(O6)=0,"",IF(O6=1,(((10^K4)*('[2]Discharge'!F32^N4))/100),((10^K4)*('[2]Discharge'!F32^N4))))))</f>
        <v>171.99085384789925</v>
      </c>
      <c r="G34" s="24">
        <f>IF('[2]Discharge'!G32=0,0,IF(TRIM('[2]Discharge'!G32)="","",IF(COUNT(O6)=0,"",IF(O6=1,(((10^K4)*('[2]Discharge'!G32^N4))/100),((10^K4)*('[2]Discharge'!G32^N4))))))</f>
        <v>947.3789048305513</v>
      </c>
      <c r="H34" s="24">
        <f>IF('[2]Discharge'!H32=0,0,IF(TRIM('[2]Discharge'!H32)="","",IF(COUNT(O6)=0,"",IF(O6=1,(((10^K4)*('[2]Discharge'!H32^N4))/100),((10^K4)*('[2]Discharge'!H32^N4))))))</f>
        <v>333.20357456659747</v>
      </c>
      <c r="I34" s="24">
        <f>IF('[2]Discharge'!I32=0,0,IF(TRIM('[2]Discharge'!I32)="","",IF(COUNT(O6)=0,"",IF(O6=1,(((10^K4)*('[2]Discharge'!I32^N4))/100),((10^K4)*('[2]Discharge'!I32^N4))))))</f>
        <v>302.42060016371465</v>
      </c>
      <c r="J34" s="24">
        <f>IF('[2]Discharge'!J32=0,0,IF(TRIM('[2]Discharge'!J32)="","",IF(COUNT(O6)=0,"",IF(O6=1,(((10^K4)*('[2]Discharge'!J32^N4))/100),((10^K4)*('[2]Discharge'!J32^N4))))))</f>
        <v>130.57346861397497</v>
      </c>
      <c r="K34" s="24">
        <f>IF('[2]Discharge'!K32=0,0,IF(TRIM('[2]Discharge'!K32)="","",IF(COUNT(O6)=0,"",IF(O6=1,(((10^K4)*('[2]Discharge'!K32^N4))/100),((10^K4)*('[2]Discharge'!K32^N4))))))</f>
        <v>46.67272549127322</v>
      </c>
      <c r="L34" s="24">
        <f>IF('[2]Discharge'!L32=0,0,IF(TRIM('[2]Discharge'!L32)="","",IF(COUNT(O6)=0,"",IF(O6=1,(((10^K4)*('[2]Discharge'!L32^N4))/100),((10^K4)*('[2]Discharge'!L32^N4))))))</f>
        <v>14.364862075515832</v>
      </c>
      <c r="M34" s="24">
        <f>IF('[2]Discharge'!M32=0,0,IF(TRIM('[2]Discharge'!M32)="","",IF(COUNT(O6)=0,"",IF(O6=1,(((10^K4)*('[2]Discharge'!M32^N4))/100),((10^K4)*('[2]Discharge'!M32^N4))))))</f>
        <v>6.61569501767421</v>
      </c>
      <c r="N34" s="24">
        <f>IF('[2]Discharge'!N32=0,0,IF(TRIM('[2]Discharge'!N32)="","",IF(COUNT(O6)=0,"",IF(O6=1,(((10^K4)*('[2]Discharge'!N32^N4))/100),((10^K4)*('[2]Discharge'!N32^N4))))))</f>
        <v>1.5635446942765425</v>
      </c>
      <c r="O34" s="30"/>
      <c r="P34" s="31"/>
      <c r="Q34" s="25"/>
    </row>
    <row r="35" spans="1:17" ht="21.75">
      <c r="A35" s="3"/>
      <c r="B35" s="23">
        <v>23</v>
      </c>
      <c r="C35" s="24">
        <f>IF('[2]Discharge'!C33=0,0,IF(TRIM('[2]Discharge'!C33)="","",IF(COUNT(O6)=0,"",IF(O6=1,(((10^K4)*('[2]Discharge'!C33^N4))/100),((10^K4)*('[2]Discharge'!C33^N4))))))</f>
        <v>5.778920153853091</v>
      </c>
      <c r="D35" s="24">
        <f>IF('[2]Discharge'!D33=0,0,IF(TRIM('[2]Discharge'!D33)="","",IF(COUNT(O6)=0,"",IF(O6=1,(((10^K4)*('[2]Discharge'!D33^N4))/100),((10^K4)*('[2]Discharge'!D33^N4))))))</f>
        <v>39.2327901950889</v>
      </c>
      <c r="E35" s="24">
        <f>IF('[2]Discharge'!E33=0,0,IF(TRIM('[2]Discharge'!E33)="","",IF(COUNT(O6)=0,"",IF(O6=1,(((10^K4)*('[2]Discharge'!E33^N4))/100),((10^K4)*('[2]Discharge'!E33^N4))))))</f>
        <v>54.80185057710283</v>
      </c>
      <c r="F35" s="24">
        <f>IF('[2]Discharge'!F33=0,0,IF(TRIM('[2]Discharge'!F33)="","",IF(COUNT(O6)=0,"",IF(O6=1,(((10^K4)*('[2]Discharge'!F33^N4))/100),((10^K4)*('[2]Discharge'!F33^N4))))))</f>
        <v>183.29443386451285</v>
      </c>
      <c r="G35" s="24">
        <f>IF('[2]Discharge'!G33=0,0,IF(TRIM('[2]Discharge'!G33)="","",IF(COUNT(O6)=0,"",IF(O6=1,(((10^K4)*('[2]Discharge'!G33^N4))/100),((10^K4)*('[2]Discharge'!G33^N4))))))</f>
        <v>1700.127598842651</v>
      </c>
      <c r="H35" s="24">
        <f>IF('[2]Discharge'!H33=0,0,IF(TRIM('[2]Discharge'!H33)="","",IF(COUNT(O6)=0,"",IF(O6=1,(((10^K4)*('[2]Discharge'!H33^N4))/100),((10^K4)*('[2]Discharge'!H33^N4))))))</f>
        <v>287.62197687180924</v>
      </c>
      <c r="I35" s="24">
        <f>IF('[2]Discharge'!I33=0,0,IF(TRIM('[2]Discharge'!I33)="","",IF(COUNT(O6)=0,"",IF(O6=1,(((10^K4)*('[2]Discharge'!I33^N4))/100),((10^K4)*('[2]Discharge'!I33^N4))))))</f>
        <v>1248.1252083184115</v>
      </c>
      <c r="J35" s="24">
        <f>IF('[2]Discharge'!J33=0,0,IF(TRIM('[2]Discharge'!J33)="","",IF(COUNT(O6)=0,"",IF(O6=1,(((10^K4)*('[2]Discharge'!J33^N4))/100),((10^K4)*('[2]Discharge'!J33^N4))))))</f>
        <v>106.87443278676773</v>
      </c>
      <c r="K35" s="24">
        <f>IF('[2]Discharge'!K33=0,0,IF(TRIM('[2]Discharge'!K33)="","",IF(COUNT(O6)=0,"",IF(O6=1,(((10^K4)*('[2]Discharge'!K33^N4))/100),((10^K4)*('[2]Discharge'!K33^N4))))))</f>
        <v>42.867058580481284</v>
      </c>
      <c r="L35" s="24">
        <f>IF('[2]Discharge'!L33=0,0,IF(TRIM('[2]Discharge'!L33)="","",IF(COUNT(O6)=0,"",IF(O6=1,(((10^K4)*('[2]Discharge'!L33^N4))/100),((10^K4)*('[2]Discharge'!L33^N4))))))</f>
        <v>14.364862075515832</v>
      </c>
      <c r="M35" s="24">
        <f>IF('[2]Discharge'!M33=0,0,IF(TRIM('[2]Discharge'!M33)="","",IF(COUNT(O6)=0,"",IF(O6=1,(((10^K4)*('[2]Discharge'!M33^N4))/100),((10^K4)*('[2]Discharge'!M33^N4))))))</f>
        <v>5.778920153853091</v>
      </c>
      <c r="N35" s="24">
        <f>IF('[2]Discharge'!N33=0,0,IF(TRIM('[2]Discharge'!N33)="","",IF(COUNT(O6)=0,"",IF(O6=1,(((10^K4)*('[2]Discharge'!N33^N4))/100),((10^K4)*('[2]Discharge'!N33^N4))))))</f>
        <v>1.5635446942765425</v>
      </c>
      <c r="O35" s="30"/>
      <c r="P35" s="31"/>
      <c r="Q35" s="25"/>
    </row>
    <row r="36" spans="1:17" ht="21.75">
      <c r="A36" s="3"/>
      <c r="B36" s="23">
        <v>24</v>
      </c>
      <c r="C36" s="24">
        <f>IF('[2]Discharge'!C34=0,0,IF(TRIM('[2]Discharge'!C34)="","",IF(COUNT(O6)=0,"",IF(O6=1,(((10^K4)*('[2]Discharge'!C34^N4))/100),((10^K4)*('[2]Discharge'!C34^N4))))))</f>
        <v>5.778920153853091</v>
      </c>
      <c r="D36" s="24">
        <f>IF('[2]Discharge'!D34=0,0,IF(TRIM('[2]Discharge'!D34)="","",IF(COUNT(O6)=0,"",IF(O6=1,(((10^K4)*('[2]Discharge'!D34^N4))/100),((10^K4)*('[2]Discharge'!D34^N4))))))</f>
        <v>23.598258041756104</v>
      </c>
      <c r="E36" s="24">
        <f>IF('[2]Discharge'!E34=0,0,IF(TRIM('[2]Discharge'!E34)="","",IF(COUNT(O6)=0,"",IF(O6=1,(((10^K4)*('[2]Discharge'!E34^N4))/100),((10^K4)*('[2]Discharge'!E34^N4))))))</f>
        <v>23.598258041756104</v>
      </c>
      <c r="F36" s="24">
        <f>IF('[2]Discharge'!F34=0,0,IF(TRIM('[2]Discharge'!F34)="","",IF(COUNT(O6)=0,"",IF(O6=1,(((10^K4)*('[2]Discharge'!F34^N4))/100),((10^K4)*('[2]Discharge'!F34^N4))))))</f>
        <v>171.99085384789925</v>
      </c>
      <c r="G36" s="24">
        <f>IF('[2]Discharge'!G34=0,0,IF(TRIM('[2]Discharge'!G34)="","",IF(COUNT(O6)=0,"",IF(O6=1,(((10^K4)*('[2]Discharge'!G34^N4))/100),((10^K4)*('[2]Discharge'!G34^N4))))))</f>
        <v>813.6479789806364</v>
      </c>
      <c r="H36" s="24">
        <f>IF('[2]Discharge'!H34=0,0,IF(TRIM('[2]Discharge'!H34)="","",IF(COUNT(O6)=0,"",IF(O6=1,(((10^K4)*('[2]Discharge'!H34^N4))/100),((10^K4)*('[2]Discharge'!H34^N4))))))</f>
        <v>259.2043248195655</v>
      </c>
      <c r="I36" s="24">
        <f>IF('[2]Discharge'!I34=0,0,IF(TRIM('[2]Discharge'!I34)="","",IF(COUNT(O6)=0,"",IF(O6=1,(((10^K4)*('[2]Discharge'!I34^N4))/100),((10^K4)*('[2]Discharge'!I34^N4))))))</f>
        <v>564.0307077559638</v>
      </c>
      <c r="J36" s="24">
        <f>IF('[2]Discharge'!J34=0,0,IF(TRIM('[2]Discharge'!J34)="","",IF(COUNT(O6)=0,"",IF(O6=1,(((10^K4)*('[2]Discharge'!J34^N4))/100),((10^K4)*('[2]Discharge'!J34^N4))))))</f>
        <v>87.22005165092526</v>
      </c>
      <c r="K36" s="24">
        <f>IF('[2]Discharge'!K34=0,0,IF(TRIM('[2]Discharge'!K34)="","",IF(COUNT(O6)=0,"",IF(O6=1,(((10^K4)*('[2]Discharge'!K34^N4))/100),((10^K4)*('[2]Discharge'!K34^N4))))))</f>
        <v>39.2327901950889</v>
      </c>
      <c r="L36" s="24">
        <f>IF('[2]Discharge'!L34=0,0,IF(TRIM('[2]Discharge'!L34)="","",IF(COUNT(O6)=0,"",IF(O6=1,(((10^K4)*('[2]Discharge'!L34^N4))/100),((10^K4)*('[2]Discharge'!L34^N4))))))</f>
        <v>14.364862075515832</v>
      </c>
      <c r="M36" s="24">
        <f>IF('[2]Discharge'!M34=0,0,IF(TRIM('[2]Discharge'!M34)="","",IF(COUNT(O6)=0,"",IF(O6=1,(((10^K4)*('[2]Discharge'!M34^N4))/100),((10^K4)*('[2]Discharge'!M34^N4))))))</f>
        <v>5.778920153853091</v>
      </c>
      <c r="N36" s="24">
        <f>IF('[2]Discharge'!N34=0,0,IF(TRIM('[2]Discharge'!N34)="","",IF(COUNT(O6)=0,"",IF(O6=1,(((10^K4)*('[2]Discharge'!N34^N4))/100),((10^K4)*('[2]Discharge'!N34^N4))))))</f>
        <v>1.9942496737995559</v>
      </c>
      <c r="O36" s="30"/>
      <c r="P36" s="31"/>
      <c r="Q36" s="25"/>
    </row>
    <row r="37" spans="1:17" ht="21.75">
      <c r="A37" s="3"/>
      <c r="B37" s="23">
        <v>25</v>
      </c>
      <c r="C37" s="24">
        <f>IF('[2]Discharge'!C35=0,0,IF(TRIM('[2]Discharge'!C35)="","",IF(COUNT(O6)=0,"",IF(O6=1,(((10^K4)*('[2]Discharge'!C35^N4))/100),((10^K4)*('[2]Discharge'!C35^N4))))))</f>
        <v>6.61569501767421</v>
      </c>
      <c r="D37" s="24">
        <f>IF('[2]Discharge'!D35=0,0,IF(TRIM('[2]Discharge'!D35)="","",IF(COUNT(O6)=0,"",IF(O6=1,(((10^K4)*('[2]Discharge'!D35^N4))/100),((10^K4)*('[2]Discharge'!D35^N4))))))</f>
        <v>14.364862075515832</v>
      </c>
      <c r="E37" s="24">
        <f>IF('[2]Discharge'!E35=0,0,IF(TRIM('[2]Discharge'!E35)="","",IF(COUNT(O6)=0,"",IF(O6=1,(((10^K4)*('[2]Discharge'!E35^N4))/100),((10^K4)*('[2]Discharge'!E35^N4))))))</f>
        <v>23.598258041756104</v>
      </c>
      <c r="F37" s="24">
        <f>IF('[2]Discharge'!F35=0,0,IF(TRIM('[2]Discharge'!F35)="","",IF(COUNT(O6)=0,"",IF(O6=1,(((10^K4)*('[2]Discharge'!F35^N4))/100),((10^K4)*('[2]Discharge'!F35^N4))))))</f>
        <v>171.99085384789925</v>
      </c>
      <c r="G37" s="24">
        <f>IF('[2]Discharge'!G35=0,0,IF(TRIM('[2]Discharge'!G35)="","",IF(COUNT(O6)=0,"",IF(O6=1,(((10^K4)*('[2]Discharge'!G35^N4))/100),((10^K4)*('[2]Discharge'!G35^N4))))))</f>
        <v>753.9829224542982</v>
      </c>
      <c r="H37" s="24">
        <f>IF('[2]Discharge'!H35=0,0,IF(TRIM('[2]Discharge'!H35)="","",IF(COUNT(O6)=0,"",IF(O6=1,(((10^K4)*('[2]Discharge'!H35^N4))/100),((10^K4)*('[2]Discharge'!H35^N4))))))</f>
        <v>365.5754158074717</v>
      </c>
      <c r="I37" s="24">
        <f>IF('[2]Discharge'!I35=0,0,IF(TRIM('[2]Discharge'!I35)="","",IF(COUNT(O6)=0,"",IF(O6=1,(((10^K4)*('[2]Discharge'!I35^N4))/100),((10^K4)*('[2]Discharge'!I35^N4))))))</f>
        <v>333.20357456659747</v>
      </c>
      <c r="J37" s="24">
        <f>IF('[2]Discharge'!J35=0,0,IF(TRIM('[2]Discharge'!J35)="","",IF(COUNT(O6)=0,"",IF(O6=1,(((10^K4)*('[2]Discharge'!J35^N4))/100),((10^K4)*('[2]Discharge'!J35^N4))))))</f>
        <v>87.22005165092526</v>
      </c>
      <c r="K37" s="24">
        <f>IF('[2]Discharge'!K35=0,0,IF(TRIM('[2]Discharge'!K35)="","",IF(COUNT(O6)=0,"",IF(O6=1,(((10^K4)*('[2]Discharge'!K35^N4))/100),((10^K4)*('[2]Discharge'!K35^N4))))))</f>
        <v>39.2327901950889</v>
      </c>
      <c r="L37" s="24">
        <f>IF('[2]Discharge'!L35=0,0,IF(TRIM('[2]Discharge'!L35)="","",IF(COUNT(O6)=0,"",IF(O6=1,(((10^K4)*('[2]Discharge'!L35^N4))/100),((10^K4)*('[2]Discharge'!L35^N4))))))</f>
        <v>12.806629079817807</v>
      </c>
      <c r="M37" s="24">
        <f>IF('[2]Discharge'!M35=0,0,IF(TRIM('[2]Discharge'!M35)="","",IF(COUNT(O6)=0,"",IF(O6=1,(((10^K4)*('[2]Discharge'!M35^N4))/100),((10^K4)*('[2]Discharge'!M35^N4))))))</f>
        <v>5.778920153853091</v>
      </c>
      <c r="N37" s="24">
        <f>IF('[2]Discharge'!N35=0,0,IF(TRIM('[2]Discharge'!N35)="","",IF(COUNT(O6)=0,"",IF(O6=1,(((10^K4)*('[2]Discharge'!N35^N4))/100),((10^K4)*('[2]Discharge'!N35^N4))))))</f>
        <v>3.625266222647332</v>
      </c>
      <c r="O37" s="30"/>
      <c r="P37" s="31"/>
      <c r="Q37" s="25"/>
    </row>
    <row r="38" spans="1:17" ht="21.75">
      <c r="A38" s="3"/>
      <c r="B38" s="23">
        <v>26</v>
      </c>
      <c r="C38" s="24">
        <f>IF('[2]Discharge'!C36=0,0,IF(TRIM('[2]Discharge'!C36)="","",IF(COUNT(O6)=0,"",IF(O6=1,(((10^K4)*('[2]Discharge'!C36^N4))/100),((10^K4)*('[2]Discharge'!C36^N4))))))</f>
        <v>6.61569501767421</v>
      </c>
      <c r="D38" s="24">
        <f>IF('[2]Discharge'!D36=0,0,IF(TRIM('[2]Discharge'!D36)="","",IF(COUNT(O6)=0,"",IF(O6=1,(((10^K4)*('[2]Discharge'!D36^N4))/100),((10^K4)*('[2]Discharge'!D36^N4))))))</f>
        <v>14.364862075515832</v>
      </c>
      <c r="E38" s="24">
        <f>IF('[2]Discharge'!E36=0,0,IF(TRIM('[2]Discharge'!E36)="","",IF(COUNT(O6)=0,"",IF(O6=1,(((10^K4)*('[2]Discharge'!E36^N4))/100),((10^K4)*('[2]Discharge'!E36^N4))))))</f>
        <v>29.348805870757026</v>
      </c>
      <c r="F38" s="24">
        <f>IF('[2]Discharge'!F36=0,0,IF(TRIM('[2]Discharge'!F36)="","",IF(COUNT(O6)=0,"",IF(O6=1,(((10^K4)*('[2]Discharge'!F36^N4))/100),((10^K4)*('[2]Discharge'!F36^N4))))))</f>
        <v>1202.7320942815459</v>
      </c>
      <c r="G38" s="24">
        <f>IF('[2]Discharge'!G36=0,0,IF(TRIM('[2]Discharge'!G36)="","",IF(COUNT(O6)=0,"",IF(O6=1,(((10^K4)*('[2]Discharge'!G36^N4))/100),((10^K4)*('[2]Discharge'!G36^N4))))))</f>
        <v>2146.2467564313706</v>
      </c>
      <c r="H38" s="24">
        <f>IF('[2]Discharge'!H36=0,0,IF(TRIM('[2]Discharge'!H36)="","",IF(COUNT(O6)=0,"",IF(O6=1,(((10^K4)*('[2]Discharge'!H36^N4))/100),((10^K4)*('[2]Discharge'!H36^N4))))))</f>
        <v>725.0536738553259</v>
      </c>
      <c r="I38" s="24">
        <f>IF('[2]Discharge'!I36=0,0,IF(TRIM('[2]Discharge'!I36)="","",IF(COUNT(O6)=0,"",IF(O6=1,(((10^K4)*('[2]Discharge'!I36^N4))/100),((10^K4)*('[2]Discharge'!I36^N4))))))</f>
        <v>317.6140654197181</v>
      </c>
      <c r="J38" s="24">
        <f>IF('[2]Discharge'!J36=0,0,IF(TRIM('[2]Discharge'!J36)="","",IF(COUNT(O6)=0,"",IF(O6=1,(((10^K4)*('[2]Discharge'!J36^N4))/100),((10^K4)*('[2]Discharge'!J36^N4))))))</f>
        <v>87.22005165092526</v>
      </c>
      <c r="K38" s="24">
        <f>IF('[2]Discharge'!K36=0,0,IF(TRIM('[2]Discharge'!K36)="","",IF(COUNT(O6)=0,"",IF(O6=1,(((10^K4)*('[2]Discharge'!K36^N4))/100),((10^K4)*('[2]Discharge'!K36^N4))))))</f>
        <v>39.2327901950889</v>
      </c>
      <c r="L38" s="24">
        <f>IF('[2]Discharge'!L36=0,0,IF(TRIM('[2]Discharge'!L36)="","",IF(COUNT(O6)=0,"",IF(O6=1,(((10^K4)*('[2]Discharge'!L36^N4))/100),((10^K4)*('[2]Discharge'!L36^N4))))))</f>
        <v>11.343033110997084</v>
      </c>
      <c r="M38" s="24">
        <f>IF('[2]Discharge'!M36=0,0,IF(TRIM('[2]Discharge'!M36)="","",IF(COUNT(O6)=0,"",IF(O6=1,(((10^K4)*('[2]Discharge'!M36^N4))/100),((10^K4)*('[2]Discharge'!M36^N4))))))</f>
        <v>5.0019515681799644</v>
      </c>
      <c r="N38" s="24">
        <f>IF('[2]Discharge'!N36=0,0,IF(TRIM('[2]Discharge'!N36)="","",IF(COUNT(O6)=0,"",IF(O6=1,(((10^K4)*('[2]Discharge'!N36^N4))/100),((10^K4)*('[2]Discharge'!N36^N4))))))</f>
        <v>3.024377236137483</v>
      </c>
      <c r="O38" s="30"/>
      <c r="P38" s="31"/>
      <c r="Q38" s="25"/>
    </row>
    <row r="39" spans="1:17" ht="21.75">
      <c r="A39" s="3"/>
      <c r="B39" s="23">
        <v>27</v>
      </c>
      <c r="C39" s="24">
        <f>IF('[2]Discharge'!C37=0,0,IF(TRIM('[2]Discharge'!C37)="","",IF(COUNT(O6)=0,"",IF(O6=1,(((10^K4)*('[2]Discharge'!C37^N4))/100),((10^K4)*('[2]Discharge'!C37^N4))))))</f>
        <v>6.61569501767421</v>
      </c>
      <c r="D39" s="24">
        <f>IF('[2]Discharge'!D37=0,0,IF(TRIM('[2]Discharge'!D37)="","",IF(COUNT(O6)=0,"",IF(O6=1,(((10^K4)*('[2]Discharge'!D37^N4))/100),((10^K4)*('[2]Discharge'!D37^N4))))))</f>
        <v>17.767914721196142</v>
      </c>
      <c r="E39" s="24">
        <f>IF('[2]Discharge'!E37=0,0,IF(TRIM('[2]Discharge'!E37)="","",IF(COUNT(O6)=0,"",IF(O6=1,(((10^K4)*('[2]Discharge'!E37^N4))/100),((10^K4)*('[2]Discharge'!E37^N4))))))</f>
        <v>29.348805870757026</v>
      </c>
      <c r="F39" s="24">
        <f>IF('[2]Discharge'!F37=0,0,IF(TRIM('[2]Discharge'!F37)="","",IF(COUNT(O6)=0,"",IF(O6=1,(((10^K4)*('[2]Discharge'!F37^N4))/100),((10^K4)*('[2]Discharge'!F37^N4))))))</f>
        <v>1342.2569899641687</v>
      </c>
      <c r="G39" s="24">
        <f>IF('[2]Discharge'!G37=0,0,IF(TRIM('[2]Discharge'!G37)="","",IF(COUNT(O6)=0,"",IF(O6=1,(((10^K4)*('[2]Discharge'!G37^N4))/100),((10^K4)*('[2]Discharge'!G37^N4))))))</f>
        <v>1157.6190917872987</v>
      </c>
      <c r="H39" s="24">
        <f>IF('[2]Discharge'!H37=0,0,IF(TRIM('[2]Discharge'!H37)="","",IF(COUNT(O6)=0,"",IF(O6=1,(((10^K4)*('[2]Discharge'!H37^N4))/100),((10^K4)*('[2]Discharge'!H37^N4))))))</f>
        <v>468.5219903581335</v>
      </c>
      <c r="I39" s="24">
        <f>IF('[2]Discharge'!I37=0,0,IF(TRIM('[2]Discharge'!I37)="","",IF(COUNT(O6)=0,"",IF(O6=1,(((10^K4)*('[2]Discharge'!I37^N4))/100),((10^K4)*('[2]Discharge'!I37^N4))))))</f>
        <v>245.58276516854838</v>
      </c>
      <c r="J39" s="24">
        <f>IF('[2]Discharge'!J37=0,0,IF(TRIM('[2]Discharge'!J37)="","",IF(COUNT(O6)=0,"",IF(O6=1,(((10^K4)*('[2]Discharge'!J37^N4))/100),((10^K4)*('[2]Discharge'!J37^N4))))))</f>
        <v>81.13783426798102</v>
      </c>
      <c r="K39" s="24">
        <f>IF('[2]Discharge'!K37=0,0,IF(TRIM('[2]Discharge'!K37)="","",IF(COUNT(O6)=0,"",IF(O6=1,(((10^K4)*('[2]Discharge'!K37^N4))/100),((10^K4)*('[2]Discharge'!K37^N4))))))</f>
        <v>39.2327901950889</v>
      </c>
      <c r="L39" s="24">
        <f>IF('[2]Discharge'!L37=0,0,IF(TRIM('[2]Discharge'!L37)="","",IF(COUNT(O6)=0,"",IF(O6=1,(((10^K4)*('[2]Discharge'!L37^N4))/100),((10^K4)*('[2]Discharge'!L37^N4))))))</f>
        <v>11.343033110997084</v>
      </c>
      <c r="M39" s="24">
        <f>IF('[2]Discharge'!M37=0,0,IF(TRIM('[2]Discharge'!M37)="","",IF(COUNT(O6)=0,"",IF(O6=1,(((10^K4)*('[2]Discharge'!M37^N4))/100),((10^K4)*('[2]Discharge'!M37^N4))))))</f>
        <v>5.0019515681799644</v>
      </c>
      <c r="N39" s="24">
        <f>IF('[2]Discharge'!N37=0,0,IF(TRIM('[2]Discharge'!N37)="","",IF(COUNT(O6)=0,"",IF(O6=1,(((10^K4)*('[2]Discharge'!N37^N4))/100),((10^K4)*('[2]Discharge'!N37^N4))))))</f>
        <v>3.024377236137483</v>
      </c>
      <c r="O39" s="30"/>
      <c r="P39" s="31"/>
      <c r="Q39" s="25"/>
    </row>
    <row r="40" spans="1:17" ht="21.75">
      <c r="A40" s="3"/>
      <c r="B40" s="23">
        <v>28</v>
      </c>
      <c r="C40" s="24">
        <f>IF('[2]Discharge'!C38=0,0,IF(TRIM('[2]Discharge'!C38)="","",IF(COUNT(O6)=0,"",IF(O6=1,(((10^K4)*('[2]Discharge'!C38^N4))/100),((10^K4)*('[2]Discharge'!C38^N4))))))</f>
        <v>7.512780000248322</v>
      </c>
      <c r="D40" s="24">
        <f>IF('[2]Discharge'!D38=0,0,IF(TRIM('[2]Discharge'!D38)="","",IF(COUNT(O6)=0,"",IF(O6=1,(((10^K4)*('[2]Discharge'!D38^N4))/100),((10^K4)*('[2]Discharge'!D38^N4))))))</f>
        <v>59.12703301245863</v>
      </c>
      <c r="E40" s="24">
        <f>IF('[2]Discharge'!E38=0,0,IF(TRIM('[2]Discharge'!E38)="","",IF(COUNT(O6)=0,"",IF(O6=1,(((10^K4)*('[2]Discharge'!E38^N4))/100),((10^K4)*('[2]Discharge'!E38^N4))))))</f>
        <v>26.39037267670772</v>
      </c>
      <c r="F40" s="24">
        <f>IF('[2]Discharge'!F38=0,0,IF(TRIM('[2]Discharge'!F38)="","",IF(COUNT(O6)=0,"",IF(O6=1,(((10^K4)*('[2]Discharge'!F38^N4))/100),((10^K4)*('[2]Discharge'!F38^N4))))))</f>
        <v>907.6831613874431</v>
      </c>
      <c r="G40" s="24">
        <f>IF('[2]Discharge'!G38=0,0,IF(TRIM('[2]Discharge'!G38)="","",IF(COUNT(O6)=0,"",IF(O6=1,(((10^K4)*('[2]Discharge'!G38^N4))/100),((10^K4)*('[2]Discharge'!G38^N4))))))</f>
        <v>2074.72371667357</v>
      </c>
      <c r="H40" s="24">
        <f>IF('[2]Discharge'!H38=0,0,IF(TRIM('[2]Discharge'!H38)="","",IF(COUNT(O6)=0,"",IF(O6=1,(((10^K4)*('[2]Discharge'!H38^N4))/100),((10^K4)*('[2]Discharge'!H38^N4))))))</f>
        <v>2004.486488606386</v>
      </c>
      <c r="I40" s="24">
        <f>IF('[2]Discharge'!I38=0,0,IF(TRIM('[2]Discharge'!I38)="","",IF(COUNT(O6)=0,"",IF(O6=1,(((10^K4)*('[2]Discharge'!I38^N4))/100),((10^K4)*('[2]Discharge'!I38^N4))))))</f>
        <v>219.50764276365422</v>
      </c>
      <c r="J40" s="24">
        <f>IF('[2]Discharge'!J38=0,0,IF(TRIM('[2]Discharge'!J38)="","",IF(COUNT(O6)=0,"",IF(O6=1,(((10^K4)*('[2]Discharge'!J38^N4))/100),((10^K4)*('[2]Discharge'!J38^N4))))))</f>
        <v>75.28851907225379</v>
      </c>
      <c r="K40" s="24">
        <f>IF('[2]Discharge'!K38=0,0,IF(TRIM('[2]Discharge'!K38)="","",IF(COUNT(O6)=0,"",IF(O6=1,(((10^K4)*('[2]Discharge'!K38^N4))/100),((10^K4)*('[2]Discharge'!K38^N4))))))</f>
        <v>42.867058580481284</v>
      </c>
      <c r="L40" s="24">
        <f>IF('[2]Discharge'!L38=0,0,IF(TRIM('[2]Discharge'!L38)="","",IF(COUNT(O6)=0,"",IF(O6=1,(((10^K4)*('[2]Discharge'!L38^N4))/100),((10^K4)*('[2]Discharge'!L38^N4))))))</f>
        <v>9.973364415620972</v>
      </c>
      <c r="M40" s="24">
        <f>IF('[2]Discharge'!M38=0,0,IF(TRIM('[2]Discharge'!M38)="","",IF(COUNT(O6)=0,"",IF(O6=1,(((10^K4)*('[2]Discharge'!M38^N4))/100),((10^K4)*('[2]Discharge'!M38^N4))))))</f>
        <v>5.778920153853091</v>
      </c>
      <c r="N40" s="24">
        <f>IF('[2]Discharge'!N38=0,0,IF(TRIM('[2]Discharge'!N38)="","",IF(COUNT(O6)=0,"",IF(O6=1,(((10^K4)*('[2]Discharge'!N38^N4))/100),((10^K4)*('[2]Discharge'!N38^N4))))))</f>
        <v>3.024377236137483</v>
      </c>
      <c r="O40" s="30"/>
      <c r="P40" s="31"/>
      <c r="Q40" s="25"/>
    </row>
    <row r="41" spans="1:17" ht="21.75">
      <c r="A41" s="3"/>
      <c r="B41" s="23">
        <v>29</v>
      </c>
      <c r="C41" s="24">
        <f>IF('[2]Discharge'!C39=0,0,IF(TRIM('[2]Discharge'!C39)="","",IF(COUNT(O6)=0,"",IF(O6=1,(((10^K4)*('[2]Discharge'!C39^N4))/100),((10^K4)*('[2]Discharge'!C39^N4))))))</f>
        <v>7.512780000248322</v>
      </c>
      <c r="D41" s="24">
        <f>IF('[2]Discharge'!D39=0,0,IF(TRIM('[2]Discharge'!D39)="","",IF(COUNT(O6)=0,"",IF(O6=1,(((10^K4)*('[2]Discharge'!D39^N4))/100),((10^K4)*('[2]Discharge'!D39^N4))))))</f>
        <v>29.348805870757026</v>
      </c>
      <c r="E41" s="24">
        <f>IF('[2]Discharge'!E39=0,0,IF(TRIM('[2]Discharge'!E39)="","",IF(COUNT(O6)=0,"",IF(O6=1,(((10^K4)*('[2]Discharge'!E39^N4))/100),((10^K4)*('[2]Discharge'!E39^N4))))))</f>
        <v>23.598258041756104</v>
      </c>
      <c r="F41" s="24">
        <f>IF('[2]Discharge'!F39=0,0,IF(TRIM('[2]Discharge'!F39)="","",IF(COUNT(O6)=0,"",IF(O6=1,(((10^K4)*('[2]Discharge'!F39^N4))/100),((10^K4)*('[2]Discharge'!F39^N4))))))</f>
        <v>424.27976511884987</v>
      </c>
      <c r="G41" s="24">
        <f>IF('[2]Discharge'!G39=0,0,IF(TRIM('[2]Discharge'!G39)="","",IF(COUNT(O6)=0,"",IF(O6=1,(((10^K4)*('[2]Discharge'!G39^N4))/100),((10^K4)*('[2]Discharge'!G39^N4))))))</f>
        <v>1114.020066526129</v>
      </c>
      <c r="H41" s="24">
        <f>IF('[2]Discharge'!H39=0,0,IF(TRIM('[2]Discharge'!H39)="","",IF(COUNT(O6)=0,"",IF(O6=1,(((10^K4)*('[2]Discharge'!H39^N4))/100),((10^K4)*('[2]Discharge'!H39^N4))))))</f>
        <v>668.9944456940538</v>
      </c>
      <c r="I41" s="24">
        <f>IF('[2]Discharge'!I39=0,0,IF(TRIM('[2]Discharge'!I39)="","",IF(COUNT(O6)=0,"",IF(O6=1,(((10^K4)*('[2]Discharge'!I39^N4))/100),((10^K4)*('[2]Discharge'!I39^N4))))))</f>
        <v>1248.1252083184115</v>
      </c>
      <c r="J41" s="24">
        <f>IF('[2]Discharge'!J39=0,0,IF(TRIM('[2]Discharge'!J39)="","",IF(COUNT(O6)=0,"",IF(O6=1,(((10^K4)*('[2]Discharge'!J39^N4))/100),((10^K4)*('[2]Discharge'!J39^N4))))))</f>
        <v>69.67102792420435</v>
      </c>
      <c r="K41" s="24">
        <f>IF('[2]Discharge'!K39=0,0,IF(TRIM('[2]Discharge'!K39)="","",IF(COUNT(O6)=0,"",IF(O6=1,(((10^K4)*('[2]Discharge'!K39^N4))/100),((10^K4)*('[2]Discharge'!K39^N4))))))</f>
        <v>39.2327901950889</v>
      </c>
      <c r="L41" s="24">
        <f>IF('[2]Discharge'!L39=0,0,IF(TRIM('[2]Discharge'!L39)="","",IF(COUNT(O6)=0,"",IF(O6=1,(((10^K4)*('[2]Discharge'!L39^N4))/100),((10^K4)*('[2]Discharge'!L39^N4))))))</f>
        <v>8.696876162185623</v>
      </c>
      <c r="M41" s="24">
        <f>IF('[2]Discharge'!M39=0,0,IF(TRIM('[2]Discharge'!M39)="","",IF(COUNT(O6)=0,"",IF(O6=1,(((10^K4)*('[2]Discharge'!M39^N4))/100),((10^K4)*('[2]Discharge'!M39^N4))))))</f>
      </c>
      <c r="N41" s="24">
        <f>IF('[2]Discharge'!N39=0,0,IF(TRIM('[2]Discharge'!N39)="","",IF(COUNT(O6)=0,"",IF(O6=1,(((10^K4)*('[2]Discharge'!N39^N4))/100),((10^K4)*('[2]Discharge'!N39^N4))))))</f>
        <v>4.284255890854534</v>
      </c>
      <c r="O41" s="30"/>
      <c r="P41" s="31"/>
      <c r="Q41" s="25"/>
    </row>
    <row r="42" spans="1:17" ht="21.75">
      <c r="A42" s="3"/>
      <c r="B42" s="23">
        <v>30</v>
      </c>
      <c r="C42" s="24">
        <f>IF('[2]Discharge'!C40=0,0,IF(TRIM('[2]Discharge'!C40)="","",IF(COUNT(O6)=0,"",IF(O6=1,(((10^K4)*('[2]Discharge'!C40^N4))/100),((10^K4)*('[2]Discharge'!C40^N4))))))</f>
        <v>7.512780000248322</v>
      </c>
      <c r="D42" s="24">
        <f>IF('[2]Discharge'!D40=0,0,IF(TRIM('[2]Discharge'!D40)="","",IF(COUNT(O6)=0,"",IF(O6=1,(((10^K4)*('[2]Discharge'!D40^N4))/100),((10^K4)*('[2]Discharge'!D40^N4))))))</f>
        <v>29.348805870757026</v>
      </c>
      <c r="E42" s="24">
        <f>IF('[2]Discharge'!E40=0,0,IF(TRIM('[2]Discharge'!E40)="","",IF(COUNT(O6)=0,"",IF(O6=1,(((10^K4)*('[2]Discharge'!E40^N4))/100),((10^K4)*('[2]Discharge'!E40^N4))))))</f>
        <v>21.55725702416171</v>
      </c>
      <c r="F42" s="24">
        <f>IF('[2]Discharge'!F40=0,0,IF(TRIM('[2]Discharge'!F40)="","",IF(COUNT(O6)=0,"",IF(O6=1,(((10^K4)*('[2]Discharge'!F40^N4))/100),((10^K4)*('[2]Discharge'!F40^N4))))))</f>
        <v>349.1903060514837</v>
      </c>
      <c r="G42" s="24">
        <f>IF('[2]Discharge'!G40=0,0,IF(TRIM('[2]Discharge'!G40)="","",IF(COUNT(O6)=0,"",IF(O6=1,(((10^K4)*('[2]Discharge'!G40^N4))/100),((10^K4)*('[2]Discharge'!G40^N4))))))</f>
        <v>1070.7217546446018</v>
      </c>
      <c r="H42" s="24">
        <f>IF('[2]Discharge'!H40=0,0,IF(TRIM('[2]Discharge'!H40)="","",IF(COUNT(O6)=0,"",IF(O6=1,(((10^K4)*('[2]Discharge'!H40^N4))/100),((10^K4)*('[2]Discharge'!H40^N4))))))</f>
        <v>4103.90331311588</v>
      </c>
      <c r="I42" s="24">
        <f>IF('[2]Discharge'!I40=0,0,IF(TRIM('[2]Discharge'!I40)="","",IF(COUNT(O6)=0,"",IF(O6=1,(((10^K4)*('[2]Discharge'!I40^N4))/100),((10^K4)*('[2]Discharge'!I40^N4))))))</f>
        <v>365.5754158074717</v>
      </c>
      <c r="J42" s="24">
        <f>IF('[2]Discharge'!J40=0,0,IF(TRIM('[2]Discharge'!J40)="","",IF(COUNT(O6)=0,"",IF(O6=1,(((10^K4)*('[2]Discharge'!J40^N4))/100),((10^K4)*('[2]Discharge'!J40^N4))))))</f>
        <v>69.67102792420435</v>
      </c>
      <c r="K42" s="24">
        <f>IF('[2]Discharge'!K40=0,0,IF(TRIM('[2]Discharge'!K40)="","",IF(COUNT(O6)=0,"",IF(O6=1,(((10^K4)*('[2]Discharge'!K40^N4))/100),((10^K4)*('[2]Discharge'!K40^N4))))))</f>
        <v>29.348805870757026</v>
      </c>
      <c r="L42" s="24">
        <f>IF('[2]Discharge'!L40=0,0,IF(TRIM('[2]Discharge'!L40)="","",IF(COUNT(O6)=0,"",IF(O6=1,(((10^K4)*('[2]Discharge'!L40^N4))/100),((10^K4)*('[2]Discharge'!L40^N4))))))</f>
        <v>8.696876162185623</v>
      </c>
      <c r="M42" s="24"/>
      <c r="N42" s="24">
        <f>IF('[2]Discharge'!N40=0,0,IF(TRIM('[2]Discharge'!N40)="","",IF(COUNT(O6)=0,"",IF(O6=1,(((10^K4)*('[2]Discharge'!N40^N4))/100),((10^K4)*('[2]Discharge'!N40^N4))))))</f>
        <v>4.284255890854534</v>
      </c>
      <c r="O42" s="30"/>
      <c r="P42" s="31"/>
      <c r="Q42" s="25"/>
    </row>
    <row r="43" spans="1:17" ht="21.75">
      <c r="A43" s="3"/>
      <c r="B43" s="23">
        <v>31</v>
      </c>
      <c r="C43" s="24"/>
      <c r="D43" s="24">
        <f>IF('[2]Discharge'!D41=0,0,IF(TRIM('[2]Discharge'!D41)="","",IF(COUNT(O6)=0,"",IF(O6=1,(((10^K4)*('[2]Discharge'!D41^N4))/100),((10^K4)*('[2]Discharge'!D41^N4))))))</f>
        <v>32.47465731768643</v>
      </c>
      <c r="E43" s="24"/>
      <c r="F43" s="24">
        <f>IF('[2]Discharge'!F41=0,0,IF(TRIM('[2]Discharge'!F41)="","",IF(COUNT(O6)=0,"",IF(O6=1,(((10^K4)*('[2]Discharge'!F41^N4))/100),((10^K4)*('[2]Discharge'!F41^N4))))))</f>
        <v>446.10965615381224</v>
      </c>
      <c r="G43" s="24">
        <f>IF('[2]Discharge'!G41=0,0,IF(TRIM('[2]Discharge'!G41)="","",IF(COUNT(O6)=0,"",IF(O6=1,(((10^K4)*('[2]Discharge'!G41^N4))/100),((10^K4)*('[2]Discharge'!G41^N4))))))</f>
        <v>2683.1334740407756</v>
      </c>
      <c r="H43" s="24"/>
      <c r="I43" s="24">
        <f>IF('[2]Discharge'!I41=0,0,IF(TRIM('[2]Discharge'!I41)="","",IF(COUNT(O6)=0,"",IF(O6=1,(((10^K4)*('[2]Discharge'!I41^N4))/100),((10^K4)*('[2]Discharge'!I41^N4))))))</f>
        <v>232.35098325511063</v>
      </c>
      <c r="J43" s="24"/>
      <c r="K43" s="24">
        <f>IF('[2]Discharge'!K41=0,0,IF(TRIM('[2]Discharge'!K41)="","",IF(COUNT(O6)=0,"",IF(O6=1,(((10^K4)*('[2]Discharge'!K41^N4))/100),((10^K4)*('[2]Discharge'!K41^N4))))))</f>
        <v>26.39037267670772</v>
      </c>
      <c r="L43" s="24">
        <f>IF(TRIM('[2]Discharge'!L41)="","",IF(COUNT(O6)=0,"",IF(O6=1,(((10^K4)*('[2]Discharge'!L41^N4))/100),((10^K4)*('[2]Discharge'!L41^N4)))))</f>
        <v>8.696876162185623</v>
      </c>
      <c r="M43" s="24"/>
      <c r="N43" s="26">
        <f>IF('[2]Discharge'!N41=0,0,IF(TRIM('[2]Discharge'!N41)="","",IF(COUNT(O6)=0,"",IF(O6=1,(((10^K4)*('[2]Discharge'!N41^N4))/100),((10^K4)*('[2]Discharge'!N41^N4))))))</f>
        <v>4.284255890854534</v>
      </c>
      <c r="O43" s="30"/>
      <c r="P43" s="31"/>
      <c r="Q43" s="25"/>
    </row>
    <row r="44" spans="1:17" ht="21.75">
      <c r="A44" s="3"/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41"/>
      <c r="Q44" s="25"/>
    </row>
    <row r="45" spans="1:16" ht="21.75">
      <c r="A45" s="3"/>
      <c r="B45" s="33" t="s">
        <v>28</v>
      </c>
      <c r="C45" s="24">
        <f>IF(COUNT(C11:C43)=0,"",SUM(C11:C43))</f>
        <v>136.22629140908776</v>
      </c>
      <c r="D45" s="24">
        <f aca="true" t="shared" si="0" ref="D45:M45">IF(COUNT(D11:D43)=0,"",SUM(D11:D43))</f>
        <v>2331.2903851646915</v>
      </c>
      <c r="E45" s="24">
        <f t="shared" si="0"/>
        <v>3320.28069922767</v>
      </c>
      <c r="F45" s="24">
        <f t="shared" si="0"/>
        <v>15646.520919997698</v>
      </c>
      <c r="G45" s="24">
        <f t="shared" si="0"/>
        <v>31093.07271569331</v>
      </c>
      <c r="H45" s="24">
        <f t="shared" si="0"/>
        <v>39854.047209900666</v>
      </c>
      <c r="I45" s="24">
        <f t="shared" si="0"/>
        <v>12055.219644480325</v>
      </c>
      <c r="J45" s="24">
        <f t="shared" si="0"/>
        <v>6330.744581670621</v>
      </c>
      <c r="K45" s="24">
        <f t="shared" si="0"/>
        <v>1485.6822068875724</v>
      </c>
      <c r="L45" s="24">
        <f t="shared" si="0"/>
        <v>935.3474468737718</v>
      </c>
      <c r="M45" s="24">
        <f t="shared" si="0"/>
        <v>211.89759690090492</v>
      </c>
      <c r="N45" s="24">
        <f>IF(COUNT(N11:N43)=0,"",SUM(N11:N43))</f>
        <v>99.7557099831714</v>
      </c>
      <c r="O45" s="32">
        <f>IF(COUNT(C45:N45)=0,"",SUM(C45:N45))</f>
        <v>113500.0854081895</v>
      </c>
      <c r="P45" s="42" t="s">
        <v>29</v>
      </c>
    </row>
    <row r="46" spans="1:17" ht="21.75">
      <c r="A46" s="3"/>
      <c r="B46" s="33" t="s">
        <v>30</v>
      </c>
      <c r="C46" s="24">
        <f>IF(COUNT(C11:C43)=0,"",AVERAGE(C11:C43))</f>
        <v>4.540876380302925</v>
      </c>
      <c r="D46" s="24">
        <f aca="true" t="shared" si="1" ref="D46:N46">IF(COUNT(D11:D43)=0,"",AVERAGE(D11:D43))</f>
        <v>75.20291565047393</v>
      </c>
      <c r="E46" s="24">
        <f t="shared" si="1"/>
        <v>110.676023307589</v>
      </c>
      <c r="F46" s="24">
        <f t="shared" si="1"/>
        <v>504.72648129024833</v>
      </c>
      <c r="G46" s="24">
        <f t="shared" si="1"/>
        <v>1003.0023456675261</v>
      </c>
      <c r="H46" s="24">
        <f t="shared" si="1"/>
        <v>1328.4682403300221</v>
      </c>
      <c r="I46" s="24">
        <f t="shared" si="1"/>
        <v>388.8780530477524</v>
      </c>
      <c r="J46" s="24">
        <f t="shared" si="1"/>
        <v>211.0248193890207</v>
      </c>
      <c r="K46" s="24">
        <f t="shared" si="1"/>
        <v>47.92523248024427</v>
      </c>
      <c r="L46" s="24">
        <f t="shared" si="1"/>
        <v>30.172498286250704</v>
      </c>
      <c r="M46" s="24">
        <f t="shared" si="1"/>
        <v>7.567771317889461</v>
      </c>
      <c r="N46" s="24">
        <f t="shared" si="1"/>
        <v>3.2179261284894</v>
      </c>
      <c r="O46" s="30">
        <f>IF(COUNT(C46:N46)=0,"",SUM(C46:N46))</f>
        <v>3715.403183275809</v>
      </c>
      <c r="P46" s="31"/>
      <c r="Q46" s="25"/>
    </row>
    <row r="47" spans="1:17" ht="21.75">
      <c r="A47" s="3"/>
      <c r="B47" s="33" t="s">
        <v>31</v>
      </c>
      <c r="C47" s="24">
        <f>IF(COUNT(C11:C43)=0,"",MAX(C11:C43))</f>
        <v>7.512780000248322</v>
      </c>
      <c r="D47" s="24">
        <f aca="true" t="shared" si="2" ref="D47:N47">IF(COUNT(D11:D43)=0,"",MAX(D11:D43))</f>
        <v>259.2043248195655</v>
      </c>
      <c r="E47" s="24">
        <f t="shared" si="2"/>
        <v>424.27976511884987</v>
      </c>
      <c r="F47" s="24">
        <f t="shared" si="2"/>
        <v>1867.8584572107366</v>
      </c>
      <c r="G47" s="24">
        <f t="shared" si="2"/>
        <v>2683.1334740407756</v>
      </c>
      <c r="H47" s="24">
        <f t="shared" si="2"/>
        <v>7512.4358844608805</v>
      </c>
      <c r="I47" s="24">
        <f t="shared" si="2"/>
        <v>1248.1252083184115</v>
      </c>
      <c r="J47" s="24">
        <f t="shared" si="2"/>
        <v>539.2712102147525</v>
      </c>
      <c r="K47" s="24">
        <f t="shared" si="2"/>
        <v>59.12703301245863</v>
      </c>
      <c r="L47" s="24">
        <f t="shared" si="2"/>
        <v>161.06853690875218</v>
      </c>
      <c r="M47" s="24">
        <f t="shared" si="2"/>
        <v>9.973364415620972</v>
      </c>
      <c r="N47" s="24">
        <f t="shared" si="2"/>
        <v>6.61569501767421</v>
      </c>
      <c r="O47" s="30">
        <f>IF(COUNT(C47:N47)=0,"",MAX(C47:N47))</f>
        <v>7512.4358844608805</v>
      </c>
      <c r="P47" s="31"/>
      <c r="Q47" s="25"/>
    </row>
    <row r="48" spans="1:17" ht="21.75">
      <c r="A48" s="3"/>
      <c r="B48" s="33" t="s">
        <v>32</v>
      </c>
      <c r="C48" s="24">
        <f>IF(COUNT(C11:C43)=0,"",MIN(C11:C43))</f>
        <v>1.9942496737995559</v>
      </c>
      <c r="D48" s="24">
        <f aca="true" t="shared" si="3" ref="D48:N48">IF(COUNT(D11:D43)=0,"",MIN(D11:D43))</f>
        <v>11.343033110997084</v>
      </c>
      <c r="E48" s="24">
        <f t="shared" si="3"/>
        <v>16.018408523989983</v>
      </c>
      <c r="F48" s="24">
        <f t="shared" si="3"/>
        <v>14.364862075515832</v>
      </c>
      <c r="G48" s="24">
        <f t="shared" si="3"/>
        <v>219.50764276365422</v>
      </c>
      <c r="H48" s="24">
        <f t="shared" si="3"/>
        <v>259.2043248195655</v>
      </c>
      <c r="I48" s="24">
        <f t="shared" si="3"/>
        <v>150.52593500257498</v>
      </c>
      <c r="J48" s="24">
        <f t="shared" si="3"/>
        <v>69.67102792420435</v>
      </c>
      <c r="K48" s="24">
        <f t="shared" si="3"/>
        <v>26.39037267670772</v>
      </c>
      <c r="L48" s="24">
        <f t="shared" si="3"/>
        <v>8.696876162185623</v>
      </c>
      <c r="M48" s="24">
        <f t="shared" si="3"/>
        <v>5.0019515681799644</v>
      </c>
      <c r="N48" s="24">
        <f t="shared" si="3"/>
        <v>1.5635446942765425</v>
      </c>
      <c r="O48" s="30">
        <f>IF(COUNT(C48:N48)=0,"",MIN(C48:N48))</f>
        <v>1.5635446942765425</v>
      </c>
      <c r="P48" s="31"/>
      <c r="Q48" s="25"/>
    </row>
  </sheetData>
  <sheetProtection/>
  <mergeCells count="13">
    <mergeCell ref="A1:B1"/>
    <mergeCell ref="C1:J1"/>
    <mergeCell ref="M1:N1"/>
    <mergeCell ref="A2:B2"/>
    <mergeCell ref="C2:G2"/>
    <mergeCell ref="C3:G3"/>
    <mergeCell ref="M3:N3"/>
    <mergeCell ref="C4:G4"/>
    <mergeCell ref="K4:L4"/>
    <mergeCell ref="N4:O4"/>
    <mergeCell ref="J5:K5"/>
    <mergeCell ref="H6:I6"/>
    <mergeCell ref="B7:O7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">
      <selection activeCell="AB22" sqref="AB22"/>
    </sheetView>
  </sheetViews>
  <sheetFormatPr defaultColWidth="9.140625" defaultRowHeight="21.75"/>
  <cols>
    <col min="1" max="1" width="7.421875" style="3" customWidth="1"/>
    <col min="2" max="2" width="8.28125" style="3" customWidth="1"/>
    <col min="3" max="15" width="9.140625" style="3" customWidth="1"/>
    <col min="16" max="16" width="3.140625" style="3" customWidth="1"/>
    <col min="17" max="17" width="8.140625" style="3" customWidth="1"/>
    <col min="18" max="18" width="6.7109375" style="3" hidden="1" customWidth="1"/>
    <col min="19" max="19" width="7.28125" style="3" hidden="1" customWidth="1"/>
    <col min="20" max="26" width="0" style="3" hidden="1" customWidth="1"/>
    <col min="27" max="16384" width="9.140625" style="3" customWidth="1"/>
  </cols>
  <sheetData>
    <row r="1" spans="1:25" ht="16.5" customHeight="1">
      <c r="A1" s="80" t="s">
        <v>0</v>
      </c>
      <c r="B1" s="83"/>
      <c r="C1" s="84" t="str">
        <f>'[3]c-form'!AG4</f>
        <v>Nam Mae Taeng ,Mae  Taeng  , Chiang  Mai,P.92</v>
      </c>
      <c r="D1" s="84"/>
      <c r="E1" s="84"/>
      <c r="F1" s="84"/>
      <c r="G1" s="84"/>
      <c r="H1" s="84"/>
      <c r="I1" s="84"/>
      <c r="J1" s="84"/>
      <c r="K1" s="2"/>
      <c r="M1" s="80" t="s">
        <v>1</v>
      </c>
      <c r="N1" s="83"/>
      <c r="Y1" s="25" t="str">
        <f>name</f>
        <v>P.4A</v>
      </c>
    </row>
    <row r="2" spans="1:25" ht="16.5" customHeight="1">
      <c r="A2" s="80" t="s">
        <v>2</v>
      </c>
      <c r="B2" s="83"/>
      <c r="C2" s="84" t="str">
        <f>'[3]c-form'!AG3</f>
        <v>Nam Mae Taeng</v>
      </c>
      <c r="D2" s="84"/>
      <c r="E2" s="84"/>
      <c r="F2" s="84"/>
      <c r="G2" s="84"/>
      <c r="H2" s="4"/>
      <c r="I2" s="4"/>
      <c r="J2" s="4"/>
      <c r="K2" s="2"/>
      <c r="M2" s="5" t="s">
        <v>3</v>
      </c>
      <c r="N2" s="6"/>
      <c r="Y2" s="25">
        <f>FIND(".",Y1)</f>
        <v>2</v>
      </c>
    </row>
    <row r="3" spans="1:25" ht="16.5" customHeight="1">
      <c r="A3" s="1" t="s">
        <v>4</v>
      </c>
      <c r="B3" s="1"/>
      <c r="C3" s="84" t="str">
        <f>'[3]c-form'!AH3</f>
        <v>Ping</v>
      </c>
      <c r="D3" s="84"/>
      <c r="E3" s="84"/>
      <c r="F3" s="84"/>
      <c r="G3" s="84"/>
      <c r="H3" s="4"/>
      <c r="I3" s="4"/>
      <c r="J3" s="4"/>
      <c r="K3" s="2"/>
      <c r="M3" s="80" t="s">
        <v>5</v>
      </c>
      <c r="N3" s="80"/>
      <c r="Y3" s="25" t="str">
        <f>LEFT(Y1,Y2-1)&amp;RIGHT(Y1,Y2)</f>
        <v>P4A</v>
      </c>
    </row>
    <row r="4" spans="1:25" ht="16.5" customHeight="1">
      <c r="A4" s="5" t="s">
        <v>6</v>
      </c>
      <c r="B4" s="7"/>
      <c r="C4" s="73" t="str">
        <f>'[3]c-form'!AI3</f>
        <v>Ping</v>
      </c>
      <c r="D4" s="73"/>
      <c r="E4" s="73"/>
      <c r="F4" s="73"/>
      <c r="G4" s="73"/>
      <c r="J4" s="9" t="s">
        <v>7</v>
      </c>
      <c r="K4" s="74">
        <v>-0.5214335044</v>
      </c>
      <c r="L4" s="75"/>
      <c r="M4" s="10" t="s">
        <v>8</v>
      </c>
      <c r="N4" s="76">
        <v>2.474</v>
      </c>
      <c r="O4" s="77"/>
      <c r="Y4" s="25">
        <f>IF(TRIM('[3]c-form'!C7)="","",'[3]c-form'!C7)</f>
        <v>2015</v>
      </c>
    </row>
    <row r="5" spans="1:17" ht="16.5" customHeight="1">
      <c r="A5" s="5"/>
      <c r="B5" s="7"/>
      <c r="C5" s="8"/>
      <c r="D5" s="8"/>
      <c r="E5" s="8"/>
      <c r="F5" s="8"/>
      <c r="G5" s="8"/>
      <c r="J5" s="78" t="s">
        <v>9</v>
      </c>
      <c r="K5" s="79"/>
      <c r="L5" s="11">
        <v>2015</v>
      </c>
      <c r="M5" s="12" t="s">
        <v>10</v>
      </c>
      <c r="N5" s="11">
        <v>2016</v>
      </c>
      <c r="O5" s="13" t="s">
        <v>11</v>
      </c>
      <c r="P5" s="14">
        <v>29</v>
      </c>
      <c r="Q5" s="15" t="s">
        <v>12</v>
      </c>
    </row>
    <row r="6" spans="1:15" ht="16.5" customHeight="1">
      <c r="A6" s="5"/>
      <c r="B6" s="7"/>
      <c r="C6" s="8"/>
      <c r="D6" s="8"/>
      <c r="E6" s="8"/>
      <c r="F6" s="8"/>
      <c r="G6" s="8"/>
      <c r="H6" s="80" t="str">
        <f>IF(TRIM('[3]c-form'!AJ3)&lt;&gt;"","Water  Year   "&amp;'[3]c-form'!AJ3,"Water  Year   ")</f>
        <v>Water  Year   2015</v>
      </c>
      <c r="I6" s="80"/>
      <c r="J6" s="16"/>
      <c r="N6" s="17" t="s">
        <v>13</v>
      </c>
      <c r="O6" s="18">
        <v>0</v>
      </c>
    </row>
    <row r="7" spans="2:15" ht="16.5" customHeight="1">
      <c r="B7" s="81" t="str">
        <f>IF(TRIM('[3]c-form'!AJ3)&lt;&gt;"","Suspended Sediment, in Hundred Tons per Day, Water Year April 1, "&amp;'[3]c-form'!AJ3&amp;" to March 31,  "&amp;'[3]c-form'!AJ3+1,"Suspended Sediment, in Hundred Tons per Day, Water Year April 1,         to March 31,  ")</f>
        <v>Suspended Sediment, in Hundred Tons per Day, Water Year April 1, 2015 to March 31,  2016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2:11" ht="4.5" customHeight="1">
      <c r="B8" s="19"/>
      <c r="C8" s="2"/>
      <c r="D8" s="2"/>
      <c r="E8" s="2"/>
      <c r="F8" s="2"/>
      <c r="G8" s="2"/>
      <c r="H8" s="2"/>
      <c r="I8" s="2"/>
      <c r="J8" s="2"/>
      <c r="K8" s="2"/>
    </row>
    <row r="9" spans="2:16" s="20" customFormat="1" ht="16.5" customHeight="1">
      <c r="B9" s="21" t="s">
        <v>14</v>
      </c>
      <c r="C9" s="22" t="s">
        <v>15</v>
      </c>
      <c r="D9" s="22" t="s">
        <v>16</v>
      </c>
      <c r="E9" s="22" t="s">
        <v>17</v>
      </c>
      <c r="F9" s="22" t="s">
        <v>18</v>
      </c>
      <c r="G9" s="22" t="s">
        <v>19</v>
      </c>
      <c r="H9" s="22" t="s">
        <v>20</v>
      </c>
      <c r="I9" s="22" t="s">
        <v>21</v>
      </c>
      <c r="J9" s="22" t="s">
        <v>22</v>
      </c>
      <c r="K9" s="22" t="s">
        <v>23</v>
      </c>
      <c r="L9" s="22" t="s">
        <v>24</v>
      </c>
      <c r="M9" s="22" t="s">
        <v>25</v>
      </c>
      <c r="N9" s="22" t="s">
        <v>26</v>
      </c>
      <c r="O9" s="85" t="s">
        <v>27</v>
      </c>
      <c r="P9" s="86"/>
    </row>
    <row r="10" ht="3" customHeight="1"/>
    <row r="11" spans="2:19" ht="21.75">
      <c r="B11" s="23">
        <v>1</v>
      </c>
      <c r="C11" s="24">
        <f>IF('[3]Discharge'!C9=0,0,IF(TRIM('[3]Discharge'!C9)="","",IF(COUNT(O6)=0,"",IF(O6=1,(((10^K4)*('[3]Discharge'!C9^N4))/100),((10^K4)*('[3]Discharge'!C9^N4))))))</f>
        <v>4.559996189754622</v>
      </c>
      <c r="D11" s="24">
        <f>IF('[3]Discharge'!D9=0,0,IF(TRIM('[3]Discharge'!D9)="","",IF(COUNT(O6)=0,"",IF(O6=1,(((10^K4)*('[3]Discharge'!D9^N4))/100),((10^K4)*('[3]Discharge'!D9^N4))))))</f>
        <v>6.215060153109271</v>
      </c>
      <c r="E11" s="24">
        <f>IF('[3]Discharge'!E9=0,0,IF(TRIM('[3]Discharge'!E9)="","",IF(COUNT(O6)=0,"",IF(O6=1,(((10^K4)*('[3]Discharge'!E9^N4))/100),((10^K4)*('[3]Discharge'!E9^N4))))))</f>
        <v>5.349430406900862</v>
      </c>
      <c r="F11" s="24">
        <f>IF('[3]Discharge'!F9=0,0,IF(TRIM('[3]Discharge'!F9)="","",IF(COUNT(O6)=0,"",IF(O6=1,(((10^K4)*('[3]Discharge'!F9^N4))/100),((10^K4)*('[3]Discharge'!F9^N4))))))</f>
        <v>2.625482377437143</v>
      </c>
      <c r="G11" s="24">
        <f>IF('[3]Discharge'!G9=0,0,IF(TRIM('[3]Discharge'!G9)="","",IF(COUNT(O6)=0,"",IF(O6=1,(((10^K4)*('[3]Discharge'!G9^N4))/100),((10^K4)*('[3]Discharge'!G9^N4))))))</f>
        <v>178.1830552608057</v>
      </c>
      <c r="H11" s="24">
        <f>IF('[3]Discharge'!H9=0,0,IF(TRIM('[3]Discharge'!H9)="","",IF(COUNT(O6)=0,"",IF(O6=1,(((10^K4)*('[3]Discharge'!H9^N4))/100),((10^K4)*('[3]Discharge'!H9^N4))))))</f>
        <v>98.78863326294538</v>
      </c>
      <c r="I11" s="24">
        <f>IF('[3]Discharge'!I9=0,0,IF(TRIM('[3]Discharge'!I9)="","",IF(COUNT(O6)=0,"",IF(O6=1,(((10^K4)*('[3]Discharge'!I9^N4))/100),((10^K4)*('[3]Discharge'!I9^N4))))))</f>
        <v>129.43018172715335</v>
      </c>
      <c r="J11" s="24">
        <f>IF('[3]Discharge'!J9=0,0,IF(TRIM('[3]Discharge'!J9)="","",IF(COUNT(O6)=0,"",IF(O6=1,(((10^K4)*('[3]Discharge'!J9^N4))/100),((10^K4)*('[3]Discharge'!J9^N4))))))</f>
        <v>5.349430406900862</v>
      </c>
      <c r="K11" s="24">
        <f>IF('[3]Discharge'!K9=0,0,IF(TRIM('[3]Discharge'!K9)="","",IF(COUNT(O6)=0,"",IF(O6=1,(((10^K4)*('[3]Discharge'!K9^N4))/100),((10^K4)*('[3]Discharge'!K9^N4))))))</f>
        <v>7.1591074791602525</v>
      </c>
      <c r="L11" s="24">
        <f>IF('[3]Discharge'!L9=0,0,IF(TRIM('[3]Discharge'!L9)="","",IF(COUNT(O6)=0,"",IF(O6=1,(((10^K4)*('[3]Discharge'!L9^N4))/100),((10^K4)*('[3]Discharge'!L9^N4))))))</f>
        <v>5.349430406900862</v>
      </c>
      <c r="M11" s="24">
        <f>IF('[3]Discharge'!M9=0,0,IF(TRIM('[3]Discharge'!M9)="","",IF(COUNT(O6)=0,"",IF(O6=1,(((10^K4)*('[3]Discharge'!M9^N4))/100),((10^K4)*('[3]Discharge'!M9^N4))))))</f>
        <v>3.2004464022477754</v>
      </c>
      <c r="N11" s="24">
        <f>IF('[3]Discharge'!N9=0,0,IF(TRIM('[3]Discharge'!N9)="","",IF(COUNT(O6)=0,"",IF(O6=1,(((10^K4)*('[3]Discharge'!N9^N4))/100),((10^K4)*('[3]Discharge'!N9^N4))))))</f>
        <v>11.111366039453852</v>
      </c>
      <c r="O11" s="87"/>
      <c r="P11" s="88"/>
      <c r="Q11" s="25"/>
      <c r="R11" s="34"/>
      <c r="S11" s="34"/>
    </row>
    <row r="12" spans="2:19" ht="21.75">
      <c r="B12" s="23">
        <v>2</v>
      </c>
      <c r="C12" s="24">
        <f>IF('[3]Discharge'!C10=0,0,IF(TRIM('[3]Discharge'!C10)="","",IF(COUNT(O6)=0,"",IF(O6=1,(((10^K4)*('[3]Discharge'!C10^N4))/100),((10^K4)*('[3]Discharge'!C10^N4))))))</f>
        <v>4.559996189754622</v>
      </c>
      <c r="D12" s="24">
        <f>IF('[3]Discharge'!D10=0,0,IF(TRIM('[3]Discharge'!D10)="","",IF(COUNT(O6)=0,"",IF(O6=1,(((10^K4)*('[3]Discharge'!D10^N4))/100),((10^K4)*('[3]Discharge'!D10^N4))))))</f>
        <v>5.349430406900862</v>
      </c>
      <c r="E12" s="24">
        <f>IF('[3]Discharge'!E10=0,0,IF(TRIM('[3]Discharge'!E10)="","",IF(COUNT(O6)=0,"",IF(O6=1,(((10^K4)*('[3]Discharge'!E10^N4))/100),((10^K4)*('[3]Discharge'!E10^N4))))))</f>
        <v>7.1591074791602525</v>
      </c>
      <c r="F12" s="24">
        <f>IF('[3]Discharge'!F10=0,0,IF(TRIM('[3]Discharge'!F10)="","",IF(COUNT(O6)=0,"",IF(O6=1,(((10^K4)*('[3]Discharge'!F10^N4))/100),((10^K4)*('[3]Discharge'!F10^N4))))))</f>
        <v>2.625482377437143</v>
      </c>
      <c r="G12" s="24">
        <f>IF('[3]Discharge'!G10=0,0,IF(TRIM('[3]Discharge'!G10)="","",IF(COUNT(O6)=0,"",IF(O6=1,(((10^K4)*('[3]Discharge'!G10^N4))/100),((10^K4)*('[3]Discharge'!G10^N4))))))</f>
        <v>152.64822008689515</v>
      </c>
      <c r="H12" s="24">
        <f>IF('[3]Discharge'!H10=0,0,IF(TRIM('[3]Discharge'!H10)="","",IF(COUNT(O6)=0,"",IF(O6=1,(((10^K4)*('[3]Discharge'!H10^N4))/100),((10^K4)*('[3]Discharge'!H10^N4))))))</f>
        <v>65.34564160503821</v>
      </c>
      <c r="I12" s="24">
        <f>IF('[3]Discharge'!I10=0,0,IF(TRIM('[3]Discharge'!I10)="","",IF(COUNT(O6)=0,"",IF(O6=1,(((10^K4)*('[3]Discharge'!I10^N4))/100),((10^K4)*('[3]Discharge'!I10^N4))))))</f>
        <v>873.69385775475</v>
      </c>
      <c r="J12" s="24">
        <f>IF('[3]Discharge'!J10=0,0,IF(TRIM('[3]Discharge'!J10)="","",IF(COUNT(O6)=0,"",IF(O6=1,(((10^K4)*('[3]Discharge'!J10^N4))/100),((10^K4)*('[3]Discharge'!J10^N4))))))</f>
        <v>5.349430406900862</v>
      </c>
      <c r="K12" s="24">
        <f>IF('[3]Discharge'!K10=0,0,IF(TRIM('[3]Discharge'!K10)="","",IF(COUNT(O6)=0,"",IF(O6=1,(((10^K4)*('[3]Discharge'!K10^N4))/100),((10^K4)*('[3]Discharge'!K10^N4))))))</f>
        <v>9.291009714046133</v>
      </c>
      <c r="L12" s="24">
        <f>IF('[3]Discharge'!L10=0,0,IF(TRIM('[3]Discharge'!L10)="","",IF(COUNT(O6)=0,"",IF(O6=1,(((10^K4)*('[3]Discharge'!L10^N4))/100),((10^K4)*('[3]Discharge'!L10^N4))))))</f>
        <v>5.349430406900862</v>
      </c>
      <c r="M12" s="24">
        <f>IF('[3]Discharge'!M10=0,0,IF(TRIM('[3]Discharge'!M10)="","",IF(COUNT(O6)=0,"",IF(O6=1,(((10^K4)*('[3]Discharge'!M10^N4))/100),((10^K4)*('[3]Discharge'!M10^N4))))))</f>
        <v>3.2004464022477754</v>
      </c>
      <c r="N12" s="24">
        <f>IF('[3]Discharge'!N10=0,0,IF(TRIM('[3]Discharge'!N10)="","",IF(COUNT(O6)=0,"",IF(O6=1,(((10^K4)*('[3]Discharge'!N10^N4))/100),((10^K4)*('[3]Discharge'!N10^N4))))))</f>
        <v>4.559996189754622</v>
      </c>
      <c r="O12" s="87"/>
      <c r="P12" s="88"/>
      <c r="Q12" s="25"/>
      <c r="R12" s="34"/>
      <c r="S12" s="34"/>
    </row>
    <row r="13" spans="2:19" ht="21.75">
      <c r="B13" s="23">
        <v>3</v>
      </c>
      <c r="C13" s="24">
        <f>IF('[3]Discharge'!C11=0,0,IF(TRIM('[3]Discharge'!C11)="","",IF(COUNT(O6)=0,"",IF(O6=1,(((10^K4)*('[3]Discharge'!C11^N4))/100),((10^K4)*('[3]Discharge'!C11^N4))))))</f>
        <v>4.559996189754622</v>
      </c>
      <c r="D13" s="24">
        <f>IF('[3]Discharge'!D11=0,0,IF(TRIM('[3]Discharge'!D11)="","",IF(COUNT(O6)=0,"",IF(O6=1,(((10^K4)*('[3]Discharge'!D11^N4))/100),((10^K4)*('[3]Discharge'!D11^N4))))))</f>
        <v>3.8444610492495905</v>
      </c>
      <c r="E13" s="24">
        <f>IF('[3]Discharge'!E11=0,0,IF(TRIM('[3]Discharge'!E11)="","",IF(COUNT(O6)=0,"",IF(O6=1,(((10^K4)*('[3]Discharge'!E11^N4))/100),((10^K4)*('[3]Discharge'!E11^N4))))))</f>
        <v>6.215060153109271</v>
      </c>
      <c r="F13" s="24">
        <f>IF('[3]Discharge'!F11=0,0,IF(TRIM('[3]Discharge'!F11)="","",IF(COUNT(O6)=0,"",IF(O6=1,(((10^K4)*('[3]Discharge'!F11^N4))/100),((10^K4)*('[3]Discharge'!F11^N4))))))</f>
        <v>2.625482377437143</v>
      </c>
      <c r="G13" s="24">
        <f>IF('[3]Discharge'!G11=0,0,IF(TRIM('[3]Discharge'!G11)="","",IF(COUNT(O6)=0,"",IF(O6=1,(((10^K4)*('[3]Discharge'!G11^N4))/100),((10^K4)*('[3]Discharge'!G11^N4))))))</f>
        <v>224.79721844150794</v>
      </c>
      <c r="H13" s="24">
        <f>IF('[3]Discharge'!H11=0,0,IF(TRIM('[3]Discharge'!H11)="","",IF(COUNT(O6)=0,"",IF(O6=1,(((10^K4)*('[3]Discharge'!H11^N4))/100),((10^K4)*('[3]Discharge'!H11^N4))))))</f>
        <v>822.9309350297208</v>
      </c>
      <c r="I13" s="24">
        <f>IF('[3]Discharge'!I11=0,0,IF(TRIM('[3]Discharge'!I11)="","",IF(COUNT(O6)=0,"",IF(O6=1,(((10^K4)*('[3]Discharge'!I11^N4))/100),((10^K4)*('[3]Discharge'!I11^N4))))))</f>
        <v>333.1939653639256</v>
      </c>
      <c r="J13" s="24">
        <f>IF('[3]Discharge'!J11=0,0,IF(TRIM('[3]Discharge'!J11)="","",IF(COUNT(O6)=0,"",IF(O6=1,(((10^K4)*('[3]Discharge'!J11^N4))/100),((10^K4)*('[3]Discharge'!J11^N4))))))</f>
        <v>9.291009714046133</v>
      </c>
      <c r="K13" s="24">
        <f>IF('[3]Discharge'!K11=0,0,IF(TRIM('[3]Discharge'!K11)="","",IF(COUNT(O6)=0,"",IF(O6=1,(((10^K4)*('[3]Discharge'!K11^N4))/100),((10^K4)*('[3]Discharge'!K11^N4))))))</f>
        <v>17.781105868572077</v>
      </c>
      <c r="L13" s="24">
        <f>IF('[3]Discharge'!L11=0,0,IF(TRIM('[3]Discharge'!L11)="","",IF(COUNT(O6)=0,"",IF(O6=1,(((10^K4)*('[3]Discharge'!L11^N4))/100),((10^K4)*('[3]Discharge'!L11^N4))))))</f>
        <v>5.349430406900862</v>
      </c>
      <c r="M13" s="24">
        <f>IF('[3]Discharge'!M11=0,0,IF(TRIM('[3]Discharge'!M11)="","",IF(COUNT(O6)=0,"",IF(O6=1,(((10^K4)*('[3]Discharge'!M11^N4))/100),((10^K4)*('[3]Discharge'!M11^N4))))))</f>
        <v>3.2004464022477754</v>
      </c>
      <c r="N13" s="24">
        <f>IF('[3]Discharge'!N11=0,0,IF(TRIM('[3]Discharge'!N11)="","",IF(COUNT(O6)=0,"",IF(O6=1,(((10^K4)*('[3]Discharge'!N11^N4))/100),((10^K4)*('[3]Discharge'!N11^N4))))))</f>
        <v>4.559996189754622</v>
      </c>
      <c r="O13" s="87"/>
      <c r="P13" s="88"/>
      <c r="Q13" s="25"/>
      <c r="R13" s="34"/>
      <c r="S13" s="34"/>
    </row>
    <row r="14" spans="2:17" ht="21.75">
      <c r="B14" s="23">
        <v>4</v>
      </c>
      <c r="C14" s="24">
        <f>IF('[3]Discharge'!C12=0,0,IF(TRIM('[3]Discharge'!C12)="","",IF(COUNT(O6)=0,"",IF(O6=1,(((10^K4)*('[3]Discharge'!C12^N4))/100),((10^K4)*('[3]Discharge'!C12^N4))))))</f>
        <v>3.8444610492495905</v>
      </c>
      <c r="D14" s="24">
        <f>IF('[3]Discharge'!D12=0,0,IF(TRIM('[3]Discharge'!D12)="","",IF(COUNT(O6)=0,"",IF(O6=1,(((10^K4)*('[3]Discharge'!D12^N4))/100),((10^K4)*('[3]Discharge'!D12^N4))))))</f>
        <v>3.2004464022477754</v>
      </c>
      <c r="E14" s="24">
        <f>IF('[3]Discharge'!E12=0,0,IF(TRIM('[3]Discharge'!E12)="","",IF(COUNT(O6)=0,"",IF(O6=1,(((10^K4)*('[3]Discharge'!E12^N4))/100),((10^K4)*('[3]Discharge'!E12^N4))))))</f>
        <v>6.215060153109271</v>
      </c>
      <c r="F14" s="24">
        <f>IF('[3]Discharge'!F12=0,0,IF(TRIM('[3]Discharge'!F12)="","",IF(COUNT(O6)=0,"",IF(O6=1,(((10^K4)*('[3]Discharge'!F12^N4))/100),((10^K4)*('[3]Discharge'!F12^N4))))))</f>
        <v>3.2004464022477754</v>
      </c>
      <c r="G14" s="24">
        <f>IF('[3]Discharge'!G12=0,0,IF(TRIM('[3]Discharge'!G12)="","",IF(COUNT(O6)=0,"",IF(O6=1,(((10^K4)*('[3]Discharge'!G12^N4))/100),((10^K4)*('[3]Discharge'!G12^N4))))))</f>
        <v>1630.547803923341</v>
      </c>
      <c r="H14" s="24">
        <f>IF('[3]Discharge'!H12=0,0,IF(TRIM('[3]Discharge'!H12)="","",IF(COUNT(O6)=0,"",IF(O6=1,(((10^K4)*('[3]Discharge'!H12^N4))/100),((10^K4)*('[3]Discharge'!H12^N4))))))</f>
        <v>140.7540494831327</v>
      </c>
      <c r="I14" s="24">
        <f>IF('[3]Discharge'!I12=0,0,IF(TRIM('[3]Discharge'!I12)="","",IF(COUNT(O6)=0,"",IF(O6=1,(((10^K4)*('[3]Discharge'!I12^N4))/100),((10^K4)*('[3]Discharge'!I12^N4))))))</f>
        <v>286.7869152999199</v>
      </c>
      <c r="J14" s="24">
        <f>IF('[3]Discharge'!J12=0,0,IF(TRIM('[3]Discharge'!J12)="","",IF(COUNT(O6)=0,"",IF(O6=1,(((10^K4)*('[3]Discharge'!J12^N4))/100),((10^K4)*('[3]Discharge'!J12^N4))))))</f>
        <v>822.9309350297208</v>
      </c>
      <c r="K14" s="24">
        <f>IF('[3]Discharge'!K12=0,0,IF(TRIM('[3]Discharge'!K12)="","",IF(COUNT(O6)=0,"",IF(O6=1,(((10^K4)*('[3]Discharge'!K12^N4))/100),((10^K4)*('[3]Discharge'!K12^N4))))))</f>
        <v>20.42790311417615</v>
      </c>
      <c r="L14" s="24">
        <f>IF('[3]Discharge'!L12=0,0,IF(TRIM('[3]Discharge'!L12)="","",IF(COUNT(O6)=0,"",IF(O6=1,(((10^K4)*('[3]Discharge'!L12^N4))/100),((10^K4)*('[3]Discharge'!L12^N4))))))</f>
        <v>5.349430406900862</v>
      </c>
      <c r="M14" s="24">
        <f>IF('[3]Discharge'!M12=0,0,IF(TRIM('[3]Discharge'!M12)="","",IF(COUNT(O6)=0,"",IF(O6=1,(((10^K4)*('[3]Discharge'!M12^N4))/100),((10^K4)*('[3]Discharge'!M12^N4))))))</f>
        <v>3.2004464022477754</v>
      </c>
      <c r="N14" s="24">
        <f>IF('[3]Discharge'!N12=0,0,IF(TRIM('[3]Discharge'!N12)="","",IF(COUNT(O6)=0,"",IF(O6=1,(((10^K4)*('[3]Discharge'!N12^N4))/100),((10^K4)*('[3]Discharge'!N12^N4))))))</f>
        <v>4.559996189754622</v>
      </c>
      <c r="O14" s="87"/>
      <c r="P14" s="88"/>
      <c r="Q14" s="25"/>
    </row>
    <row r="15" spans="2:17" ht="21.75">
      <c r="B15" s="23">
        <v>5</v>
      </c>
      <c r="C15" s="24">
        <f>IF('[3]Discharge'!C13=0,0,IF(TRIM('[3]Discharge'!C13)="","",IF(COUNT(O6)=0,"",IF(O6=1,(((10^K4)*('[3]Discharge'!C13^N4))/100),(((10^K4)*('[3]Discharge'!C13^N4)))))))</f>
        <v>3.2004464022477754</v>
      </c>
      <c r="D15" s="24">
        <f>IF('[3]Discharge'!D13=0,0,IF(TRIM('[3]Discharge'!D13)="","",IF(COUNT(O6)=0,"",IF(O6=1,(((10^K4)*('[3]Discharge'!D13^N4))/100),((10^K4)*('[3]Discharge'!D13^N4))))))</f>
        <v>3.2004464022477754</v>
      </c>
      <c r="E15" s="24">
        <f>IF('[3]Discharge'!E13=0,0,IF(TRIM('[3]Discharge'!E13)="","",IF(COUNT(O6)=0,"",IF(O6=1,(((10^K4)*('[3]Discharge'!E13^N4))/100),((10^K4)*('[3]Discharge'!E13^N4))))))</f>
        <v>9.291009714046133</v>
      </c>
      <c r="F15" s="24">
        <f>IF('[3]Discharge'!F13=0,0,IF(TRIM('[3]Discharge'!F13)="","",IF(COUNT(O6)=0,"",IF(O6=1,(((10^K4)*('[3]Discharge'!F13^N4))/100),((10^K4)*('[3]Discharge'!F13^N4))))))</f>
        <v>2.625482377437143</v>
      </c>
      <c r="G15" s="24">
        <f>IF('[3]Discharge'!G13=0,0,IF(TRIM('[3]Discharge'!G13)="","",IF(COUNT(O6)=0,"",IF(O6=1,(((10^K4)*('[3]Discharge'!G13^N4))/100),((10^K4)*('[3]Discharge'!G13^N4))))))</f>
        <v>438.73562918032246</v>
      </c>
      <c r="H15" s="24">
        <f>IF('[3]Discharge'!H13=0,0,IF(TRIM('[3]Discharge'!H13)="","",IF(COUNT(O6)=0,"",IF(O6=1,(((10^K4)*('[3]Discharge'!H13^N4))/100),((10^K4)*('[3]Discharge'!H13^N4))))))</f>
        <v>118.66752476193881</v>
      </c>
      <c r="I15" s="24">
        <f>IF('[3]Discharge'!I13=0,0,IF(TRIM('[3]Discharge'!I13)="","",IF(COUNT(O6)=0,"",IF(O6=1,(((10^K4)*('[3]Discharge'!I13^N4))/100),((10^K4)*('[3]Discharge'!I13^N4))))))</f>
        <v>178.1830552608057</v>
      </c>
      <c r="J15" s="24">
        <f>IF('[3]Discharge'!J13=0,0,IF(TRIM('[3]Discharge'!J13)="","",IF(COUNT(O6)=0,"",IF(O6=1,(((10^K4)*('[3]Discharge'!J13^N4))/100),((10^K4)*('[3]Discharge'!J13^N4))))))</f>
        <v>206.10439643867224</v>
      </c>
      <c r="K15" s="24">
        <f>IF('[3]Discharge'!K13=0,0,IF(TRIM('[3]Discharge'!K13)="","",IF(COUNT(O6)=0,"",IF(O6=1,(((10^K4)*('[3]Discharge'!K13^N4))/100),((10^K4)*('[3]Discharge'!K13^N4))))))</f>
        <v>20.42790311417615</v>
      </c>
      <c r="L15" s="24">
        <f>IF('[3]Discharge'!L13=0,0,IF(TRIM('[3]Discharge'!L13)="","",IF(COUNT(O6)=0,"",IF(O6=1,(((10^K4)*('[3]Discharge'!L13^N4))/100),((10^K4)*('[3]Discharge'!L13^N4))))))</f>
        <v>5.349430406900862</v>
      </c>
      <c r="M15" s="24">
        <f>IF('[3]Discharge'!M13=0,0,IF(TRIM('[3]Discharge'!M13)="","",IF(COUNT(O6)=0,"",IF(O6=1,(((10^K4)*('[3]Discharge'!M13^N4))/100),((10^K4)*('[3]Discharge'!M13^N4))))))</f>
        <v>4.559996189754622</v>
      </c>
      <c r="N15" s="24">
        <f>IF('[3]Discharge'!N13=0,0,IF(TRIM('[3]Discharge'!N13)="","",IF(COUNT(O6)=0,"",IF(O6=1,(((10^K4)*('[3]Discharge'!N13^N4))/100),((10^K4)*('[3]Discharge'!N13^N4))))))</f>
        <v>5.349430406900862</v>
      </c>
      <c r="O15" s="87"/>
      <c r="P15" s="88"/>
      <c r="Q15" s="25"/>
    </row>
    <row r="16" spans="2:17" ht="21.75">
      <c r="B16" s="23">
        <v>6</v>
      </c>
      <c r="C16" s="24">
        <f>IF('[3]Discharge'!C14=0,0,IF(TRIM('[3]Discharge'!C14)="","",IF(COUNT(O6)=0,"",IF(O6=1,(((10^K4)*('[3]Discharge'!C14^N4))/100),((10^K4)*('[3]Discharge'!C14^N4))))))</f>
        <v>2.625482377437143</v>
      </c>
      <c r="D16" s="24">
        <f>IF('[3]Discharge'!D14=0,0,IF(TRIM('[3]Discharge'!D14)="","",IF(COUNT(O6)=0,"",IF(O6=1,(((10^K4)*('[3]Discharge'!D14^N4))/100),((10^K4)*('[3]Discharge'!D14^N4))))))</f>
        <v>2.625482377437143</v>
      </c>
      <c r="E16" s="24">
        <f>IF('[3]Discharge'!E14=0,0,IF(TRIM('[3]Discharge'!E14)="","",IF(COUNT(O6)=0,"",IF(O6=1,(((10^K4)*('[3]Discharge'!E14^N4))/100),((10^K4)*('[3]Discharge'!E14^N4))))))</f>
        <v>23.296321528746905</v>
      </c>
      <c r="F16" s="24">
        <f>IF('[3]Discharge'!F14=0,0,IF(TRIM('[3]Discharge'!F14)="","",IF(COUNT(O6)=0,"",IF(O6=1,(((10^K4)*('[3]Discharge'!F14^N4))/100),((10^K4)*('[3]Discharge'!F14^N4))))))</f>
        <v>2.625482377437143</v>
      </c>
      <c r="G16" s="24">
        <f>IF('[3]Discharge'!G14=0,0,IF(TRIM('[3]Discharge'!G14)="","",IF(COUNT(O6)=0,"",IF(O6=1,(((10^K4)*('[3]Discharge'!G14^N4))/100),((10^K4)*('[3]Discharge'!G14^N4))))))</f>
        <v>333.1939653639256</v>
      </c>
      <c r="H16" s="24">
        <f>IF('[3]Discharge'!H14=0,0,IF(TRIM('[3]Discharge'!H14)="","",IF(COUNT(O6)=0,"",IF(O6=1,(((10^K4)*('[3]Discharge'!H14^N4))/100),((10^K4)*('[3]Discharge'!H14^N4))))))</f>
        <v>140.7540494831327</v>
      </c>
      <c r="I16" s="24">
        <f>IF('[3]Discharge'!I14=0,0,IF(TRIM('[3]Discharge'!I14)="","",IF(COUNT(O6)=0,"",IF(O6=1,(((10^K4)*('[3]Discharge'!I14^N4))/100),((10^K4)*('[3]Discharge'!I14^N4))))))</f>
        <v>165.12162748978432</v>
      </c>
      <c r="J16" s="24">
        <f>IF('[3]Discharge'!J14=0,0,IF(TRIM('[3]Discharge'!J14)="","",IF(COUNT(O6)=0,"",IF(O6=1,(((10^K4)*('[3]Discharge'!J14^N4))/100),((10^K4)*('[3]Discharge'!J14^N4))))))</f>
        <v>152.64822008689515</v>
      </c>
      <c r="K16" s="24">
        <f>IF('[3]Discharge'!K14=0,0,IF(TRIM('[3]Discharge'!K14)="","",IF(COUNT(O6)=0,"",IF(O6=1,(((10^K4)*('[3]Discharge'!K14^N4))/100),((10^K4)*('[3]Discharge'!K14^N4))))))</f>
        <v>20.42790311417615</v>
      </c>
      <c r="L16" s="24">
        <f>IF('[3]Discharge'!L14=0,0,IF(TRIM('[3]Discharge'!L14)="","",IF(COUNT(O6)=0,"",IF(O6=1,(((10^K4)*('[3]Discharge'!L14^N4))/100),((10^K4)*('[3]Discharge'!L14^N4))))))</f>
        <v>5.349430406900862</v>
      </c>
      <c r="M16" s="24">
        <f>IF('[3]Discharge'!M14=0,0,IF(TRIM('[3]Discharge'!M14)="","",IF(COUNT(O6)=0,"",IF(O6=1,(((10^K4)*('[3]Discharge'!M14^N4))/100),((10^K4)*('[3]Discharge'!M14^N4))))))</f>
        <v>5.349430406900862</v>
      </c>
      <c r="N16" s="24">
        <f>IF('[3]Discharge'!N14=0,0,IF(TRIM('[3]Discharge'!N14)="","",IF(COUNT(O6)=0,"",IF(O6=1,(((10^K4)*('[3]Discharge'!N14^N4))/100),((10^K4)*('[3]Discharge'!N14^N4))))))</f>
        <v>4.559996189754622</v>
      </c>
      <c r="O16" s="87"/>
      <c r="P16" s="88"/>
      <c r="Q16" s="25"/>
    </row>
    <row r="17" spans="2:17" ht="21.75">
      <c r="B17" s="23">
        <v>7</v>
      </c>
      <c r="C17" s="24">
        <f>IF('[3]Discharge'!C15=0,0,IF(TRIM('[3]Discharge'!C15)="","",IF(COUNT(O6)=0,"",IF(O6=1,(((10^K4)*('[3]Discharge'!C15^N4))/100),((10^K4)*('[3]Discharge'!C15^N4))))))</f>
        <v>2.116996831211974</v>
      </c>
      <c r="D17" s="24">
        <f>IF('[3]Discharge'!D15=0,0,IF(TRIM('[3]Discharge'!D15)="","",IF(COUNT(O6)=0,"",IF(O6=1,(((10^K4)*('[3]Discharge'!D15^N4))/100),((10^K4)*('[3]Discharge'!D15^N4))))))</f>
        <v>2.625482377437143</v>
      </c>
      <c r="E17" s="24">
        <f>IF('[3]Discharge'!E15=0,0,IF(TRIM('[3]Discharge'!E15)="","",IF(COUNT(O6)=0,"",IF(O6=1,(((10^K4)*('[3]Discharge'!E15^N4))/100),((10^K4)*('[3]Discharge'!E15^N4))))))</f>
        <v>7.1591074791602525</v>
      </c>
      <c r="F17" s="24">
        <f>IF('[3]Discharge'!F15=0,0,IF(TRIM('[3]Discharge'!F15)="","",IF(COUNT(O6)=0,"",IF(O6=1,(((10^K4)*('[3]Discharge'!F15^N4))/100),((10^K4)*('[3]Discharge'!F15^N4))))))</f>
        <v>2.625482377437143</v>
      </c>
      <c r="G17" s="24">
        <f>IF('[3]Discharge'!G15=0,0,IF(TRIM('[3]Discharge'!G15)="","",IF(COUNT(O6)=0,"",IF(O6=1,(((10^K4)*('[3]Discharge'!G15^N4))/100),((10^K4)*('[3]Discharge'!G15^N4))))))</f>
        <v>822.9309350297208</v>
      </c>
      <c r="H17" s="24">
        <f>IF('[3]Discharge'!H15=0,0,IF(TRIM('[3]Discharge'!H15)="","",IF(COUNT(O6)=0,"",IF(O6=1,(((10^K4)*('[3]Discharge'!H15^N4))/100),((10^K4)*('[3]Discharge'!H15^N4))))))</f>
        <v>140.7540494831327</v>
      </c>
      <c r="I17" s="24">
        <f>IF('[3]Discharge'!I15=0,0,IF(TRIM('[3]Discharge'!I15)="","",IF(COUNT(O6)=0,"",IF(O6=1,(((10^K4)*('[3]Discharge'!I15^N4))/100),((10^K4)*('[3]Discharge'!I15^N4))))))</f>
        <v>265.1228238860007</v>
      </c>
      <c r="J17" s="24">
        <f>IF('[3]Discharge'!J15=0,0,IF(TRIM('[3]Discharge'!J15)="","",IF(COUNT(O6)=0,"",IF(O6=1,(((10^K4)*('[3]Discharge'!J15^N4))/100),((10^K4)*('[3]Discharge'!J15^N4))))))</f>
        <v>108.4568200217667</v>
      </c>
      <c r="K17" s="24">
        <f>IF('[3]Discharge'!K15=0,0,IF(TRIM('[3]Discharge'!K15)="","",IF(COUNT(O6)=0,"",IF(O6=1,(((10^K4)*('[3]Discharge'!K15^N4))/100),((10^K4)*('[3]Discharge'!K15^N4))))))</f>
        <v>17.781105868572077</v>
      </c>
      <c r="L17" s="24">
        <f>IF('[3]Discharge'!L15=0,0,IF(TRIM('[3]Discharge'!L15)="","",IF(COUNT(O6)=0,"",IF(O6=1,(((10^K4)*('[3]Discharge'!L15^N4))/100),((10^K4)*('[3]Discharge'!L15^N4))))))</f>
        <v>5.349430406900862</v>
      </c>
      <c r="M17" s="24">
        <f>IF('[3]Discharge'!M15=0,0,IF(TRIM('[3]Discharge'!M15)="","",IF(COUNT(O6)=0,"",IF(O6=1,(((10^K4)*('[3]Discharge'!M15^N4))/100),((10^K4)*('[3]Discharge'!M15^N4))))))</f>
        <v>5.349430406900862</v>
      </c>
      <c r="N17" s="24">
        <f>IF('[3]Discharge'!N15=0,0,IF(TRIM('[3]Discharge'!N15)="","",IF(COUNT(O6)=0,"",IF(O6=1,(((10^K4)*('[3]Discharge'!N15^N4))/100),((10^K4)*('[3]Discharge'!N15^N4))))))</f>
        <v>3.2004464022477754</v>
      </c>
      <c r="O17" s="87"/>
      <c r="P17" s="88"/>
      <c r="Q17" s="25"/>
    </row>
    <row r="18" spans="2:17" ht="21.75">
      <c r="B18" s="23">
        <v>8</v>
      </c>
      <c r="C18" s="24">
        <f>IF('[3]Discharge'!C16=0,0,IF(TRIM('[3]Discharge'!C16)="","",IF(COUNT(O6)=0,"",IF(O6=1,(((10^K4)*('[3]Discharge'!C16^N4))/100),((10^K4)*('[3]Discharge'!C16^N4))))))</f>
        <v>2.116996831211974</v>
      </c>
      <c r="D18" s="24">
        <f>IF('[3]Discharge'!D16=0,0,IF(TRIM('[3]Discharge'!D16)="","",IF(COUNT(O6)=0,"",IF(O6=1,(((10^K4)*('[3]Discharge'!D16^N4))/100),((10^K4)*('[3]Discharge'!D16^N4))))))</f>
        <v>2.625482377437143</v>
      </c>
      <c r="E18" s="24">
        <f>IF('[3]Discharge'!E16=0,0,IF(TRIM('[3]Discharge'!E16)="","",IF(COUNT(O6)=0,"",IF(O6=1,(((10^K4)*('[3]Discharge'!E16^N4))/100),((10^K4)*('[3]Discharge'!E16^N4))))))</f>
        <v>6.215060153109271</v>
      </c>
      <c r="F18" s="24">
        <f>IF('[3]Discharge'!F16=0,0,IF(TRIM('[3]Discharge'!F16)="","",IF(COUNT(O6)=0,"",IF(O6=1,(((10^K4)*('[3]Discharge'!F16^N4))/100),((10^K4)*('[3]Discharge'!F16^N4))))))</f>
        <v>2.625482377437143</v>
      </c>
      <c r="G18" s="24">
        <f>IF('[3]Discharge'!G16=0,0,IF(TRIM('[3]Discharge'!G16)="","",IF(COUNT(O6)=0,"",IF(O6=1,(((10^K4)*('[3]Discharge'!G16^N4))/100),((10^K4)*('[3]Discharge'!G16^N4))))))</f>
        <v>575.3358223900512</v>
      </c>
      <c r="H18" s="24">
        <f>IF('[3]Discharge'!H16=0,0,IF(TRIM('[3]Discharge'!H16)="","",IF(COUNT(O6)=0,"",IF(O6=1,(((10^K4)*('[3]Discharge'!H16^N4))/100),((10^K4)*('[3]Discharge'!H16^N4))))))</f>
        <v>129.43018172715335</v>
      </c>
      <c r="I18" s="24">
        <f>IF('[3]Discharge'!I16=0,0,IF(TRIM('[3]Discharge'!I16)="","",IF(COUNT(O6)=0,"",IF(O6=1,(((10^K4)*('[3]Discharge'!I16^N4))/100),((10^K4)*('[3]Discharge'!I16^N4))))))</f>
        <v>178.1830552608057</v>
      </c>
      <c r="J18" s="24">
        <f>IF('[3]Discharge'!J16=0,0,IF(TRIM('[3]Discharge'!J16)="","",IF(COUNT(O6)=0,"",IF(O6=1,(((10^K4)*('[3]Discharge'!J16^N4))/100),((10^K4)*('[3]Discharge'!J16^N4))))))</f>
        <v>50.037536447246524</v>
      </c>
      <c r="K18" s="24">
        <f>IF('[3]Discharge'!K16=0,0,IF(TRIM('[3]Discharge'!K16)="","",IF(COUNT(O6)=0,"",IF(O6=1,(((10^K4)*('[3]Discharge'!K16^N4))/100),((10^K4)*('[3]Discharge'!K16^N4))))))</f>
        <v>17.781105868572077</v>
      </c>
      <c r="L18" s="24">
        <f>IF('[3]Discharge'!L16=0,0,IF(TRIM('[3]Discharge'!L16)="","",IF(COUNT(O6)=0,"",IF(O6=1,(((10^K4)*('[3]Discharge'!L16^N4))/100),((10^K4)*('[3]Discharge'!L16^N4))))))</f>
        <v>5.349430406900862</v>
      </c>
      <c r="M18" s="24">
        <f>IF('[3]Discharge'!M16=0,0,IF(TRIM('[3]Discharge'!M16)="","",IF(COUNT(O6)=0,"",IF(O6=1,(((10^K4)*('[3]Discharge'!M16^N4))/100),((10^K4)*('[3]Discharge'!M16^N4))))))</f>
        <v>3.8444610492495905</v>
      </c>
      <c r="N18" s="24">
        <f>IF('[3]Discharge'!N16=0,0,IF(TRIM('[3]Discharge'!N16)="","",IF(COUNT(O6)=0,"",IF(O6=1,(((10^K4)*('[3]Discharge'!N16^N4))/100),((10^K4)*('[3]Discharge'!N16^N4))))))</f>
        <v>2.116996831211974</v>
      </c>
      <c r="O18" s="87"/>
      <c r="P18" s="88"/>
      <c r="Q18" s="25"/>
    </row>
    <row r="19" spans="2:17" ht="21.75">
      <c r="B19" s="23">
        <v>9</v>
      </c>
      <c r="C19" s="24">
        <f>IF('[3]Discharge'!C17=0,0,IF(TRIM('[3]Discharge'!C17)="","",IF(COUNT(O6)=0,"",IF(O6=1,(((10^K4)*('[3]Discharge'!C17^N4))/100),((10^K4)*('[3]Discharge'!C17^N4))))))</f>
        <v>2.116996831211974</v>
      </c>
      <c r="D19" s="24">
        <f>IF('[3]Discharge'!D17=0,0,IF(TRIM('[3]Discharge'!D17)="","",IF(COUNT(O6)=0,"",IF(O6=1,(((10^K4)*('[3]Discharge'!D17^N4))/100),((10^K4)*('[3]Discharge'!D17^N4))))))</f>
        <v>2.625482377437143</v>
      </c>
      <c r="E19" s="24">
        <f>IF('[3]Discharge'!E17=0,0,IF(TRIM('[3]Discharge'!E17)="","",IF(COUNT(O6)=0,"",IF(O6=1,(((10^K4)*('[3]Discharge'!E17^N4))/100),((10^K4)*('[3]Discharge'!E17^N4))))))</f>
        <v>4.559996189754622</v>
      </c>
      <c r="F19" s="24">
        <f>IF('[3]Discharge'!F17=0,0,IF(TRIM('[3]Discharge'!F17)="","",IF(COUNT(O6)=0,"",IF(O6=1,(((10^K4)*('[3]Discharge'!F17^N4))/100),((10^K4)*('[3]Discharge'!F17^N4))))))</f>
        <v>2.625482377437143</v>
      </c>
      <c r="G19" s="24">
        <f>IF('[3]Discharge'!G17=0,0,IF(TRIM('[3]Discharge'!G17)="","",IF(COUNT(O6)=0,"",IF(O6=1,(((10^K4)*('[3]Discharge'!G17^N4))/100),((10^K4)*('[3]Discharge'!G17^N4))))))</f>
        <v>539.1116465922302</v>
      </c>
      <c r="H19" s="24">
        <f>IF('[3]Discharge'!H17=0,0,IF(TRIM('[3]Discharge'!H17)="","",IF(COUNT(O6)=0,"",IF(O6=1,(((10^K4)*('[3]Discharge'!H17^N4))/100),((10^K4)*('[3]Discharge'!H17^N4))))))</f>
        <v>118.66752476193881</v>
      </c>
      <c r="I19" s="24">
        <f>IF('[3]Discharge'!I17=0,0,IF(TRIM('[3]Discharge'!I17)="","",IF(COUNT(O6)=0,"",IF(O6=1,(((10^K4)*('[3]Discharge'!I17^N4))/100),((10^K4)*('[3]Discharge'!I17^N4))))))</f>
        <v>206.10439643867224</v>
      </c>
      <c r="J19" s="24">
        <f>IF('[3]Discharge'!J17=0,0,IF(TRIM('[3]Discharge'!J17)="","",IF(COUNT(O6)=0,"",IF(O6=1,(((10^K4)*('[3]Discharge'!J17^N4))/100),((10^K4)*('[3]Discharge'!J17^N4))))))</f>
        <v>33.287069094332196</v>
      </c>
      <c r="K19" s="24">
        <f>IF('[3]Discharge'!K17=0,0,IF(TRIM('[3]Discharge'!K17)="","",IF(COUNT(O6)=0,"",IF(O6=1,(((10^K4)*('[3]Discharge'!K17^N4))/100),((10^K4)*('[3]Discharge'!K17^N4))))))</f>
        <v>15.35011373173543</v>
      </c>
      <c r="L19" s="24">
        <f>IF('[3]Discharge'!L17=0,0,IF(TRIM('[3]Discharge'!L17)="","",IF(COUNT(O6)=0,"",IF(O6=1,(((10^K4)*('[3]Discharge'!L17^N4))/100),((10^K4)*('[3]Discharge'!L17^N4))))))</f>
        <v>5.349430406900862</v>
      </c>
      <c r="M19" s="24">
        <f>IF('[3]Discharge'!M17=0,0,IF(TRIM('[3]Discharge'!M17)="","",IF(COUNT(O6)=0,"",IF(O6=1,(((10^K4)*('[3]Discharge'!M17^N4))/100),((10^K4)*('[3]Discharge'!M17^N4))))))</f>
        <v>2.116996831211974</v>
      </c>
      <c r="N19" s="24">
        <f>IF('[3]Discharge'!N17=0,0,IF(TRIM('[3]Discharge'!N17)="","",IF(COUNT(O6)=0,"",IF(O6=1,(((10^K4)*('[3]Discharge'!N17^N4))/100),((10^K4)*('[3]Discharge'!N17^N4))))))</f>
        <v>1.6723019834849</v>
      </c>
      <c r="O19" s="87"/>
      <c r="P19" s="88"/>
      <c r="Q19" s="25"/>
    </row>
    <row r="20" spans="2:17" ht="21.75">
      <c r="B20" s="23">
        <v>10</v>
      </c>
      <c r="C20" s="24">
        <f>IF('[3]Discharge'!C18=0,0,IF(TRIM('[3]Discharge'!C18)="","",IF(COUNT(O6)=0,"",IF(O6=1,(((10^K4)*('[3]Discharge'!C18^N4))/100),((10^K4)*('[3]Discharge'!C18^N4))))))</f>
        <v>2.625482377437143</v>
      </c>
      <c r="D20" s="24">
        <f>IF('[3]Discharge'!D18=0,0,IF(TRIM('[3]Discharge'!D18)="","",IF(COUNT(O6)=0,"",IF(O6=1,(((10^K4)*('[3]Discharge'!D18^N4))/100),((10^K4)*('[3]Discharge'!D18^N4))))))</f>
        <v>2.625482377437143</v>
      </c>
      <c r="E20" s="24">
        <f>IF('[3]Discharge'!E18=0,0,IF(TRIM('[3]Discharge'!E18)="","",IF(COUNT(O6)=0,"",IF(O6=1,(((10^K4)*('[3]Discharge'!E18^N4))/100),((10^K4)*('[3]Discharge'!E18^N4))))))</f>
        <v>4.559996189754622</v>
      </c>
      <c r="F20" s="24">
        <f>IF('[3]Discharge'!F18=0,0,IF(TRIM('[3]Discharge'!F18)="","",IF(COUNT(O6)=0,"",IF(O6=1,(((10^K4)*('[3]Discharge'!F18^N4))/100),((10^K4)*('[3]Discharge'!F18^N4))))))</f>
        <v>333.1939653639256</v>
      </c>
      <c r="G20" s="24">
        <f>IF('[3]Discharge'!G18=0,0,IF(TRIM('[3]Discharge'!G18)="","",IF(COUNT(O6)=0,"",IF(O6=1,(((10^K4)*('[3]Discharge'!G18^N4))/100),((10^K4)*('[3]Discharge'!G18^N4))))))</f>
        <v>410.72331034860355</v>
      </c>
      <c r="H20" s="24">
        <f>IF('[3]Discharge'!H18=0,0,IF(TRIM('[3]Discharge'!H18)="","",IF(COUNT(O6)=0,"",IF(O6=1,(((10^K4)*('[3]Discharge'!H18^N4))/100),((10^K4)*('[3]Discharge'!H18^N4))))))</f>
        <v>89.65334452708967</v>
      </c>
      <c r="I20" s="24">
        <f>IF('[3]Discharge'!I18=0,0,IF(TRIM('[3]Discharge'!I18)="","",IF(COUNT(O6)=0,"",IF(O6=1,(((10^K4)*('[3]Discharge'!I18^N4))/100),((10^K4)*('[3]Discharge'!I18^N4))))))</f>
        <v>383.80503980393274</v>
      </c>
      <c r="J20" s="24">
        <f>IF('[3]Discharge'!J18=0,0,IF(TRIM('[3]Discharge'!J18)="","",IF(COUNT(O6)=0,"",IF(O6=1,(((10^K4)*('[3]Discharge'!J18^N4))/100),((10^K4)*('[3]Discharge'!J18^N4))))))</f>
        <v>37.09702191445137</v>
      </c>
      <c r="K20" s="24">
        <f>IF('[3]Discharge'!K18=0,0,IF(TRIM('[3]Discharge'!K18)="","",IF(COUNT(O6)=0,"",IF(O6=1,(((10^K4)*('[3]Discharge'!K18^N4))/100),((10^K4)*('[3]Discharge'!K18^N4))))))</f>
        <v>13.128931160575657</v>
      </c>
      <c r="L20" s="24">
        <f>IF('[3]Discharge'!L18=0,0,IF(TRIM('[3]Discharge'!L18)="","",IF(COUNT(O6)=0,"",IF(O6=1,(((10^K4)*('[3]Discharge'!L18^N4))/100),((10^K4)*('[3]Discharge'!L18^N4))))))</f>
        <v>5.349430406900862</v>
      </c>
      <c r="M20" s="24">
        <f>IF('[3]Discharge'!M18=0,0,IF(TRIM('[3]Discharge'!M18)="","",IF(COUNT(O6)=0,"",IF(O6=1,(((10^K4)*('[3]Discharge'!M18^N4))/100),((10^K4)*('[3]Discharge'!M18^N4))))))</f>
        <v>2.116996831211974</v>
      </c>
      <c r="N20" s="24">
        <f>IF('[3]Discharge'!N18=0,0,IF(TRIM('[3]Discharge'!N18)="","",IF(COUNT(O6)=0,"",IF(O6=1,(((10^K4)*('[3]Discharge'!N18^N4))/100),((10^K4)*('[3]Discharge'!N18^N4))))))</f>
        <v>1.6723019834849</v>
      </c>
      <c r="O20" s="87"/>
      <c r="P20" s="88"/>
      <c r="Q20" s="25"/>
    </row>
    <row r="21" spans="2:17" ht="3.7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87"/>
      <c r="P21" s="88"/>
      <c r="Q21" s="25"/>
    </row>
    <row r="22" spans="2:17" ht="21.75">
      <c r="B22" s="23">
        <v>11</v>
      </c>
      <c r="C22" s="24">
        <f>IF('[3]Discharge'!C20=0,0,IF(TRIM('[3]Discharge'!C20)="","",IF(COUNT(O6)=0,"",IF(O6=1,(((10^K4)*('[3]Discharge'!C20^N4))/100),((10^K4)*('[3]Discharge'!C20^N4))))))</f>
        <v>7.1591074791602525</v>
      </c>
      <c r="D22" s="24">
        <f>IF('[3]Discharge'!D20=0,0,IF(TRIM('[3]Discharge'!D20)="","",IF(COUNT(O6)=0,"",IF(O6=1,(((10^K4)*('[3]Discharge'!D20^N4))/100),((10^K4)*('[3]Discharge'!D20^N4))))))</f>
        <v>2.625482377437143</v>
      </c>
      <c r="E22" s="24">
        <f>IF('[3]Discharge'!E20=0,0,IF(TRIM('[3]Discharge'!E20)="","",IF(COUNT(O6)=0,"",IF(O6=1,(((10^K4)*('[3]Discharge'!E20^N4))/100),((10^K4)*('[3]Discharge'!E20^N4))))))</f>
        <v>4.559996189754622</v>
      </c>
      <c r="F22" s="24">
        <f>IF('[3]Discharge'!F20=0,0,IF(TRIM('[3]Discharge'!F20)="","",IF(COUNT(O6)=0,"",IF(O6=1,(((10^K4)*('[3]Discharge'!F20^N4))/100),((10^K4)*('[3]Discharge'!F20^N4))))))</f>
        <v>70.9961666569325</v>
      </c>
      <c r="G22" s="24">
        <f>IF('[3]Discharge'!G20=0,0,IF(TRIM('[3]Discharge'!G20)="","",IF(COUNT(O6)=0,"",IF(O6=1,(((10^K4)*('[3]Discharge'!G20^N4))/100),((10^K4)*('[3]Discharge'!G20^N4))))))</f>
        <v>539.1116465922302</v>
      </c>
      <c r="H22" s="24">
        <f>IF('[3]Discharge'!H20=0,0,IF(TRIM('[3]Discharge'!H20)="","",IF(COUNT(O6)=0,"",IF(O6=1,(((10^K4)*('[3]Discharge'!H20^N4))/100),((10^K4)*('[3]Discharge'!H20^N4))))))</f>
        <v>98.78863326294538</v>
      </c>
      <c r="I22" s="24">
        <f>IF('[3]Discharge'!I20=0,0,IF(TRIM('[3]Discharge'!I20)="","",IF(COUNT(O6)=0,"",IF(O6=1,(((10^K4)*('[3]Discharge'!I20^N4))/100),((10^K4)*('[3]Discharge'!I20^N4))))))</f>
        <v>309.47229356810396</v>
      </c>
      <c r="J22" s="24">
        <f>IF('[3]Discharge'!J20=0,0,IF(TRIM('[3]Discharge'!J20)="","",IF(COUNT(O6)=0,"",IF(O6=1,(((10^K4)*('[3]Discharge'!J20^N4))/100),((10^K4)*('[3]Discharge'!J20^N4))))))</f>
        <v>1706.5112164525083</v>
      </c>
      <c r="K22" s="24">
        <f>IF('[3]Discharge'!K20=0,0,IF(TRIM('[3]Discharge'!K20)="","",IF(COUNT(O6)=0,"",IF(O6=1,(((10^K4)*('[3]Discharge'!K20^N4))/100),((10^K4)*('[3]Discharge'!K20^N4))))))</f>
        <v>11.111366039453852</v>
      </c>
      <c r="L22" s="24">
        <f>IF('[3]Discharge'!L20=0,0,IF(TRIM('[3]Discharge'!L20)="","",IF(COUNT(O6)=0,"",IF(O6=1,(((10^K4)*('[3]Discharge'!L20^N4))/100),((10^K4)*('[3]Discharge'!L20^N4))))))</f>
        <v>5.349430406900862</v>
      </c>
      <c r="M22" s="24">
        <f>IF('[3]Discharge'!M20=0,0,IF(TRIM('[3]Discharge'!M20)="","",IF(COUNT(O6)=0,"",IF(O6=1,(((10^K4)*('[3]Discharge'!M20^N4))/100),((10^K4)*('[3]Discharge'!M20^N4))))))</f>
        <v>2.116996831211974</v>
      </c>
      <c r="N22" s="24">
        <f>IF('[3]Discharge'!N20=0,0,IF(TRIM('[3]Discharge'!N20)="","",IF(COUNT(O6)=0,"",IF(O6=1,(((10^K4)*('[3]Discharge'!N20^N4))/100),((10^K4)*('[3]Discharge'!N20^N4))))))</f>
        <v>1.6723019834849</v>
      </c>
      <c r="O22" s="87"/>
      <c r="P22" s="88"/>
      <c r="Q22" s="25"/>
    </row>
    <row r="23" spans="2:17" ht="21.75">
      <c r="B23" s="23">
        <v>12</v>
      </c>
      <c r="C23" s="24">
        <f>IF('[3]Discharge'!C21=0,0,IF(TRIM('[3]Discharge'!C21)="","",IF(COUNT(O6)=0,"",IF(O6=1,(((10^K4)*('[3]Discharge'!C21^N4))/100),((10^K4)*('[3]Discharge'!C21^N4))))))</f>
        <v>8.183726628090884</v>
      </c>
      <c r="D23" s="24">
        <f>IF('[3]Discharge'!D21=0,0,IF(TRIM('[3]Discharge'!D21)="","",IF(COUNT(O6)=0,"",IF(O6=1,(((10^K4)*('[3]Discharge'!D21^N4))/100),((10^K4)*('[3]Discharge'!D21^N4))))))</f>
        <v>3.2004464022477754</v>
      </c>
      <c r="E23" s="24">
        <f>IF('[3]Discharge'!E21=0,0,IF(TRIM('[3]Discharge'!E21)="","",IF(COUNT(O6)=0,"",IF(O6=1,(((10^K4)*('[3]Discharge'!E21^N4))/100),((10^K4)*('[3]Discharge'!E21^N4))))))</f>
        <v>5.349430406900862</v>
      </c>
      <c r="F23" s="24">
        <f>IF('[3]Discharge'!F21=0,0,IF(TRIM('[3]Discharge'!F21)="","",IF(COUNT(O6)=0,"",IF(O6=1,(((10^K4)*('[3]Discharge'!F21^N4))/100),((10^K4)*('[3]Discharge'!F21^N4))))))</f>
        <v>41.15544022463796</v>
      </c>
      <c r="G23" s="24">
        <f>IF('[3]Discharge'!G21=0,0,IF(TRIM('[3]Discharge'!G21)="","",IF(COUNT(O6)=0,"",IF(O6=1,(((10^K4)*('[3]Discharge'!G21^N4))/100),((10^K4)*('[3]Discharge'!G21^N4))))))</f>
        <v>21725.89020590603</v>
      </c>
      <c r="H23" s="24">
        <f>IF('[3]Discharge'!H21=0,0,IF(TRIM('[3]Discharge'!H21)="","",IF(COUNT(O6)=0,"",IF(O6=1,(((10^K4)*('[3]Discharge'!H21^N4))/100),((10^K4)*('[3]Discharge'!H21^N4))))))</f>
        <v>152.64822008689515</v>
      </c>
      <c r="I23" s="24">
        <f>IF('[3]Discharge'!I21=0,0,IF(TRIM('[3]Discharge'!I21)="","",IF(COUNT(O6)=0,"",IF(O6=1,(((10^K4)*('[3]Discharge'!I21^N4))/100),((10^K4)*('[3]Discharge'!I21^N4))))))</f>
        <v>333.1939653639256</v>
      </c>
      <c r="J23" s="24">
        <f>IF('[3]Discharge'!J21=0,0,IF(TRIM('[3]Discharge'!J21)="","",IF(COUNT(O6)=0,"",IF(O6=1,(((10^K4)*('[3]Discharge'!J21^N4))/100),((10^K4)*('[3]Discharge'!J21^N4))))))</f>
        <v>692.5497316088765</v>
      </c>
      <c r="K23" s="24">
        <f>IF('[3]Discharge'!K21=0,0,IF(TRIM('[3]Discharge'!K21)="","",IF(COUNT(O6)=0,"",IF(O6=1,(((10^K4)*('[3]Discharge'!K21^N4))/100),((10^K4)*('[3]Discharge'!K21^N4))))))</f>
        <v>9.291009714046133</v>
      </c>
      <c r="L23" s="24">
        <f>IF('[3]Discharge'!L21=0,0,IF(TRIM('[3]Discharge'!L21)="","",IF(COUNT(O6)=0,"",IF(O6=1,(((10^K4)*('[3]Discharge'!L21^N4))/100),((10^K4)*('[3]Discharge'!L21^N4))))))</f>
        <v>3.8444610492495905</v>
      </c>
      <c r="M23" s="24">
        <f>IF('[3]Discharge'!M21=0,0,IF(TRIM('[3]Discharge'!M21)="","",IF(COUNT(O6)=0,"",IF(O6=1,(((10^K4)*('[3]Discharge'!M21^N4))/100),((10^K4)*('[3]Discharge'!M21^N4))))))</f>
        <v>2.116996831211974</v>
      </c>
      <c r="N23" s="24">
        <f>IF('[3]Discharge'!N21=0,0,IF(TRIM('[3]Discharge'!N21)="","",IF(COUNT(O6)=0,"",IF(O6=1,(((10^K4)*('[3]Discharge'!N21^N4))/100),((10^K4)*('[3]Discharge'!N21^N4))))))</f>
        <v>1.6723019834849</v>
      </c>
      <c r="O23" s="87"/>
      <c r="P23" s="88"/>
      <c r="Q23" s="25"/>
    </row>
    <row r="24" spans="2:17" ht="21.75">
      <c r="B24" s="23">
        <v>13</v>
      </c>
      <c r="C24" s="24">
        <f>IF('[3]Discharge'!C10=0,0,IF(TRIM('[3]Discharge'!C22)="","",IF(COUNT(O6)=0,"",IF(O6=1,(((10^K4)*('[3]Discharge'!C22^N4))/100),((10^K4)*('[3]Discharge'!C22^N4))))))</f>
        <v>8.183726628090884</v>
      </c>
      <c r="D24" s="24">
        <f>IF('[3]Discharge'!D22=0,0,IF(TRIM('[3]Discharge'!D22)="","",IF(COUNT(O6)=0,"",IF(O6=1,(((10^K4)*('[3]Discharge'!D22^N4))/100),((10^K4)*('[3]Discharge'!D22^N4))))))</f>
        <v>5.349430406900862</v>
      </c>
      <c r="E24" s="24">
        <f>IF('[3]Discharge'!E22=0,0,IF(TRIM('[3]Discharge'!E22)="","",IF(COUNT(O6)=0,"",IF(O6=1,(((10^K4)*('[3]Discharge'!E22^N4))/100),((10^K4)*('[3]Discharge'!E22^N4))))))</f>
        <v>5.349430406900862</v>
      </c>
      <c r="F24" s="24">
        <f>IF('[3]Discharge'!F22=0,0,IF(TRIM('[3]Discharge'!F22)="","",IF(COUNT(O6)=0,"",IF(O6=1,(((10^K4)*('[3]Discharge'!F22^N4))/100),((10^K4)*('[3]Discharge'!F22^N4))))))</f>
        <v>206.10439643867224</v>
      </c>
      <c r="G24" s="24">
        <f>IF('[3]Discharge'!G22=0,0,IF(TRIM('[3]Discharge'!G22)="","",IF(COUNT(O6)=0,"",IF(O6=1,(((10^K4)*('[3]Discharge'!G22^N4))/100),((10^K4)*('[3]Discharge'!G22^N4))))))</f>
        <v>4806.382019677607</v>
      </c>
      <c r="H24" s="24">
        <f>IF('[3]Discharge'!H22=0,0,IF(TRIM('[3]Discharge'!H22)="","",IF(COUNT(O6)=0,"",IF(O6=1,(((10^K4)*('[3]Discharge'!H22^N4))/100),((10^K4)*('[3]Discharge'!H22^N4))))))</f>
        <v>118.66752476193881</v>
      </c>
      <c r="I24" s="24">
        <f>IF('[3]Discharge'!I22=0,0,IF(TRIM('[3]Discharge'!I22)="","",IF(COUNT(O6)=0,"",IF(O6=1,(((10^K4)*('[3]Discharge'!I22^N4))/100),((10^K4)*('[3]Discharge'!I22^N4))))))</f>
        <v>309.47229356810396</v>
      </c>
      <c r="J24" s="24">
        <f>IF('[3]Discharge'!J22=0,0,IF(TRIM('[3]Discharge'!J22)="","",IF(COUNT(O6)=0,"",IF(O6=1,(((10^K4)*('[3]Discharge'!J22^N4))/100),((10^K4)*('[3]Discharge'!J22^N4))))))</f>
        <v>265.1228238860007</v>
      </c>
      <c r="K24" s="24">
        <f>IF('[3]Discharge'!K22=0,0,IF(TRIM('[3]Discharge'!K22)="","",IF(COUNT(O6)=0,"",IF(O6=1,(((10^K4)*('[3]Discharge'!K22^N4))/100),((10^K4)*('[3]Discharge'!K22^N4))))))</f>
        <v>9.291009714046133</v>
      </c>
      <c r="L24" s="24">
        <f>IF('[3]Discharge'!L22=0,0,IF(TRIM('[3]Discharge'!L22)="","",IF(COUNT(O6)=0,"",IF(O6=1,(((10^K4)*('[3]Discharge'!L22^N4))/100),((10^K4)*('[3]Discharge'!L22^N4))))))</f>
        <v>4.559996189754622</v>
      </c>
      <c r="M24" s="24">
        <f>IF('[3]Discharge'!M22=0,0,IF(TRIM('[3]Discharge'!M22)="","",IF(COUNT(O6)=0,"",IF(O6=1,(((10^K4)*('[3]Discharge'!M22^N4))/100),((10^K4)*('[3]Discharge'!M22^N4))))))</f>
        <v>2.116996831211974</v>
      </c>
      <c r="N24" s="24">
        <f>IF('[3]Discharge'!N22=0,0,IF(TRIM('[3]Discharge'!N22)="","",IF(COUNT(O6)=0,"",IF(O6=1,(((10^K4)*('[3]Discharge'!N22^N4))/100),((10^K4)*('[3]Discharge'!N22^N4))))))</f>
        <v>1.6723019834849</v>
      </c>
      <c r="O24" s="87"/>
      <c r="P24" s="88"/>
      <c r="Q24" s="25"/>
    </row>
    <row r="25" spans="2:17" ht="21.75">
      <c r="B25" s="23">
        <v>14</v>
      </c>
      <c r="C25" s="24">
        <f>IF('[3]Discharge'!C10=0,0,IF(TRIM('[3]Discharge'!C23)="","",IF(COUNT(O6)=0,"",IF(O6=1,(((10^K4)*('[3]Discharge'!C23^N4))/100),((10^K4)*('[3]Discharge'!C23^N4))))))</f>
        <v>8.183726628090884</v>
      </c>
      <c r="D25" s="24">
        <f>IF('[3]Discharge'!D23=0,0,IF(TRIM('[3]Discharge'!D23)="","",IF(COUNT(O6)=0,"",IF(O6=1,(((10^K4)*('[3]Discharge'!D23^N4))/100),((10^K4)*('[3]Discharge'!D23^N4))))))</f>
        <v>4.559996189754622</v>
      </c>
      <c r="E25" s="24">
        <f>IF('[3]Discharge'!E23=0,0,IF(TRIM('[3]Discharge'!E23)="","",IF(COUNT(O6)=0,"",IF(O6=1,(((10^K4)*('[3]Discharge'!E23^N4))/100),((10^K4)*('[3]Discharge'!E23^N4))))))</f>
        <v>5.349430406900862</v>
      </c>
      <c r="F25" s="24">
        <f>IF('[3]Discharge'!F23=0,0,IF(TRIM('[3]Discharge'!F23)="","",IF(COUNT(O6)=0,"",IF(O6=1,(((10^K4)*('[3]Discharge'!F23^N4))/100),((10^K4)*('[3]Discharge'!F23^N4))))))</f>
        <v>108.4568200217667</v>
      </c>
      <c r="G25" s="24">
        <f>IF('[3]Discharge'!G23=0,0,IF(TRIM('[3]Discharge'!G23)="","",IF(COUNT(O6)=0,"",IF(O6=1,(((10^K4)*('[3]Discharge'!G23^N4))/100),((10^K4)*('[3]Discharge'!G23^N4))))))</f>
        <v>6509.00526087612</v>
      </c>
      <c r="H25" s="24">
        <f>IF('[3]Discharge'!H23=0,0,IF(TRIM('[3]Discharge'!H23)="","",IF(COUNT(O6)=0,"",IF(O6=1,(((10^K4)*('[3]Discharge'!H23^N4))/100),((10^K4)*('[3]Discharge'!H23^N4))))))</f>
        <v>89.65334452708967</v>
      </c>
      <c r="I25" s="24">
        <f>IF('[3]Discharge'!I23=0,0,IF(TRIM('[3]Discharge'!I23)="","",IF(COUNT(O6)=0,"",IF(O6=1,(((10^K4)*('[3]Discharge'!I23^N4))/100),((10^K4)*('[3]Discharge'!I23^N4))))))</f>
        <v>191.84114370465346</v>
      </c>
      <c r="J25" s="24">
        <f>IF('[3]Discharge'!J23=0,0,IF(TRIM('[3]Discharge'!J23)="","",IF(COUNT(O6)=0,"",IF(O6=1,(((10^K4)*('[3]Discharge'!J23^N4))/100),((10^K4)*('[3]Discharge'!J23^N4))))))</f>
        <v>129.43018172715335</v>
      </c>
      <c r="K25" s="24">
        <f>IF('[3]Discharge'!K23=0,0,IF(TRIM('[3]Discharge'!K23)="","",IF(COUNT(O6)=0,"",IF(O6=1,(((10^K4)*('[3]Discharge'!K23^N4))/100),((10^K4)*('[3]Discharge'!K23^N4))))))</f>
        <v>9.291009714046133</v>
      </c>
      <c r="L25" s="24">
        <f>IF('[3]Discharge'!L23=0,0,IF(TRIM('[3]Discharge'!L23)="","",IF(COUNT(O6)=0,"",IF(O6=1,(((10^K4)*('[3]Discharge'!L23^N4))/100),((10^K4)*('[3]Discharge'!L23^N4))))))</f>
        <v>3.8444610492495905</v>
      </c>
      <c r="M25" s="24">
        <f>IF('[3]Discharge'!M23=0,0,IF(TRIM('[3]Discharge'!M23)="","",IF(COUNT(O6)=0,"",IF(O6=1,(((10^K4)*('[3]Discharge'!M23^N4))/100),((10^K4)*('[3]Discharge'!M23^N4))))))</f>
        <v>2.116996831211974</v>
      </c>
      <c r="N25" s="24">
        <f>IF('[3]Discharge'!N23=0,0,IF(TRIM('[3]Discharge'!N23)="","",IF(COUNT(O6)=0,"",IF(O6=1,(((10^K4)*('[3]Discharge'!N23^N4))/100),((10^K4)*('[3]Discharge'!N23^N4))))))</f>
        <v>1.473000534243831</v>
      </c>
      <c r="O25" s="87"/>
      <c r="P25" s="88"/>
      <c r="Q25" s="25"/>
    </row>
    <row r="26" spans="2:17" ht="21.75">
      <c r="B26" s="23">
        <v>15</v>
      </c>
      <c r="C26" s="24">
        <f>IF('[3]Discharge'!C24=0,0,IF(TRIM('[3]Discharge'!C24)="","",IF(COUNT(O6)=0,"",IF(O6=1,(((10^K4)*('[3]Discharge'!C24^N4))/100),((10^K4)*('[3]Discharge'!C24^N4))))))</f>
        <v>6.215060153109271</v>
      </c>
      <c r="D26" s="24">
        <f>IF('[3]Discharge'!D24=0,0,IF(TRIM('[3]Discharge'!D24)="","",IF(COUNT(O6)=0,"",IF(O6=1,(((10^K4)*('[3]Discharge'!D24^N4))/100),((10^K4)*('[3]Discharge'!D24^N4))))))</f>
        <v>2.625482377437143</v>
      </c>
      <c r="E26" s="24">
        <f>IF('[3]Discharge'!E24=0,0,IF(TRIM('[3]Discharge'!E24)="","",IF(COUNT(O6)=0,"",IF(O6=1,(((10^K4)*('[3]Discharge'!E24^N4))/100),((10^K4)*('[3]Discharge'!E24^N4))))))</f>
        <v>4.559996189754622</v>
      </c>
      <c r="F26" s="24">
        <f>IF('[3]Discharge'!F24=0,0,IF(TRIM('[3]Discharge'!F24)="","",IF(COUNT(O6)=0,"",IF(O6=1,(((10^K4)*('[3]Discharge'!F24^N4))/100),((10^K4)*('[3]Discharge'!F24^N4))))))</f>
        <v>165.12162748978432</v>
      </c>
      <c r="G26" s="24">
        <f>IF('[3]Discharge'!G24=0,0,IF(TRIM('[3]Discharge'!G24)="","",IF(COUNT(O6)=0,"",IF(O6=1,(((10^K4)*('[3]Discharge'!G24^N4))/100),((10^K4)*('[3]Discharge'!G24^N4))))))</f>
        <v>10210.070907874047</v>
      </c>
      <c r="H26" s="24">
        <f>IF('[3]Discharge'!H24=0,0,IF(TRIM('[3]Discharge'!H24)="","",IF(COUNT(O6)=0,"",IF(O6=1,(((10^K4)*('[3]Discharge'!H24^N4))/100),((10^K4)*('[3]Discharge'!H24^N4))))))</f>
        <v>470.8294113360874</v>
      </c>
      <c r="I26" s="24">
        <f>IF('[3]Discharge'!I24=0,0,IF(TRIM('[3]Discharge'!I24)="","",IF(COUNT(O6)=0,"",IF(O6=1,(((10^K4)*('[3]Discharge'!I24^N4))/100),((10^K4)*('[3]Discharge'!I24^N4))))))</f>
        <v>152.64822008689515</v>
      </c>
      <c r="J26" s="24">
        <f>IF('[3]Discharge'!J24=0,0,IF(TRIM('[3]Discharge'!J24)="","",IF(COUNT(O6)=0,"",IF(O6=1,(((10^K4)*('[3]Discharge'!J24^N4))/100),((10^K4)*('[3]Discharge'!J24^N4))))))</f>
        <v>89.65334452708967</v>
      </c>
      <c r="K26" s="24">
        <f>IF('[3]Discharge'!K24=0,0,IF(TRIM('[3]Discharge'!K24)="","",IF(COUNT(O6)=0,"",IF(O6=1,(((10^K4)*('[3]Discharge'!K24^N4))/100),((10^K4)*('[3]Discharge'!K24^N4))))))</f>
        <v>9.291009714046133</v>
      </c>
      <c r="L26" s="24">
        <f>IF('[3]Discharge'!L24=0,0,IF(TRIM('[3]Discharge'!L24)="","",IF(COUNT(O6)=0,"",IF(O6=1,(((10^K4)*('[3]Discharge'!L24^N4))/100),((10^K4)*('[3]Discharge'!L24^N4))))))</f>
        <v>3.8444610492495905</v>
      </c>
      <c r="M26" s="24">
        <f>IF('[3]Discharge'!M24=0,0,IF(TRIM('[3]Discharge'!M24)="","",IF(COUNT(O6)=0,"",IF(O6=1,(((10^K4)*('[3]Discharge'!M24^N4))/100),((10^K4)*('[3]Discharge'!M24^N4))))))</f>
        <v>2.116996831211974</v>
      </c>
      <c r="N26" s="24">
        <f>IF('[3]Discharge'!N24=0,0,IF(TRIM('[3]Discharge'!N24)="","",IF(COUNT(O6)=0,"",IF(O6=1,(((10^K4)*('[3]Discharge'!N24^N4))/100),((10^K4)*('[3]Discharge'!N24^N4))))))</f>
        <v>1.473000534243831</v>
      </c>
      <c r="O26" s="87"/>
      <c r="P26" s="88"/>
      <c r="Q26" s="25"/>
    </row>
    <row r="27" spans="2:17" ht="21.75">
      <c r="B27" s="23">
        <v>16</v>
      </c>
      <c r="C27" s="24">
        <f>IF('[3]Discharge'!C25=0,0,IF(TRIM('[3]Discharge'!C25)="","",IF(COUNT(O6)=0,"",IF(O6=1,(((10^K4)*('[3]Discharge'!C25^N4))/100),((10^K4)*('[3]Discharge'!C25^N4))))))</f>
        <v>5.349430406900862</v>
      </c>
      <c r="D27" s="24">
        <f>IF('[3]Discharge'!D25=0,0,IF(TRIM('[3]Discharge'!D25)="","",IF(COUNT(O6)=0,"",IF(O6=1,(((10^K4)*('[3]Discharge'!D25^N4))/100),((10^K4)*('[3]Discharge'!D25^N4))))))</f>
        <v>3.2004464022477754</v>
      </c>
      <c r="E27" s="24">
        <f>IF('[3]Discharge'!E25=0,0,IF(TRIM('[3]Discharge'!E25)="","",IF(COUNT(O6)=0,"",IF(O6=1,(((10^K4)*('[3]Discharge'!E25^N4))/100),((10^K4)*('[3]Discharge'!E25^N4))))))</f>
        <v>4.559996189754622</v>
      </c>
      <c r="F27" s="24">
        <f>IF('[3]Discharge'!F25=0,0,IF(TRIM('[3]Discharge'!F25)="","",IF(COUNT(O6)=0,"",IF(O6=1,(((10^K4)*('[3]Discharge'!F25^N4))/100),((10^K4)*('[3]Discharge'!F25^N4))))))</f>
        <v>98.78863326294538</v>
      </c>
      <c r="G27" s="24">
        <f>IF('[3]Discharge'!G25=0,0,IF(TRIM('[3]Discharge'!G25)="","",IF(COUNT(O6)=0,"",IF(O6=1,(((10^K4)*('[3]Discharge'!G25^N4))/100),((10^K4)*('[3]Discharge'!G25^N4))))))</f>
        <v>4491.68666912441</v>
      </c>
      <c r="H27" s="24">
        <f>IF('[3]Discharge'!H25=0,0,IF(TRIM('[3]Discharge'!H25)="","",IF(COUNT(O6)=0,"",IF(O6=1,(((10^K4)*('[3]Discharge'!H25^N4))/100),((10^K4)*('[3]Discharge'!H25^N4))))))</f>
        <v>129.43018172715335</v>
      </c>
      <c r="I27" s="24">
        <f>IF('[3]Discharge'!I25=0,0,IF(TRIM('[3]Discharge'!I25)="","",IF(COUNT(O6)=0,"",IF(O6=1,(((10^K4)*('[3]Discharge'!I25^N4))/100),((10^K4)*('[3]Discharge'!I25^N4))))))</f>
        <v>129.43018172715335</v>
      </c>
      <c r="J27" s="24">
        <f>IF('[3]Discharge'!J25=0,0,IF(TRIM('[3]Discharge'!J25)="","",IF(COUNT(O6)=0,"",IF(O6=1,(((10^K4)*('[3]Discharge'!J25^N4))/100),((10^K4)*('[3]Discharge'!J25^N4))))))</f>
        <v>70.9961666569325</v>
      </c>
      <c r="K27" s="24">
        <f>IF('[3]Discharge'!K25=0,0,IF(TRIM('[3]Discharge'!K25)="","",IF(COUNT(O6)=0,"",IF(O6=1,(((10^K4)*('[3]Discharge'!K25^N4))/100),((10^K4)*('[3]Discharge'!K25^N4))))))</f>
        <v>9.291009714046133</v>
      </c>
      <c r="L27" s="24">
        <f>IF('[3]Discharge'!L25=0,0,IF(TRIM('[3]Discharge'!L25)="","",IF(COUNT(O6)=0,"",IF(O6=1,(((10^K4)*('[3]Discharge'!L25^N4))/100),((10^K4)*('[3]Discharge'!L25^N4))))))</f>
        <v>3.8444610492495905</v>
      </c>
      <c r="M27" s="24">
        <f>IF('[3]Discharge'!M25=0,0,IF(TRIM('[3]Discharge'!M25)="","",IF(COUNT(O6)=0,"",IF(O6=1,(((10^K4)*('[3]Discharge'!M25^N4))/100),((10^K4)*('[3]Discharge'!M25^N4))))))</f>
        <v>2.116996831211974</v>
      </c>
      <c r="N27" s="24">
        <f>IF('[3]Discharge'!N25=0,0,IF(TRIM('[3]Discharge'!N25)="","",IF(COUNT(O6)=0,"",IF(O6=1,(((10^K4)*('[3]Discharge'!N25^N4))/100),((10^K4)*('[3]Discharge'!N25^N4))))))</f>
        <v>1.2885778839819468</v>
      </c>
      <c r="O27" s="87"/>
      <c r="P27" s="88"/>
      <c r="Q27" s="25"/>
    </row>
    <row r="28" spans="2:17" ht="21.75">
      <c r="B28" s="23">
        <v>17</v>
      </c>
      <c r="C28" s="24">
        <f>IF('[3]Discharge'!C26=0,0,IF(TRIM('[3]Discharge'!C26)="","",IF(COUNT(O6)=0,"",IF(O6=1,(((10^K4)*('[3]Discharge'!C26^N4))/100),((10^K4)*('[3]Discharge'!C26^N4))))))</f>
        <v>5.349430406900862</v>
      </c>
      <c r="D28" s="24">
        <f>IF('[3]Discharge'!D26=0,0,IF(TRIM('[3]Discharge'!D26)="","",IF(COUNT(O6)=0,"",IF(O6=1,(((10^K4)*('[3]Discharge'!D26^N4))/100),((10^K4)*('[3]Discharge'!D26^N4))))))</f>
        <v>4.559996189754622</v>
      </c>
      <c r="E28" s="24">
        <f>IF('[3]Discharge'!E26=0,0,IF(TRIM('[3]Discharge'!E26)="","",IF(COUNT(O6)=0,"",IF(O6=1,(((10^K4)*('[3]Discharge'!E26^N4))/100),((10^K4)*('[3]Discharge'!E26^N4))))))</f>
        <v>3.2004464022477754</v>
      </c>
      <c r="F28" s="24">
        <f>IF('[3]Discharge'!F26=0,0,IF(TRIM('[3]Discharge'!F26)="","",IF(COUNT(O6)=0,"",IF(O6=1,(((10^K4)*('[3]Discharge'!F26^N4))/100),((10^K4)*('[3]Discharge'!F26^N4))))))</f>
        <v>37.09702191445137</v>
      </c>
      <c r="G28" s="24">
        <f>IF('[3]Discharge'!G26=0,0,IF(TRIM('[3]Discharge'!G26)="","",IF(COUNT(O6)=0,"",IF(O6=1,(((10^K4)*('[3]Discharge'!G26^N4))/100),((10^K4)*('[3]Discharge'!G26^N4))))))</f>
        <v>2031.2394222699584</v>
      </c>
      <c r="H28" s="24">
        <f>IF('[3]Discharge'!H26=0,0,IF(TRIM('[3]Discharge'!H26)="","",IF(COUNT(O6)=0,"",IF(O6=1,(((10^K4)*('[3]Discharge'!H26^N4))/100),((10^K4)*('[3]Discharge'!H26^N4))))))</f>
        <v>118.66752476193881</v>
      </c>
      <c r="I28" s="24">
        <f>IF('[3]Discharge'!I26=0,0,IF(TRIM('[3]Discharge'!I26)="","",IF(COUNT(O6)=0,"",IF(O6=1,(((10^K4)*('[3]Discharge'!I26^N4))/100),((10^K4)*('[3]Discharge'!I26^N4))))))</f>
        <v>108.4568200217667</v>
      </c>
      <c r="J28" s="24">
        <f>IF('[3]Discharge'!J26=0,0,IF(TRIM('[3]Discharge'!J26)="","",IF(COUNT(O6)=0,"",IF(O6=1,(((10^K4)*('[3]Discharge'!J26^N4))/100),((10^K4)*('[3]Discharge'!J26^N4))))))</f>
        <v>50.037536447246524</v>
      </c>
      <c r="K28" s="24">
        <f>IF('[3]Discharge'!K26=0,0,IF(TRIM('[3]Discharge'!K26)="","",IF(COUNT(O6)=0,"",IF(O6=1,(((10^K4)*('[3]Discharge'!K26^N4))/100),((10^K4)*('[3]Discharge'!K26^N4))))))</f>
        <v>8.183726628090884</v>
      </c>
      <c r="L28" s="24">
        <f>IF('[3]Discharge'!L26=0,0,IF(TRIM('[3]Discharge'!L26)="","",IF(COUNT(O6)=0,"",IF(O6=1,(((10^K4)*('[3]Discharge'!L26^N4))/100),((10^K4)*('[3]Discharge'!L26^N4))))))</f>
        <v>3.8444610492495905</v>
      </c>
      <c r="M28" s="24">
        <f>IF('[3]Discharge'!M26=0,0,IF(TRIM('[3]Discharge'!M26)="","",IF(COUNT(O6)=0,"",IF(O6=1,(((10^K4)*('[3]Discharge'!M26^N4))/100),((10^K4)*('[3]Discharge'!M26^N4))))))</f>
        <v>2.116996831211974</v>
      </c>
      <c r="N28" s="24">
        <f>IF('[3]Discharge'!N26=0,0,IF(TRIM('[3]Discharge'!N26)="","",IF(COUNT(O6)=0,"",IF(O6=1,(((10^K4)*('[3]Discharge'!N26^N4))/100),((10^K4)*('[3]Discharge'!N26^N4))))))</f>
        <v>1.1186574701143395</v>
      </c>
      <c r="O28" s="87"/>
      <c r="P28" s="88"/>
      <c r="Q28" s="25"/>
    </row>
    <row r="29" spans="2:17" ht="21.75">
      <c r="B29" s="23">
        <v>18</v>
      </c>
      <c r="C29" s="24">
        <f>IF('[3]Discharge'!C27=0,0,IF(TRIM('[3]Discharge'!C27)="","",IF(COUNT(O6)=0,"",IF(O6=1,(((10^K4)*('[3]Discharge'!C27^N4))/100),((10^K4)*('[3]Discharge'!C27^N4))))))</f>
        <v>5.349430406900862</v>
      </c>
      <c r="D29" s="24">
        <f>IF('[3]Discharge'!D27=0,0,IF(TRIM('[3]Discharge'!D27)="","",IF(COUNT(O6)=0,"",IF(O6=1,(((10^K4)*('[3]Discharge'!D27^N4))/100),((10^K4)*('[3]Discharge'!D27^N4))))))</f>
        <v>4.559996189754622</v>
      </c>
      <c r="E29" s="24">
        <f>IF('[3]Discharge'!E27=0,0,IF(TRIM('[3]Discharge'!E27)="","",IF(COUNT(O6)=0,"",IF(O6=1,(((10^K4)*('[3]Discharge'!E27^N4))/100),((10^K4)*('[3]Discharge'!E27^N4))))))</f>
        <v>2.116996831211974</v>
      </c>
      <c r="F29" s="24">
        <f>IF('[3]Discharge'!F27=0,0,IF(TRIM('[3]Discharge'!F27)="","",IF(COUNT(O6)=0,"",IF(O6=1,(((10^K4)*('[3]Discharge'!F27^N4))/100),((10^K4)*('[3]Discharge'!F27^N4))))))</f>
        <v>309.47229356810396</v>
      </c>
      <c r="G29" s="24">
        <f>IF('[3]Discharge'!G27=0,0,IF(TRIM('[3]Discharge'!G27)="","",IF(COUNT(O6)=0,"",IF(O6=1,(((10^K4)*('[3]Discharge'!G27^N4))/100),((10^K4)*('[3]Discharge'!G27^N4))))))</f>
        <v>873.69385775475</v>
      </c>
      <c r="H29" s="24">
        <f>IF('[3]Discharge'!H27=0,0,IF(TRIM('[3]Discharge'!H27)="","",IF(COUNT(O6)=0,"",IF(O6=1,(((10^K4)*('[3]Discharge'!H27^N4))/100),((10^K4)*('[3]Discharge'!H27^N4))))))</f>
        <v>1484.7580823315277</v>
      </c>
      <c r="I29" s="24">
        <f>IF('[3]Discharge'!I27=0,0,IF(TRIM('[3]Discharge'!I27)="","",IF(COUNT(O6)=0,"",IF(O6=1,(((10^K4)*('[3]Discharge'!I27^N4))/100),((10^K4)*('[3]Discharge'!I27^N4))))))</f>
        <v>83.14569467864008</v>
      </c>
      <c r="J29" s="24">
        <f>IF('[3]Discharge'!J27=0,0,IF(TRIM('[3]Discharge'!J27)="","",IF(COUNT(O6)=0,"",IF(O6=1,(((10^K4)*('[3]Discharge'!J27^N4))/100),((10^K4)*('[3]Discharge'!J27^N4))))))</f>
        <v>33.287069094332196</v>
      </c>
      <c r="K29" s="24">
        <f>IF('[3]Discharge'!K27=0,0,IF(TRIM('[3]Discharge'!K27)="","",IF(COUNT(O6)=0,"",IF(O6=1,(((10^K4)*('[3]Discharge'!K27^N4))/100),((10^K4)*('[3]Discharge'!K27^N4))))))</f>
        <v>11.111366039453852</v>
      </c>
      <c r="L29" s="24">
        <f>IF('[3]Discharge'!L27=0,0,IF(TRIM('[3]Discharge'!L27)="","",IF(COUNT(O6)=0,"",IF(O6=1,(((10^K4)*('[3]Discharge'!L27^N4))/100),((10^K4)*('[3]Discharge'!L27^N4))))))</f>
        <v>3.8444610492495905</v>
      </c>
      <c r="M29" s="24">
        <f>IF('[3]Discharge'!M27=0,0,IF(TRIM('[3]Discharge'!M27)="","",IF(COUNT(O6)=0,"",IF(O6=1,(((10^K4)*('[3]Discharge'!M27^N4))/100),((10^K4)*('[3]Discharge'!M27^N4))))))</f>
        <v>2.116996831211974</v>
      </c>
      <c r="N29" s="24">
        <f>IF('[3]Discharge'!N27=0,0,IF(TRIM('[3]Discharge'!N27)="","",IF(COUNT(O6)=0,"",IF(O6=1,(((10^K4)*('[3]Discharge'!N27^N4))/100),((10^K4)*('[3]Discharge'!N27^N4))))))</f>
        <v>1.1186574701143395</v>
      </c>
      <c r="O29" s="87"/>
      <c r="P29" s="88"/>
      <c r="Q29" s="25"/>
    </row>
    <row r="30" spans="2:17" ht="21.75">
      <c r="B30" s="23">
        <v>19</v>
      </c>
      <c r="C30" s="24">
        <f>IF('[3]Discharge'!C28=0,0,IF(TRIM('[3]Discharge'!C28)="","",IF(COUNT(O6)=0,"",IF(O6=1,(((10^K4)*('[3]Discharge'!C28^N4))/100),((10^K4)*('[3]Discharge'!C28^N4))))))</f>
        <v>5.349430406900862</v>
      </c>
      <c r="D30" s="24">
        <f>IF('[3]Discharge'!D28=0,0,IF(TRIM('[3]Discharge'!D28)="","",IF(COUNT(O6)=0,"",IF(O6=1,(((10^K4)*('[3]Discharge'!D28^N4))/100),((10^K4)*('[3]Discharge'!D28^N4))))))</f>
        <v>3.8444610492495905</v>
      </c>
      <c r="E30" s="24">
        <f>IF('[3]Discharge'!E28=0,0,IF('[3]Discharge'!E28=0,0,IF(TRIM('[3]Discharge'!E28)="","",IF(COUNT(O6)=0,"",IF(O6=1,(((10^K4)*('[3]Discharge'!E28^N4))/100),((10^K4)*('[3]Discharge'!E28^N4)))))))</f>
        <v>1.6723019834849</v>
      </c>
      <c r="F30" s="24">
        <f>IF('[3]Discharge'!F28=0,0,IF(TRIM('[3]Discharge'!F28)="","",IF(COUNT(O6)=0,"",IF(O6=1,(((10^K4)*('[3]Discharge'!F28^N4))/100),((10^K4)*('[3]Discharge'!F28^N4))))))</f>
        <v>76.92806443314646</v>
      </c>
      <c r="G30" s="24">
        <f>IF('[3]Discharge'!G28=0,0,IF(TRIM('[3]Discharge'!G28)="","",IF(COUNT(O6)=0,"",IF(O6=1,(((10^K4)*('[3]Discharge'!G28^N4))/100),((10^K4)*('[3]Discharge'!G28^N4))))))</f>
        <v>504.28208716312906</v>
      </c>
      <c r="H30" s="24">
        <f>IF('[3]Discharge'!H28=0,0,IF(TRIM('[3]Discharge'!H28)="","",IF(COUNT(O6)=0,"",IF(O6=1,(((10^K4)*('[3]Discharge'!H28^N4))/100),((10^K4)*('[3]Discharge'!H28^N4))))))</f>
        <v>7819.523049293209</v>
      </c>
      <c r="I30" s="24">
        <f>IF('[3]Discharge'!I28=0,0,IF(TRIM('[3]Discharge'!I28)="","",IF(COUNT(O6)=0,"",IF(O6=1,(((10^K4)*('[3]Discharge'!I28^N4))/100),((10^K4)*('[3]Discharge'!I28^N4))))))</f>
        <v>89.65334452708967</v>
      </c>
      <c r="J30" s="24">
        <f>IF('[3]Discharge'!J28=0,0,IF(TRIM('[3]Discharge'!J28)="","",IF(COUNT(O6)=0,"",IF(O6=1,(((10^K4)*('[3]Discharge'!J28^N4))/100),((10^K4)*('[3]Discharge'!J28^N4))))))</f>
        <v>26.392012450485364</v>
      </c>
      <c r="K30" s="24">
        <f>IF('[3]Discharge'!K28=0,0,IF(TRIM('[3]Discharge'!K28)="","",IF(COUNT(O6)=0,"",IF(O6=1,(((10^K4)*('[3]Discharge'!K28^N4))/100),((10^K4)*('[3]Discharge'!K28^N4))))))</f>
        <v>9.291009714046133</v>
      </c>
      <c r="L30" s="24">
        <f>IF('[3]Discharge'!L28=0,0,IF(TRIM('[3]Discharge'!L28)="","",IF(COUNT(O6)=0,"",IF(O6=1,(((10^K4)*('[3]Discharge'!L28^N4))/100),((10^K4)*('[3]Discharge'!L28^N4))))))</f>
        <v>3.8444610492495905</v>
      </c>
      <c r="M30" s="24">
        <f>IF('[3]Discharge'!M28=0,0,IF(TRIM('[3]Discharge'!M28)="","",IF(COUNT(O6)=0,"",IF(O6=1,(((10^K4)*('[3]Discharge'!M28^N4))/100),((10^K4)*('[3]Discharge'!M28^N4))))))</f>
        <v>1.6723019834849</v>
      </c>
      <c r="N30" s="24">
        <f>IF('[3]Discharge'!N28=0,0,IF(TRIM('[3]Discharge'!N28)="","",IF(COUNT(O6)=0,"",IF(O6=1,(((10^K4)*('[3]Discharge'!N28^N4))/100),((10^K4)*('[3]Discharge'!N28^N4))))))</f>
        <v>1.1186574701143395</v>
      </c>
      <c r="O30" s="87"/>
      <c r="P30" s="88"/>
      <c r="Q30" s="25"/>
    </row>
    <row r="31" spans="2:17" ht="21.75">
      <c r="B31" s="23">
        <v>20</v>
      </c>
      <c r="C31" s="24">
        <f>IF('[3]Discharge'!C29=0,0,IF(TRIM('[3]Discharge'!C29)="","",IF(COUNT(O6)=0,"",IF(O6=1,(((10^K4)*('[3]Discharge'!C29^N4))/100),((10^K4)*('[3]Discharge'!C29^N4))))))</f>
        <v>5.349430406900862</v>
      </c>
      <c r="D31" s="24">
        <f>IF('[3]Discharge'!D29=0,0,IF(TRIM('[3]Discharge'!D29)="","",IF(COUNT(O6)=0,"",IF(O6=1,(((10^K4)*('[3]Discharge'!D29^N4))/100),((10^K4)*('[3]Discharge'!D29^N4))))))</f>
        <v>4.559996189754622</v>
      </c>
      <c r="E31" s="24">
        <f>IF('[3]Discharge'!E29=0,0,IF(TRIM('[3]Discharge'!E29)="","",IF(COUNT(O6)=0,"",IF(O6=1,(((10^K4)*('[3]Discharge'!E29^N4))/100),((10^K4)*('[3]Discharge'!E29^N4))))))</f>
        <v>1.6723019834849</v>
      </c>
      <c r="F31" s="24">
        <f>IF('[3]Discharge'!F29=0,0,IF(TRIM('[3]Discharge'!F29)="","",IF(COUNT(O6)=0,"",IF(O6=1,(((10^K4)*('[3]Discharge'!F29^N4))/100),((10^K4)*('[3]Discharge'!F29^N4))))))</f>
        <v>129.43018172715335</v>
      </c>
      <c r="G31" s="24">
        <f>IF('[3]Discharge'!G29=0,0,IF(TRIM('[3]Discharge'!G29)="","",IF(COUNT(O6)=0,"",IF(O6=1,(((10^K4)*('[3]Discharge'!G29^N4))/100),((10^K4)*('[3]Discharge'!G29^N4))))))</f>
        <v>333.1939653639256</v>
      </c>
      <c r="H31" s="24">
        <f>IF('[3]Discharge'!H29=0,0,IF(TRIM('[3]Discharge'!H29)="","",IF(COUNT(O6)=0,"",IF(O6=1,(((10^K4)*('[3]Discharge'!H29^N4))/100),((10^K4)*('[3]Discharge'!H29^N4))))))</f>
        <v>2117.7279152058445</v>
      </c>
      <c r="I31" s="24">
        <f>IF('[3]Discharge'!I29=0,0,IF(TRIM('[3]Discharge'!I29)="","",IF(COUNT(O6)=0,"",IF(O6=1,(((10^K4)*('[3]Discharge'!I29^N4))/100),((10^K4)*('[3]Discharge'!I29^N4))))))</f>
        <v>152.64822008689515</v>
      </c>
      <c r="J31" s="24">
        <f>IF('[3]Discharge'!J29=0,0,IF(TRIM('[3]Discharge'!J29)="","",IF(COUNT(O6)=0,"",IF(O6=1,(((10^K4)*('[3]Discharge'!J29^N4))/100),((10^K4)*('[3]Discharge'!J29^N4))))))</f>
        <v>23.296321528746905</v>
      </c>
      <c r="K31" s="24">
        <f>IF('[3]Discharge'!K29=0,0,IF(TRIM('[3]Discharge'!K29)="","",IF(COUNT(O6)=0,"",IF(O6=1,(((10^K4)*('[3]Discharge'!K29^N4))/100),((10^K4)*('[3]Discharge'!K29^N4))))))</f>
        <v>9.291009714046133</v>
      </c>
      <c r="L31" s="24">
        <f>IF('[3]Discharge'!L29=0,0,IF(TRIM('[3]Discharge'!L29)="","",IF(COUNT(O6)=0,"",IF(O6=1,(((10^K4)*('[3]Discharge'!L29^N4))/100),((10^K4)*('[3]Discharge'!L29^N4))))))</f>
        <v>3.8444610492495905</v>
      </c>
      <c r="M31" s="24">
        <f>IF('[3]Discharge'!M29=0,0,IF(TRIM('[3]Discharge'!M29)="","",IF(COUNT(O6)=0,"",IF(O6=1,(((10^K4)*('[3]Discharge'!M29^N4))/100),((10^K4)*('[3]Discharge'!M29^N4))))))</f>
        <v>1.6723019834849</v>
      </c>
      <c r="N31" s="24">
        <f>IF('[3]Discharge'!N29=0,0,IF(TRIM('[3]Discharge'!N29)="","",IF(COUNT(O6)=0,"",IF(O6=1,(((10^K4)*('[3]Discharge'!N29^N4))/100),((10^K4)*('[3]Discharge'!N29^N4))))))</f>
        <v>1.1186574701143395</v>
      </c>
      <c r="O31" s="87"/>
      <c r="P31" s="88"/>
      <c r="Q31" s="25"/>
    </row>
    <row r="32" spans="2:17" ht="3.75" customHeight="1"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87"/>
      <c r="P32" s="88"/>
      <c r="Q32" s="25"/>
    </row>
    <row r="33" spans="2:17" ht="21.75">
      <c r="B33" s="23">
        <v>21</v>
      </c>
      <c r="C33" s="24">
        <f>IF('[3]Discharge'!C31=0,0,IF(TRIM('[3]Discharge'!C31)="","",IF(COUNT(O6)=0,"",IF(O6=1,(((10^K4)*('[3]Discharge'!C31^N4))/100),((10^K4)*('[3]Discharge'!C31^N4))))))</f>
        <v>6.215060153109271</v>
      </c>
      <c r="D33" s="24">
        <f>IF('[3]Discharge'!D31=0,0,IF(TRIM('[3]Discharge'!D31)="","",IF(COUNT(O6)=0,"",IF(O6=1,(((10^K4)*('[3]Discharge'!D31^N4))/100),((10^K4)*('[3]Discharge'!D31^N4))))))</f>
        <v>7.1591074791602525</v>
      </c>
      <c r="E33" s="24">
        <f>IF('[3]Discharge'!E31=0,0,IF(TRIM('[3]Discharge'!E31)="","",IF(COUNT(O6)=0,"",IF(O6=1,(((10^K4)*('[3]Discharge'!E31^N4))/100),((10^K4)*('[3]Discharge'!E31^N4))))))</f>
        <v>2.116996831211974</v>
      </c>
      <c r="F33" s="24">
        <f>IF('[3]Discharge'!F31=0,0,IF(TRIM('[3]Discharge'!F31)="","",IF(COUNT(O6)=0,"",IF(O6=1,(((10^K4)*('[3]Discharge'!F31^N4))/100),((10^K4)*('[3]Discharge'!F31^N4))))))</f>
        <v>191.84114370465346</v>
      </c>
      <c r="G33" s="24">
        <f>IF('[3]Discharge'!G31=0,0,IF(TRIM('[3]Discharge'!G31)="","",IF(COUNT(O6)=0,"",IF(O6=1,(((10^K4)*('[3]Discharge'!G31^N4))/100),((10^K4)*('[3]Discharge'!G31^N4))))))</f>
        <v>2206.373548594683</v>
      </c>
      <c r="H33" s="24">
        <f>IF('[3]Discharge'!H31=0,0,IF(TRIM('[3]Discharge'!H31)="","",IF(COUNT(O6)=0,"",IF(O6=1,(((10^K4)*('[3]Discharge'!H31^N4))/100),((10^K4)*('[3]Discharge'!H31^N4))))))</f>
        <v>652.0377299709589</v>
      </c>
      <c r="I33" s="24">
        <f>IF('[3]Discharge'!I31=0,0,IF(TRIM('[3]Discharge'!I31)="","",IF(COUNT(O6)=0,"",IF(O6=1,(((10^K4)*('[3]Discharge'!I31^N4))/100),((10^K4)*('[3]Discharge'!I31^N4))))))</f>
        <v>129.43018172715335</v>
      </c>
      <c r="J33" s="24">
        <f>IF('[3]Discharge'!J31=0,0,IF(TRIM('[3]Discharge'!J31)="","",IF(COUNT(O6)=0,"",IF(O6=1,(((10^K4)*('[3]Discharge'!J31^N4))/100),((10^K4)*('[3]Discharge'!J31^N4))))))</f>
        <v>20.42790311417615</v>
      </c>
      <c r="K33" s="24">
        <f>IF('[3]Discharge'!K31=0,0,IF(TRIM('[3]Discharge'!K31)="","",IF(COUNT(O6)=0,"",IF(O6=1,(((10^K4)*('[3]Discharge'!K31^N4))/100),((10^K4)*('[3]Discharge'!K31^N4))))))</f>
        <v>9.291009714046133</v>
      </c>
      <c r="L33" s="24">
        <f>IF('[3]Discharge'!L31=0,0,IF(TRIM('[3]Discharge'!L31)="","",IF(COUNT(O6)=0,"",IF(O6=1,(((10^K4)*('[3]Discharge'!L31^N4))/100),((10^K4)*('[3]Discharge'!L31^N4))))))</f>
        <v>3.2004464022477754</v>
      </c>
      <c r="M33" s="24">
        <f>IF('[3]Discharge'!M31=0,0,IF(TRIM('[3]Discharge'!M31)="","",IF(COUNT(O6)=0,"",IF(O6=1,(((10^K4)*('[3]Discharge'!M31^N4))/100),((10^K4)*('[3]Discharge'!M31^N4))))))</f>
        <v>1.6723019834849</v>
      </c>
      <c r="N33" s="24">
        <f>IF('[3]Discharge'!N31=0,0,IF(TRIM('[3]Discharge'!N31)="","",IF(COUNT(O6)=0,"",IF(O6=1,(((10^K4)*('[3]Discharge'!N31^N4))/100),((10^K4)*('[3]Discharge'!N31^N4))))))</f>
        <v>1.1186574701143395</v>
      </c>
      <c r="O33" s="87"/>
      <c r="P33" s="88"/>
      <c r="Q33" s="25"/>
    </row>
    <row r="34" spans="2:17" ht="21.75">
      <c r="B34" s="23">
        <v>22</v>
      </c>
      <c r="C34" s="24">
        <f>IF('[3]Discharge'!C32=0,0,IF(TRIM('[3]Discharge'!C32)="","",IF(COUNT(O6)=0,"",IF(O6=1,(((10^K4)*('[3]Discharge'!C32^N4))/100),((10^K4)*('[3]Discharge'!C32^N4))))))</f>
        <v>6.215060153109271</v>
      </c>
      <c r="D34" s="24">
        <f>IF('[3]Discharge'!D32=0,0,IF(TRIM('[3]Discharge'!D32)="","",IF(COUNT(O6)=0,"",IF(O6=1,(((10^K4)*('[3]Discharge'!D32^N4))/100),((10^K4)*('[3]Discharge'!D32^N4))))))</f>
        <v>15.35011373173543</v>
      </c>
      <c r="E34" s="24">
        <f>IF('[3]Discharge'!E32=0,0,IF(TRIM('[3]Discharge'!E32)="","",IF(COUNT(O6)=0,"",IF(O6=1,(((10^K4)*('[3]Discharge'!E32^N4))/100),((10^K4)*('[3]Discharge'!E32^N4))))))</f>
        <v>3.2004464022477754</v>
      </c>
      <c r="F34" s="24">
        <f>IF('[3]Discharge'!F32=0,0,IF(TRIM('[3]Discharge'!F32)="","",IF(COUNT(O6)=0,"",IF(O6=1,(((10^K4)*('[3]Discharge'!F32^N4))/100),((10^K4)*('[3]Discharge'!F32^N4))))))</f>
        <v>734.5249069461222</v>
      </c>
      <c r="G34" s="24">
        <f>IF('[3]Discharge'!G32=0,0,IF(TRIM('[3]Discharge'!G32)="","",IF(COUNT(O6)=0,"",IF(O6=1,(((10^K4)*('[3]Discharge'!G32^N4))/100),((10^K4)*('[3]Discharge'!G32^N4))))))</f>
        <v>3487.491064782729</v>
      </c>
      <c r="H34" s="24">
        <f>IF('[3]Discharge'!H32=0,0,IF(TRIM('[3]Discharge'!H32)="","",IF(COUNT(O6)=0,"",IF(O6=1,(((10^K4)*('[3]Discharge'!H32^N4))/100),((10^K4)*('[3]Discharge'!H32^N4))))))</f>
        <v>357.9666999591289</v>
      </c>
      <c r="I34" s="24">
        <f>IF('[3]Discharge'!I32=0,0,IF(TRIM('[3]Discharge'!I32)="","",IF(COUNT(O6)=0,"",IF(O6=1,(((10^K4)*('[3]Discharge'!I32^N4))/100),((10^K4)*('[3]Discharge'!I32^N4))))))</f>
        <v>108.4568200217667</v>
      </c>
      <c r="J34" s="24">
        <f>IF('[3]Discharge'!J32=0,0,IF(TRIM('[3]Discharge'!J32)="","",IF(COUNT(O6)=0,"",IF(O6=1,(((10^K4)*('[3]Discharge'!J32^N4))/100),((10^K4)*('[3]Discharge'!J32^N4))))))</f>
        <v>15.35011373173543</v>
      </c>
      <c r="K34" s="24">
        <f>IF('[3]Discharge'!K32=0,0,IF(TRIM('[3]Discharge'!K32)="","",IF(COUNT(O6)=0,"",IF(O6=1,(((10^K4)*('[3]Discharge'!K32^N4))/100),((10^K4)*('[3]Discharge'!K32^N4))))))</f>
        <v>8.183726628090884</v>
      </c>
      <c r="L34" s="24">
        <f>IF('[3]Discharge'!L32=0,0,IF(TRIM('[3]Discharge'!L32)="","",IF(COUNT(O6)=0,"",IF(O6=1,(((10^K4)*('[3]Discharge'!L32^N4))/100),((10^K4)*('[3]Discharge'!L32^N4))))))</f>
        <v>3.2004464022477754</v>
      </c>
      <c r="M34" s="24">
        <f>IF('[3]Discharge'!M32=0,0,IF(TRIM('[3]Discharge'!M32)="","",IF(COUNT(O6)=0,"",IF(O6=1,(((10^K4)*('[3]Discharge'!M32^N4))/100),((10^K4)*('[3]Discharge'!M32^N4))))))</f>
        <v>1.6723019834849</v>
      </c>
      <c r="N34" s="24">
        <f>IF('[3]Discharge'!N32=0,0,IF(TRIM('[3]Discharge'!N32)="","",IF(COUNT(O6)=0,"",IF(O6=1,(((10^K4)*('[3]Discharge'!N32^N4))/100),((10^K4)*('[3]Discharge'!N32^N4))))))</f>
        <v>1.1186574701143395</v>
      </c>
      <c r="O34" s="87"/>
      <c r="P34" s="88"/>
      <c r="Q34" s="25"/>
    </row>
    <row r="35" spans="2:17" ht="21.75">
      <c r="B35" s="23">
        <v>23</v>
      </c>
      <c r="C35" s="24">
        <f>IF('[3]Discharge'!C33=0,0,IF(TRIM('[3]Discharge'!C33)="","",IF(COUNT(O6)=0,"",IF(O6=1,(((10^K4)*('[3]Discharge'!C33^N4))/100),((10^K4)*('[3]Discharge'!C33^N4))))))</f>
        <v>4.559996189754622</v>
      </c>
      <c r="D35" s="24">
        <f>IF('[3]Discharge'!D33=0,0,IF(TRIM('[3]Discharge'!D33)="","",IF(COUNT(O6)=0,"",IF(O6=1,(((10^K4)*('[3]Discharge'!D33^N4))/100),((10^K4)*('[3]Discharge'!D33^N4))))))</f>
        <v>33.287069094332196</v>
      </c>
      <c r="E35" s="24">
        <f>IF('[3]Discharge'!E33=0,0,IF(TRIM('[3]Discharge'!E33)="","",IF(COUNT(O6)=0,"",IF(O6=1,(((10^K4)*('[3]Discharge'!E33^N4))/100),((10^K4)*('[3]Discharge'!E33^N4))))))</f>
        <v>3.2004464022477754</v>
      </c>
      <c r="F35" s="24">
        <f>IF('[3]Discharge'!F33=0,0,IF(TRIM('[3]Discharge'!F33)="","",IF(COUNT(O6)=0,"",IF(O6=1,(((10^K4)*('[3]Discharge'!F33^N4))/100),((10^K4)*('[3]Discharge'!F33^N4))))))</f>
        <v>926.2773462066538</v>
      </c>
      <c r="G35" s="24">
        <f>IF('[3]Discharge'!G33=0,0,IF(TRIM('[3]Discharge'!G33)="","",IF(COUNT(O6)=0,"",IF(O6=1,(((10^K4)*('[3]Discharge'!G33^N4))/100),((10^K4)*('[3]Discharge'!G33^N4))))))</f>
        <v>1484.7580823315277</v>
      </c>
      <c r="H35" s="24">
        <f>IF('[3]Discharge'!H33=0,0,IF(TRIM('[3]Discharge'!H33)="","",IF(COUNT(O6)=0,"",IF(O6=1,(((10^K4)*('[3]Discharge'!H33^N4))/100),((10^K4)*('[3]Discharge'!H33^N4))))))</f>
        <v>206.10439643867224</v>
      </c>
      <c r="I35" s="24">
        <f>IF('[3]Discharge'!I33=0,0,IF(TRIM('[3]Discharge'!I33)="","",IF(COUNT(O6)=0,"",IF(O6=1,(((10^K4)*('[3]Discharge'!I33^N4))/100),((10^K4)*('[3]Discharge'!I33^N4))))))</f>
        <v>76.92806443314646</v>
      </c>
      <c r="J35" s="24">
        <f>IF('[3]Discharge'!J33=0,0,IF(TRIM('[3]Discharge'!J33)="","",IF(COUNT(O6)=0,"",IF(O6=1,(((10^K4)*('[3]Discharge'!J33^N4))/100),((10^K4)*('[3]Discharge'!J33^N4))))))</f>
        <v>9.291009714046133</v>
      </c>
      <c r="K35" s="24">
        <f>IF('[3]Discharge'!K33=0,0,IF(TRIM('[3]Discharge'!K33)="","",IF(COUNT(O6)=0,"",IF(O6=1,(((10^K4)*('[3]Discharge'!K33^N4))/100),((10^K4)*('[3]Discharge'!K33^N4))))))</f>
        <v>8.183726628090884</v>
      </c>
      <c r="L35" s="24">
        <f>IF('[3]Discharge'!L33=0,0,IF(TRIM('[3]Discharge'!L33)="","",IF(COUNT(O6)=0,"",IF(O6=1,(((10^K4)*('[3]Discharge'!L33^N4))/100),((10^K4)*('[3]Discharge'!L33^N4))))))</f>
        <v>3.2004464022477754</v>
      </c>
      <c r="M35" s="24">
        <f>IF('[3]Discharge'!M33=0,0,IF(TRIM('[3]Discharge'!M33)="","",IF(COUNT(O6)=0,"",IF(O6=1,(((10^K4)*('[3]Discharge'!M33^N4))/100),((10^K4)*('[3]Discharge'!M33^N4))))))</f>
        <v>1.6723019834849</v>
      </c>
      <c r="N35" s="24">
        <f>IF('[3]Discharge'!N33=0,0,IF(TRIM('[3]Discharge'!N33)="","",IF(COUNT(O6)=0,"",IF(O6=1,(((10^K4)*('[3]Discharge'!N33^N4))/100),((10^K4)*('[3]Discharge'!N33^N4))))))</f>
        <v>1.1186574701143395</v>
      </c>
      <c r="O35" s="87"/>
      <c r="P35" s="88"/>
      <c r="Q35" s="25"/>
    </row>
    <row r="36" spans="2:17" ht="21.75">
      <c r="B36" s="23">
        <v>24</v>
      </c>
      <c r="C36" s="24">
        <f>IF('[3]Discharge'!C34=0,0,IF(TRIM('[3]Discharge'!C34)="","",IF(COUNT(O6)=0,"",IF(O6=1,(((10^K4)*('[3]Discharge'!C34^N4))/100),((10^K4)*('[3]Discharge'!C34^N4))))))</f>
        <v>2.625482377437143</v>
      </c>
      <c r="D36" s="24">
        <f>IF('[3]Discharge'!D34=0,0,IF(TRIM('[3]Discharge'!D34)="","",IF(COUNT(O6)=0,"",IF(O6=1,(((10^K4)*('[3]Discharge'!D34^N4))/100),((10^K4)*('[3]Discharge'!D34^N4))))))</f>
        <v>191.84114370465346</v>
      </c>
      <c r="E36" s="24">
        <f>IF('[3]Discharge'!E34=0,0,IF(TRIM('[3]Discharge'!E34)="","",IF(COUNT(O6)=0,"",IF(O6=1,(((10^K4)*('[3]Discharge'!E34^N4))/100),((10^K4)*('[3]Discharge'!E34^N4))))))</f>
        <v>3.2004464022477754</v>
      </c>
      <c r="F36" s="24">
        <f>IF('[3]Discharge'!F34=0,0,IF(TRIM('[3]Discharge'!F34)="","",IF(COUNT(O6)=0,"",IF(O6=1,(((10^K4)*('[3]Discharge'!F34^N4))/100),((10^K4)*('[3]Discharge'!F34^N4))))))</f>
        <v>206.10439643867224</v>
      </c>
      <c r="G36" s="24">
        <f>IF('[3]Discharge'!G34=0,0,IF(TRIM('[3]Discharge'!G34)="","",IF(COUNT(O6)=0,"",IF(O6=1,(((10^K4)*('[3]Discharge'!G34^N4))/100),((10^K4)*('[3]Discharge'!G34^N4))))))</f>
        <v>652.0377299709589</v>
      </c>
      <c r="H36" s="24">
        <f>IF('[3]Discharge'!H34=0,0,IF(TRIM('[3]Discharge'!H34)="","",IF(COUNT(O6)=0,"",IF(O6=1,(((10^K4)*('[3]Discharge'!H34^N4))/100),((10^K4)*('[3]Discharge'!H34^N4))))))</f>
        <v>178.1830552608057</v>
      </c>
      <c r="I36" s="24">
        <f>IF('[3]Discharge'!I34=0,0,IF(TRIM('[3]Discharge'!I34)="","",IF(COUNT(O6)=0,"",IF(O6=1,(((10^K4)*('[3]Discharge'!I34^N4))/100),((10^K4)*('[3]Discharge'!I34^N4))))))</f>
        <v>54.87088519053025</v>
      </c>
      <c r="J36" s="24">
        <f>IF('[3]Discharge'!J34=0,0,IF(TRIM('[3]Discharge'!J34)="","",IF(COUNT(O6)=0,"",IF(O6=1,(((10^K4)*('[3]Discharge'!J34^N4))/100),((10^K4)*('[3]Discharge'!J34^N4))))))</f>
        <v>9.291009714046133</v>
      </c>
      <c r="K36" s="24">
        <f>IF('[3]Discharge'!K34=0,0,IF(TRIM('[3]Discharge'!K34)="","",IF(COUNT(O6)=0,"",IF(O6=1,(((10^K4)*('[3]Discharge'!K34^N4))/100),((10^K4)*('[3]Discharge'!K34^N4))))))</f>
        <v>7.1591074791602525</v>
      </c>
      <c r="L36" s="24">
        <f>IF('[3]Discharge'!L34=0,0,IF(TRIM('[3]Discharge'!L34)="","",IF(COUNT(O6)=0,"",IF(O6=1,(((10^K4)*('[3]Discharge'!L34^N4))/100),((10^K4)*('[3]Discharge'!L34^N4))))))</f>
        <v>3.2004464022477754</v>
      </c>
      <c r="M36" s="24">
        <f>IF('[3]Discharge'!M34=0,0,IF(TRIM('[3]Discharge'!M34)="","",IF(COUNT(O6)=0,"",IF(O6=1,(((10^K4)*('[3]Discharge'!M34^N4))/100),((10^K4)*('[3]Discharge'!M34^N4))))))</f>
        <v>1.6723019834849</v>
      </c>
      <c r="N36" s="24">
        <f>IF('[3]Discharge'!N34=0,0,IF(TRIM('[3]Discharge'!N34)="","",IF(COUNT(O6)=0,"",IF(O6=1,(((10^K4)*('[3]Discharge'!N34^N4))/100),((10^K4)*('[3]Discharge'!N34^N4))))))</f>
        <v>1.1186574701143395</v>
      </c>
      <c r="O36" s="87"/>
      <c r="P36" s="88"/>
      <c r="Q36" s="25"/>
    </row>
    <row r="37" spans="2:17" ht="21.75">
      <c r="B37" s="23">
        <v>25</v>
      </c>
      <c r="C37" s="24">
        <f>IF('[3]Discharge'!C35=0,0,IF(TRIM('[3]Discharge'!C35)="","",IF(COUNT(O6)=0,"",IF(O6=1,(((10^K4)*('[3]Discharge'!C35^N4))/100),((10^K4)*('[3]Discharge'!C35^N4))))))</f>
        <v>2.625482377437143</v>
      </c>
      <c r="D37" s="24">
        <f>IF('[3]Discharge'!D35=0,0,IF(TRIM('[3]Discharge'!D35)="","",IF(COUNT(O6)=0,"",IF(O6=1,(((10^K4)*('[3]Discharge'!D35^N4))/100),((10^K4)*('[3]Discharge'!D35^N4))))))</f>
        <v>65.34564160503821</v>
      </c>
      <c r="E37" s="24">
        <f>IF('[3]Discharge'!E35=0,0,IF(TRIM('[3]Discharge'!E35)="","",IF(COUNT(O6)=0,"",IF(O6=1,(((10^K4)*('[3]Discharge'!E35^N4))/100),((10^K4)*('[3]Discharge'!E35^N4))))))</f>
        <v>3.2004464022477754</v>
      </c>
      <c r="F37" s="24">
        <f>IF('[3]Discharge'!F35=0,0,IF(TRIM('[3]Discharge'!F35)="","",IF(COUNT(O6)=0,"",IF(O6=1,(((10^K4)*('[3]Discharge'!F35^N4))/100),((10^K4)*('[3]Discharge'!F35^N4))))))</f>
        <v>50.037536447246524</v>
      </c>
      <c r="G37" s="24">
        <f>IF('[3]Discharge'!G35=0,0,IF(TRIM('[3]Discharge'!G35)="","",IF(COUNT(O6)=0,"",IF(O6=1,(((10^K4)*('[3]Discharge'!G35^N4))/100),((10^K4)*('[3]Discharge'!G35^N4))))))</f>
        <v>980.7019015037883</v>
      </c>
      <c r="H37" s="24">
        <f>IF('[3]Discharge'!H35=0,0,IF(TRIM('[3]Discharge'!H35)="","",IF(COUNT(O6)=0,"",IF(O6=1,(((10^K4)*('[3]Discharge'!H35^N4))/100),((10^K4)*('[3]Discharge'!H35^N4))))))</f>
        <v>140.7540494831327</v>
      </c>
      <c r="I37" s="24">
        <f>IF('[3]Discharge'!I35=0,0,IF(TRIM('[3]Discharge'!I35)="","",IF(COUNT(O6)=0,"",IF(O6=1,(((10^K4)*('[3]Discharge'!I35^N4))/100),((10^K4)*('[3]Discharge'!I35^N4))))))</f>
        <v>26.392012450485364</v>
      </c>
      <c r="J37" s="24">
        <f>IF('[3]Discharge'!J35=0,0,IF(TRIM('[3]Discharge'!J35)="","",IF(COUNT(O6)=0,"",IF(O6=1,(((10^K4)*('[3]Discharge'!J35^N4))/100),((10^K4)*('[3]Discharge'!J35^N4))))))</f>
        <v>8.183726628090884</v>
      </c>
      <c r="K37" s="24">
        <f>IF('[3]Discharge'!K35=0,0,IF(TRIM('[3]Discharge'!K35)="","",IF(COUNT(O6)=0,"",IF(O6=1,(((10^K4)*('[3]Discharge'!K35^N4))/100),((10^K4)*('[3]Discharge'!K35^N4))))))</f>
        <v>6.215060153109271</v>
      </c>
      <c r="L37" s="24">
        <f>IF('[3]Discharge'!L35=0,0,IF(TRIM('[3]Discharge'!L35)="","",IF(COUNT(O6)=0,"",IF(O6=1,(((10^K4)*('[3]Discharge'!L35^N4))/100),((10^K4)*('[3]Discharge'!L35^N4))))))</f>
        <v>3.8444610492495905</v>
      </c>
      <c r="M37" s="24">
        <f>IF('[3]Discharge'!M35=0,0,IF(TRIM('[3]Discharge'!M35)="","",IF(COUNT(O6)=0,"",IF(O6=1,(((10^K4)*('[3]Discharge'!M35^N4))/100),((10^K4)*('[3]Discharge'!M35^N4))))))</f>
        <v>1.473000534243831</v>
      </c>
      <c r="N37" s="24">
        <f>IF('[3]Discharge'!N35=0,0,IF(TRIM('[3]Discharge'!N35)="","",IF(COUNT(O6)=0,"",IF(O6=1,(((10^K4)*('[3]Discharge'!N35^N4))/100),((10^K4)*('[3]Discharge'!N35^N4))))))</f>
        <v>0.5760528759780277</v>
      </c>
      <c r="O37" s="87"/>
      <c r="P37" s="88"/>
      <c r="Q37" s="25"/>
    </row>
    <row r="38" spans="2:17" ht="21.75">
      <c r="B38" s="23">
        <v>26</v>
      </c>
      <c r="C38" s="24">
        <f>IF('[3]Discharge'!C36=0,0,IF(TRIM('[3]Discharge'!C36)="","",IF(COUNT(O6)=0,"",IF(O6=1,(((10^K4)*('[3]Discharge'!C36^N4))/100),((10^K4)*('[3]Discharge'!C36^N4))))))</f>
        <v>3.2004464022477754</v>
      </c>
      <c r="D38" s="24">
        <f>IF('[3]Discharge'!D36=0,0,IF(TRIM('[3]Discharge'!D36)="","",IF(COUNT(O6)=0,"",IF(O6=1,(((10^K4)*('[3]Discharge'!D36^N4))/100),((10^K4)*('[3]Discharge'!D36^N4))))))</f>
        <v>26.392012450485364</v>
      </c>
      <c r="E38" s="24">
        <f>IF('[3]Discharge'!E36=0,0,IF(TRIM('[3]Discharge'!E36)="","",IF(COUNT(O6)=0,"",IF(O6=1,(((10^K4)*('[3]Discharge'!E36^N4))/100),((10^K4)*('[3]Discharge'!E36^N4))))))</f>
        <v>1.2885778839819468</v>
      </c>
      <c r="F38" s="24">
        <f>IF('[3]Discharge'!F36=0,0,IF(TRIM('[3]Discharge'!F36)="","",IF(COUNT(O6)=0,"",IF(O6=1,(((10^K4)*('[3]Discharge'!F36^N4))/100),((10^K4)*('[3]Discharge'!F36^N4))))))</f>
        <v>83.14569467864008</v>
      </c>
      <c r="G38" s="24">
        <f>IF('[3]Discharge'!G36=0,0,IF(TRIM('[3]Discharge'!G36)="","",IF(COUNT(O6)=0,"",IF(O6=1,(((10^K4)*('[3]Discharge'!G36^N4))/100),((10^K4)*('[3]Discharge'!G36^N4))))))</f>
        <v>822.9309350297208</v>
      </c>
      <c r="H38" s="24">
        <f>IF('[3]Discharge'!H36=0,0,IF(TRIM('[3]Discharge'!H36)="","",IF(COUNT(O6)=0,"",IF(O6=1,(((10^K4)*('[3]Discharge'!H36^N4))/100),((10^K4)*('[3]Discharge'!H36^N4))))))</f>
        <v>118.66752476193881</v>
      </c>
      <c r="I38" s="24">
        <f>IF('[3]Discharge'!I36=0,0,IF(TRIM('[3]Discharge'!I36)="","",IF(COUNT(O6)=0,"",IF(O6=1,(((10^K4)*('[3]Discharge'!I36^N4))/100),((10^K4)*('[3]Discharge'!I36^N4))))))</f>
        <v>8.183726628090884</v>
      </c>
      <c r="J38" s="24">
        <f>IF('[3]Discharge'!J36=0,0,IF(TRIM('[3]Discharge'!J36)="","",IF(COUNT(O6)=0,"",IF(O6=1,(((10^K4)*('[3]Discharge'!J36^N4))/100),((10^K4)*('[3]Discharge'!J36^N4))))))</f>
        <v>8.183726628090884</v>
      </c>
      <c r="K38" s="24">
        <f>IF('[3]Discharge'!K36=0,0,IF(TRIM('[3]Discharge'!K36)="","",IF(COUNT(O6)=0,"",IF(O6=1,(((10^K4)*('[3]Discharge'!K36^N4))/100),((10^K4)*('[3]Discharge'!K36^N4))))))</f>
        <v>6.215060153109271</v>
      </c>
      <c r="L38" s="24">
        <f>IF('[3]Discharge'!L36=0,0,IF(TRIM('[3]Discharge'!L36)="","",IF(COUNT(O6)=0,"",IF(O6=1,(((10^K4)*('[3]Discharge'!L36^N4))/100),((10^K4)*('[3]Discharge'!L36^N4))))))</f>
        <v>8.183726628090884</v>
      </c>
      <c r="M38" s="24">
        <f>IF('[3]Discharge'!M36=0,0,IF(TRIM('[3]Discharge'!M36)="","",IF(COUNT(O6)=0,"",IF(O6=1,(((10^K4)*('[3]Discharge'!M36^N4))/100),((10^K4)*('[3]Discharge'!M36^N4))))))</f>
        <v>1.473000534243831</v>
      </c>
      <c r="N38" s="24">
        <f>IF('[3]Discharge'!N36=0,0,IF(TRIM('[3]Discharge'!N36)="","",IF(COUNT(O6)=0,"",IF(O6=1,(((10^K4)*('[3]Discharge'!N36^N4))/100),((10^K4)*('[3]Discharge'!N36^N4))))))</f>
        <v>0.5760528759780277</v>
      </c>
      <c r="O38" s="87"/>
      <c r="P38" s="88"/>
      <c r="Q38" s="25"/>
    </row>
    <row r="39" spans="2:17" ht="21.75">
      <c r="B39" s="23">
        <v>27</v>
      </c>
      <c r="C39" s="24">
        <f>IF('[3]Discharge'!C37=0,0,IF(TRIM('[3]Discharge'!C37)="","",IF(COUNT(O6)=0,"",IF(O6=1,(((10^K4)*('[3]Discharge'!C37^N4))/100),((10^K4)*('[3]Discharge'!C37^N4))))))</f>
        <v>17.781105868572077</v>
      </c>
      <c r="D39" s="24">
        <f>IF('[3]Discharge'!D37=0,0,IF(TRIM('[3]Discharge'!D37)="","",IF(COUNT(O6)=0,"",IF(O6=1,(((10^K4)*('[3]Discharge'!D37^N4))/100),((10^K4)*('[3]Discharge'!D37^N4))))))</f>
        <v>20.42790311417615</v>
      </c>
      <c r="E39" s="24">
        <f>IF('[3]Discharge'!E37=0,0,IF(TRIM('[3]Discharge'!E37)="","",IF(COUNT(O6)=0,"",IF(O6=1,(((10^K4)*('[3]Discharge'!E37^N4))/100),((10^K4)*('[3]Discharge'!E37^N4))))))</f>
        <v>2.625482377437143</v>
      </c>
      <c r="F39" s="24">
        <f>IF('[3]Discharge'!F37=0,0,IF(TRIM('[3]Discharge'!F37)="","",IF(COUNT(O6)=0,"",IF(O6=1,(((10^K4)*('[3]Discharge'!F37^N4))/100),((10^K4)*('[3]Discharge'!F37^N4))))))</f>
        <v>470.8294113360874</v>
      </c>
      <c r="G39" s="24">
        <f>IF('[3]Discharge'!G37=0,0,IF(TRIM('[3]Discharge'!G37)="","",IF(COUNT(O6)=0,"",IF(O6=1,(((10^K4)*('[3]Discharge'!G37^N4))/100),((10^K4)*('[3]Discharge'!G37^N4))))))</f>
        <v>612.9721005440456</v>
      </c>
      <c r="H39" s="24">
        <f>IF('[3]Discharge'!H37=0,0,IF(TRIM('[3]Discharge'!H37)="","",IF(COUNT(O6)=0,"",IF(O6=1,(((10^K4)*('[3]Discharge'!H37^N4))/100),((10^K4)*('[3]Discharge'!H37^N4))))))</f>
        <v>89.65334452708967</v>
      </c>
      <c r="I39" s="24">
        <f>IF('[3]Discharge'!I37=0,0,IF(TRIM('[3]Discharge'!I37)="","",IF(COUNT(O6)=0,"",IF(O6=1,(((10^K4)*('[3]Discharge'!I37^N4))/100),((10^K4)*('[3]Discharge'!I37^N4))))))</f>
        <v>7.1591074791602525</v>
      </c>
      <c r="J39" s="24">
        <f>IF('[3]Discharge'!J37=0,0,IF(TRIM('[3]Discharge'!J37)="","",IF(COUNT(O6)=0,"",IF(O6=1,(((10^K4)*('[3]Discharge'!J37^N4))/100),((10^K4)*('[3]Discharge'!J37^N4))))))</f>
        <v>8.183726628090884</v>
      </c>
      <c r="K39" s="24">
        <f>IF('[3]Discharge'!K37=0,0,IF(TRIM('[3]Discharge'!K37)="","",IF(COUNT(O6)=0,"",IF(O6=1,(((10^K4)*('[3]Discharge'!K37^N4))/100),((10^K4)*('[3]Discharge'!K37^N4))))))</f>
        <v>6.215060153109271</v>
      </c>
      <c r="L39" s="24">
        <f>IF('[3]Discharge'!L37=0,0,IF(TRIM('[3]Discharge'!L37)="","",IF(COUNT(O6)=0,"",IF(O6=1,(((10^K4)*('[3]Discharge'!L37^N4))/100),((10^K4)*('[3]Discharge'!L37^N4))))))</f>
        <v>83.14569467864008</v>
      </c>
      <c r="M39" s="24">
        <f>IF('[3]Discharge'!M37=0,0,IF(TRIM('[3]Discharge'!M37)="","",IF(COUNT(O6)=0,"",IF(O6=1,(((10^K4)*('[3]Discharge'!M37^N4))/100),((10^K4)*('[3]Discharge'!M37^N4))))))</f>
        <v>1.473000534243831</v>
      </c>
      <c r="N39" s="24">
        <f>IF('[3]Discharge'!N37=0,0,IF(TRIM('[3]Discharge'!N37)="","",IF(COUNT(O6)=0,"",IF(O6=1,(((10^K4)*('[3]Discharge'!N37^N4))/100),((10^K4)*('[3]Discharge'!N37^N4))))))</f>
        <v>0.5760528759780277</v>
      </c>
      <c r="O39" s="87"/>
      <c r="P39" s="88"/>
      <c r="Q39" s="25"/>
    </row>
    <row r="40" spans="2:17" ht="21.75">
      <c r="B40" s="23">
        <v>28</v>
      </c>
      <c r="C40" s="24">
        <f>IF('[3]Discharge'!C38=0,0,IF(TRIM('[3]Discharge'!C38)="","",IF(COUNT(O6)=0,"",IF(O6=1,(((10^K4)*('[3]Discharge'!C38^N4))/100),((10^K4)*('[3]Discharge'!C38^N4))))))</f>
        <v>15.35011373173543</v>
      </c>
      <c r="D40" s="24">
        <f>IF('[3]Discharge'!D38=0,0,IF(TRIM('[3]Discharge'!D38)="","",IF(COUNT(O6)=0,"",IF(O6=1,(((10^K4)*('[3]Discharge'!D38^N4))/100),((10^K4)*('[3]Discharge'!D38^N4))))))</f>
        <v>9.291009714046133</v>
      </c>
      <c r="E40" s="24">
        <f>IF('[3]Discharge'!E38=0,0,IF(TRIM('[3]Discharge'!E38)="","",IF(COUNT(O6)=0,"",IF(O6=1,(((10^K4)*('[3]Discharge'!E38^N4))/100),((10^K4)*('[3]Discharge'!E38^N4))))))</f>
        <v>3.2004464022477754</v>
      </c>
      <c r="F40" s="24">
        <f>IF('[3]Discharge'!F38=0,0,IF(TRIM('[3]Discharge'!F38)="","",IF(COUNT(O6)=0,"",IF(O6=1,(((10^K4)*('[3]Discharge'!F38^N4))/100),((10^K4)*('[3]Discharge'!F38^N4))))))</f>
        <v>652.0377299709589</v>
      </c>
      <c r="G40" s="24">
        <f>IF('[3]Discharge'!G38=0,0,IF(TRIM('[3]Discharge'!G38)="","",IF(COUNT(O6)=0,"",IF(O6=1,(((10^K4)*('[3]Discharge'!G38^N4))/100),((10^K4)*('[3]Discharge'!G38^N4))))))</f>
        <v>309.47229356810396</v>
      </c>
      <c r="H40" s="24">
        <f>IF('[3]Discharge'!H38=0,0,IF(TRIM('[3]Discharge'!H38)="","",IF(COUNT(O6)=0,"",IF(O6=1,(((10^K4)*('[3]Discharge'!H38^N4))/100),((10^K4)*('[3]Discharge'!H38^N4))))))</f>
        <v>89.65334452708967</v>
      </c>
      <c r="I40" s="24">
        <f>IF('[3]Discharge'!I38=0,0,IF(TRIM('[3]Discharge'!I38)="","",IF(COUNT(O6)=0,"",IF(O6=1,(((10^K4)*('[3]Discharge'!I38^N4))/100),((10^K4)*('[3]Discharge'!I38^N4))))))</f>
        <v>9.291009714046133</v>
      </c>
      <c r="J40" s="24">
        <f>IF('[3]Discharge'!J38=0,0,IF(TRIM('[3]Discharge'!J38)="","",IF(COUNT(O6)=0,"",IF(O6=1,(((10^K4)*('[3]Discharge'!J38^N4))/100),((10^K4)*('[3]Discharge'!J38^N4))))))</f>
        <v>8.183726628090884</v>
      </c>
      <c r="K40" s="24">
        <f>IF('[3]Discharge'!K38=0,0,IF(TRIM('[3]Discharge'!K38)="","",IF(COUNT(O6)=0,"",IF(O6=1,(((10^K4)*('[3]Discharge'!K38^N4))/100),((10^K4)*('[3]Discharge'!K38^N4))))))</f>
        <v>5.349430406900862</v>
      </c>
      <c r="L40" s="24">
        <f>IF('[3]Discharge'!L38=0,0,IF(TRIM('[3]Discharge'!L38)="","",IF(COUNT(O6)=0,"",IF(O6=1,(((10^K4)*('[3]Discharge'!L38^N4))/100),((10^K4)*('[3]Discharge'!L38^N4))))))</f>
        <v>41.15544022463796</v>
      </c>
      <c r="M40" s="24">
        <f>IF('[3]Discharge'!M38=0,0,IF(TRIM('[3]Discharge'!M38)="","",IF(COUNT(O6)=0,"",IF(O6=1,(((10^K4)*('[3]Discharge'!M38^N4))/100),((10^K4)*('[3]Discharge'!M38^N4))))))</f>
        <v>2.625482377437143</v>
      </c>
      <c r="N40" s="24">
        <f>IF('[3]Discharge'!N38=0,0,IF(TRIM('[3]Discharge'!N38)="","",IF(COUNT(O6)=0,"",IF(O6=1,(((10^K4)*('[3]Discharge'!N38^N4))/100),((10^K4)*('[3]Discharge'!N38^N4))))))</f>
        <v>0.5760528759780277</v>
      </c>
      <c r="O40" s="87"/>
      <c r="P40" s="88"/>
      <c r="Q40" s="25"/>
    </row>
    <row r="41" spans="2:17" ht="21.75">
      <c r="B41" s="23">
        <v>29</v>
      </c>
      <c r="C41" s="24">
        <f>IF('[3]Discharge'!C39=0,0,IF(TRIM('[3]Discharge'!C39)="","",IF(COUNT(O6)=0,"",IF(O6=1,(((10^K4)*('[3]Discharge'!C39^N4))/100),((10^K4)*('[3]Discharge'!C39^N4))))))</f>
        <v>7.1591074791602525</v>
      </c>
      <c r="D41" s="24">
        <f>IF('[3]Discharge'!D39=0,0,IF(TRIM('[3]Discharge'!D39)="","",IF(COUNT(O6)=0,"",IF(O6=1,(((10^K4)*('[3]Discharge'!D39^N4))/100),((10^K4)*('[3]Discharge'!D39^N4))))))</f>
        <v>6.215060153109271</v>
      </c>
      <c r="E41" s="24">
        <f>IF('[3]Discharge'!E39=0,0,IF(TRIM('[3]Discharge'!E39)="","",IF(COUNT(O6)=0,"",IF(O6=1,(((10^K4)*('[3]Discharge'!E39^N4))/100),((10^K4)*('[3]Discharge'!E39^N4))))))</f>
        <v>3.8444610492495905</v>
      </c>
      <c r="F41" s="24">
        <f>IF('[3]Discharge'!F39=0,0,IF(TRIM('[3]Discharge'!F39)="","",IF(COUNT(O6)=0,"",IF(O6=1,(((10^K4)*('[3]Discharge'!F39^N4))/100),((10^K4)*('[3]Discharge'!F39^N4))))))</f>
        <v>333.1939653639256</v>
      </c>
      <c r="G41" s="24">
        <f>IF('[3]Discharge'!G39=0,0,IF(TRIM('[3]Discharge'!G39)="","",IF(COUNT(O6)=0,"",IF(O6=1,(((10^K4)*('[3]Discharge'!G39^N4))/100),((10^K4)*('[3]Discharge'!G39^N4))))))</f>
        <v>224.79721844150794</v>
      </c>
      <c r="H41" s="24">
        <f>IF('[3]Discharge'!H39=0,0,IF(TRIM('[3]Discharge'!H39)="","",IF(COUNT(O6)=0,"",IF(O6=1,(((10^K4)*('[3]Discharge'!H39^N4))/100),((10^K4)*('[3]Discharge'!H39^N4))))))</f>
        <v>98.78863326294538</v>
      </c>
      <c r="I41" s="24">
        <f>IF('[3]Discharge'!I39=0,0,IF(TRIM('[3]Discharge'!I39)="","",IF(COUNT(O6)=0,"",IF(O6=1,(((10^K4)*('[3]Discharge'!I39^N4))/100),((10^K4)*('[3]Discharge'!I39^N4))))))</f>
        <v>11.111366039453852</v>
      </c>
      <c r="J41" s="24">
        <f>IF('[3]Discharge'!J39=0,0,IF(TRIM('[3]Discharge'!J39)="","",IF(COUNT(O6)=0,"",IF(O6=1,(((10^K4)*('[3]Discharge'!J39^N4))/100),((10^K4)*('[3]Discharge'!J39^N4))))))</f>
        <v>7.1591074791602525</v>
      </c>
      <c r="K41" s="24">
        <f>IF('[3]Discharge'!K39=0,0,IF(TRIM('[3]Discharge'!K39)="","",IF(COUNT(O6)=0,"",IF(O6=1,(((10^K4)*('[3]Discharge'!K39^N4))/100),((10^K4)*('[3]Discharge'!K39^N4))))))</f>
        <v>5.349430406900862</v>
      </c>
      <c r="L41" s="24">
        <f>IF('[3]Discharge'!L39=0,0,IF(TRIM('[3]Discharge'!L39)="","",IF(COUNT(O6)=0,"",IF(O6=1,(((10^K4)*('[3]Discharge'!L39^N4))/100),((10^K4)*('[3]Discharge'!L39^N4))))))</f>
        <v>8.183726628090884</v>
      </c>
      <c r="M41" s="24">
        <f>IF('[3]Discharge'!M39=0,0,IF(TRIM('[3]Discharge'!M39)="","",IF(COUNT(O6)=0,"",IF(O6=1,(((10^K4)*('[3]Discharge'!M39^N4))/100),((10^K4)*('[3]Discharge'!M39^N4))))))</f>
        <v>17.781105868577843</v>
      </c>
      <c r="N41" s="24">
        <f>IF('[3]Discharge'!N39=0,0,IF(TRIM('[3]Discharge'!N39)="","",IF(COUNT(O6)=0,"",IF(O6=1,(((10^K4)*('[3]Discharge'!N39^N4))/100),((10^K4)*('[3]Discharge'!N39^N4))))))</f>
        <v>0.4725642876850172</v>
      </c>
      <c r="O41" s="87"/>
      <c r="P41" s="88"/>
      <c r="Q41" s="25"/>
    </row>
    <row r="42" spans="2:17" ht="21.75">
      <c r="B42" s="23">
        <v>30</v>
      </c>
      <c r="C42" s="24">
        <f>IF('[3]Discharge'!C40=0,0,IF(TRIM('[3]Discharge'!C40)="","",IF(COUNT(O6)=0,"",IF(O6=1,(((10^K4)*('[3]Discharge'!C40^N4))/100),((10^K4)*('[3]Discharge'!C40^N4))))))</f>
        <v>7.1591074791602525</v>
      </c>
      <c r="D42" s="24">
        <f>IF('[3]Discharge'!D40=0,0,IF(TRIM('[3]Discharge'!D40)="","",IF(COUNT(O6)=0,"",IF(O6=1,(((10^K4)*('[3]Discharge'!D40^N4))/100),((10^K4)*('[3]Discharge'!D40^N4))))))</f>
        <v>5.349430406900862</v>
      </c>
      <c r="E42" s="24">
        <f>IF('[3]Discharge'!E40=0,0,IF(TRIM('[3]Discharge'!E40)="","",IF(COUNT(O6)=0,"",IF(O6=1,(((10^K4)*('[3]Discharge'!E40^N4))/100),((10^K4)*('[3]Discharge'!E40^N4))))))</f>
        <v>3.2004464022477754</v>
      </c>
      <c r="F42" s="24">
        <f>IF('[3]Discharge'!F40=0,0,IF(TRIM('[3]Discharge'!F40)="","",IF(COUNT(O6)=0,"",IF(O6=1,(((10^K4)*('[3]Discharge'!F40^N4))/100),((10^K4)*('[3]Discharge'!F40^N4))))))</f>
        <v>265.1228238860007</v>
      </c>
      <c r="G42" s="24">
        <f>IF('[3]Discharge'!G40=0,0,IF(TRIM('[3]Discharge'!G40)="","",IF(COUNT(O6)=0,"",IF(O6=1,(((10^K4)*('[3]Discharge'!G40^N4))/100),((10^K4)*('[3]Discharge'!G40^N4))))))</f>
        <v>165.12162748978432</v>
      </c>
      <c r="H42" s="24">
        <f>IF('[3]Discharge'!H40=0,0,IF(TRIM('[3]Discharge'!H40)="","",IF(COUNT(O6)=0,"",IF(O6=1,(((10^K4)*('[3]Discharge'!H40^N4))/100),((10^K4)*('[3]Discharge'!H40^N4))))))</f>
        <v>98.78863326294538</v>
      </c>
      <c r="I42" s="24">
        <f>IF('[3]Discharge'!I40=0,0,IF(TRIM('[3]Discharge'!I40)="","",IF(COUNT(O6)=0,"",IF(O6=1,(((10^K4)*('[3]Discharge'!I40^N4))/100),((10^K4)*('[3]Discharge'!I40^N4))))))</f>
        <v>15.35011373173543</v>
      </c>
      <c r="J42" s="24">
        <f>IF('[3]Discharge'!J40=0,0,IF(TRIM('[3]Discharge'!J40)="","",IF(COUNT(O6)=0,"",IF(O6=1,(((10^K4)*('[3]Discharge'!J40^N4))/100),((10^K4)*('[3]Discharge'!J40^N4))))))</f>
        <v>7.1591074791602525</v>
      </c>
      <c r="K42" s="24">
        <f>IF('[3]Discharge'!K40=0,0,IF(TRIM('[3]Discharge'!K40)="","",IF(COUNT(O6)=0,"",IF(O6=1,(((10^K4)*('[3]Discharge'!K40^N4))/100),((10^K4)*('[3]Discharge'!K40^N4))))))</f>
        <v>5.349430406900862</v>
      </c>
      <c r="L42" s="24">
        <f>IF('[3]Discharge'!L40=0,0,IF(TRIM('[3]Discharge'!L40)="","",IF(COUNT(O6)=0,"",IF(O6=1,(((10^K4)*('[3]Discharge'!L40^N4))/100),((10^K4)*('[3]Discharge'!L40^N4))))))</f>
        <v>6.215060153109271</v>
      </c>
      <c r="M42" s="24"/>
      <c r="N42" s="24">
        <f>IF('[3]Discharge'!N40=0,0,IF(TRIM('[3]Discharge'!N40)="","",IF(COUNT(O6)=0,"",IF(O6=1,(((10^K4)*('[3]Discharge'!N40^N4))/100),((10^K4)*('[3]Discharge'!N40^N4))))))</f>
        <v>0.3810412548073085</v>
      </c>
      <c r="O42" s="87"/>
      <c r="P42" s="88"/>
      <c r="Q42" s="25"/>
    </row>
    <row r="43" spans="2:17" ht="21.75">
      <c r="B43" s="23">
        <v>31</v>
      </c>
      <c r="C43" s="24"/>
      <c r="D43" s="24">
        <f>IF('[3]Discharge'!D41=0,0,IF(TRIM('[3]Discharge'!D41)="","",IF(COUNT(O6)=0,"",IF(O6=1,(((10^K4)*('[3]Discharge'!D41^N4))/100),((10^K4)*('[3]Discharge'!D41^N4))))))</f>
        <v>5.349430406900862</v>
      </c>
      <c r="E43" s="24"/>
      <c r="F43" s="24">
        <f>IF('[3]Discharge'!F41=0,0,IF(TRIM('[3]Discharge'!F41)="","",IF(COUNT(O6)=0,"",IF(O6=1,(((10^K4)*('[3]Discharge'!F41^N4))/100),((10^K4)*('[3]Discharge'!F41^N4))))))</f>
        <v>191.84114370465346</v>
      </c>
      <c r="G43" s="24">
        <f>IF('[3]Discharge'!G41=0,0,IF(TRIM('[3]Discharge'!G41)="","",IF(COUNT(O6)=0,"",IF(O6=1,(((10^K4)*('[3]Discharge'!G41^N4))/100),((10^K4)*('[3]Discharge'!G41^N4))))))</f>
        <v>118.66752476193881</v>
      </c>
      <c r="H43" s="24"/>
      <c r="I43" s="24">
        <f>IF('[3]Discharge'!I41=0,0,IF(TRIM('[3]Discharge'!I41)="","",IF(COUNT(O6)=0,"",IF(O6=1,(((10^K4)*('[3]Discharge'!I41^N4))/100),((10^K4)*('[3]Discharge'!I41^N4))))))</f>
        <v>5.349430406900862</v>
      </c>
      <c r="J43" s="24"/>
      <c r="K43" s="24">
        <f>IF('[3]Discharge'!K41=0,0,IF(TRIM('[3]Discharge'!K41)="","",IF(COUNT(O6)=0,"",IF(O6=1,(((10^K4)*('[3]Discharge'!K41^N4))/100),((10^K4)*('[3]Discharge'!K41^N4))))))</f>
        <v>5.349430406900862</v>
      </c>
      <c r="L43" s="24">
        <f>IF(TRIM('[3]Discharge'!L41)="","",IF(COUNT(O6)=0,"",IF(O6=1,(((10^K4)*('[3]Discharge'!L41^N4))/100),((10^K4)*('[3]Discharge'!L41^N4)))))</f>
        <v>4.559996189754622</v>
      </c>
      <c r="M43" s="24"/>
      <c r="N43" s="26">
        <f>IF('[3]Discharge'!N41=0,0,IF(TRIM('[3]Discharge'!N41)="","",IF(COUNT(O6)=0,"",IF(O6=1,(((10^K4)*('[3]Discharge'!N41^N4))/100),((10^K4)*('[3]Discharge'!N41^N4))))))</f>
        <v>0.3810412548073085</v>
      </c>
      <c r="O43" s="87"/>
      <c r="P43" s="88"/>
      <c r="Q43" s="25"/>
    </row>
    <row r="44" spans="2:17" ht="2.25" customHeight="1"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7"/>
      <c r="Q44" s="25"/>
    </row>
    <row r="45" spans="2:17" ht="21.75">
      <c r="B45" s="35" t="s">
        <v>28</v>
      </c>
      <c r="C45" s="24">
        <f>IF(COUNT(C11:C43)=0,"",SUM(C11:C43))</f>
        <v>169.89031303204118</v>
      </c>
      <c r="D45" s="24">
        <f aca="true" t="shared" si="0" ref="D45:M45">IF(COUNT(D11:D43)=0,"",SUM(D11:D43))</f>
        <v>460.030911936018</v>
      </c>
      <c r="E45" s="24">
        <f t="shared" si="0"/>
        <v>147.4886729926148</v>
      </c>
      <c r="F45" s="24">
        <f t="shared" si="0"/>
        <v>5705.9050152068785</v>
      </c>
      <c r="G45" s="24">
        <f t="shared" si="0"/>
        <v>68396.08767623841</v>
      </c>
      <c r="H45" s="24">
        <f t="shared" si="0"/>
        <v>16497.037232874554</v>
      </c>
      <c r="I45" s="24">
        <f t="shared" si="0"/>
        <v>5312.109813441446</v>
      </c>
      <c r="J45" s="24">
        <f t="shared" si="0"/>
        <v>4619.241431684992</v>
      </c>
      <c r="K45" s="24">
        <f t="shared" si="0"/>
        <v>327.8601882754031</v>
      </c>
      <c r="L45" s="24">
        <f t="shared" si="0"/>
        <v>262.2493102202252</v>
      </c>
      <c r="M45" s="24">
        <f t="shared" si="0"/>
        <v>87.93447372357264</v>
      </c>
      <c r="N45" s="24">
        <f>IF(COUNT(N11:N43)=0,"",SUM(N11:N43))</f>
        <v>65.10243137085355</v>
      </c>
      <c r="O45" s="87">
        <f>IF(COUNT(C45:N45)=0,"",SUM(C45:N45))</f>
        <v>102050.93747099701</v>
      </c>
      <c r="P45" s="88"/>
      <c r="Q45" s="29" t="s">
        <v>29</v>
      </c>
    </row>
    <row r="46" spans="2:17" ht="21.75">
      <c r="B46" s="35" t="s">
        <v>30</v>
      </c>
      <c r="C46" s="24">
        <f>IF(COUNT(C11:C43)=0,"",AVERAGE(C11:C43))</f>
        <v>5.6630104344013725</v>
      </c>
      <c r="D46" s="24">
        <f aca="true" t="shared" si="1" ref="D46:N46">IF(COUNT(D11:D43)=0,"",AVERAGE(D11:D43))</f>
        <v>14.839706836645743</v>
      </c>
      <c r="E46" s="24">
        <f t="shared" si="1"/>
        <v>4.916289099753826</v>
      </c>
      <c r="F46" s="24">
        <f t="shared" si="1"/>
        <v>184.0614521034477</v>
      </c>
      <c r="G46" s="24">
        <f t="shared" si="1"/>
        <v>2206.3254089109164</v>
      </c>
      <c r="H46" s="24">
        <f t="shared" si="1"/>
        <v>549.9012410958185</v>
      </c>
      <c r="I46" s="24">
        <f t="shared" si="1"/>
        <v>171.3583810787563</v>
      </c>
      <c r="J46" s="24">
        <f t="shared" si="1"/>
        <v>153.97471438949972</v>
      </c>
      <c r="K46" s="24">
        <f t="shared" si="1"/>
        <v>10.576135105658166</v>
      </c>
      <c r="L46" s="24">
        <f t="shared" si="1"/>
        <v>8.459655168394361</v>
      </c>
      <c r="M46" s="24">
        <f t="shared" si="1"/>
        <v>3.032223231847332</v>
      </c>
      <c r="N46" s="24">
        <f t="shared" si="1"/>
        <v>2.1000784313178564</v>
      </c>
      <c r="O46" s="87">
        <f>IF(COUNT(C46:N46)=0,"",SUM(C46:N46))</f>
        <v>3315.208295886457</v>
      </c>
      <c r="P46" s="88"/>
      <c r="Q46" s="25"/>
    </row>
    <row r="47" spans="2:17" ht="21.75">
      <c r="B47" s="35" t="s">
        <v>31</v>
      </c>
      <c r="C47" s="24">
        <f>IF(COUNT(C11:C43)=0,"",MAX(C11:C43))</f>
        <v>17.781105868572077</v>
      </c>
      <c r="D47" s="24">
        <f aca="true" t="shared" si="2" ref="D47:N47">IF(COUNT(D11:D43)=0,"",MAX(D11:D43))</f>
        <v>191.84114370465346</v>
      </c>
      <c r="E47" s="24">
        <f t="shared" si="2"/>
        <v>23.296321528746905</v>
      </c>
      <c r="F47" s="24">
        <f t="shared" si="2"/>
        <v>926.2773462066538</v>
      </c>
      <c r="G47" s="24">
        <f t="shared" si="2"/>
        <v>21725.89020590603</v>
      </c>
      <c r="H47" s="24">
        <f t="shared" si="2"/>
        <v>7819.523049293209</v>
      </c>
      <c r="I47" s="24">
        <f t="shared" si="2"/>
        <v>873.69385775475</v>
      </c>
      <c r="J47" s="24">
        <f t="shared" si="2"/>
        <v>1706.5112164525083</v>
      </c>
      <c r="K47" s="24">
        <f t="shared" si="2"/>
        <v>20.42790311417615</v>
      </c>
      <c r="L47" s="24">
        <f t="shared" si="2"/>
        <v>83.14569467864008</v>
      </c>
      <c r="M47" s="24">
        <f t="shared" si="2"/>
        <v>17.781105868577843</v>
      </c>
      <c r="N47" s="24">
        <f t="shared" si="2"/>
        <v>11.111366039453852</v>
      </c>
      <c r="O47" s="87">
        <f>IF(COUNT(C47:N47)=0,"",MAX(C47:N47))</f>
        <v>21725.89020590603</v>
      </c>
      <c r="P47" s="88"/>
      <c r="Q47" s="25"/>
    </row>
    <row r="48" spans="2:17" ht="21.75">
      <c r="B48" s="35" t="s">
        <v>32</v>
      </c>
      <c r="C48" s="24">
        <f>IF(COUNT(C11:C43)=0,"",MIN(C11:C43))</f>
        <v>2.116996831211974</v>
      </c>
      <c r="D48" s="24">
        <f aca="true" t="shared" si="3" ref="D48:N48">IF(COUNT(D11:D43)=0,"",MIN(D11:D43))</f>
        <v>2.625482377437143</v>
      </c>
      <c r="E48" s="24">
        <f t="shared" si="3"/>
        <v>1.2885778839819468</v>
      </c>
      <c r="F48" s="24">
        <f t="shared" si="3"/>
        <v>2.625482377437143</v>
      </c>
      <c r="G48" s="24">
        <f t="shared" si="3"/>
        <v>118.66752476193881</v>
      </c>
      <c r="H48" s="24">
        <f t="shared" si="3"/>
        <v>65.34564160503821</v>
      </c>
      <c r="I48" s="24">
        <f t="shared" si="3"/>
        <v>5.349430406900862</v>
      </c>
      <c r="J48" s="24">
        <f t="shared" si="3"/>
        <v>5.349430406900862</v>
      </c>
      <c r="K48" s="24">
        <f t="shared" si="3"/>
        <v>5.349430406900862</v>
      </c>
      <c r="L48" s="24">
        <f t="shared" si="3"/>
        <v>3.2004464022477754</v>
      </c>
      <c r="M48" s="24">
        <f t="shared" si="3"/>
        <v>1.473000534243831</v>
      </c>
      <c r="N48" s="24">
        <f t="shared" si="3"/>
        <v>0.3810412548073085</v>
      </c>
      <c r="O48" s="87">
        <f>IF(COUNT(C48:N48)=0,"",MIN(C48:N48))</f>
        <v>0.3810412548073085</v>
      </c>
      <c r="P48" s="88"/>
      <c r="Q48" s="25"/>
    </row>
  </sheetData>
  <sheetProtection/>
  <mergeCells count="51">
    <mergeCell ref="O47:P47"/>
    <mergeCell ref="O48:P48"/>
    <mergeCell ref="O40:P40"/>
    <mergeCell ref="O41:P41"/>
    <mergeCell ref="O42:P42"/>
    <mergeCell ref="O43:P43"/>
    <mergeCell ref="O45:P45"/>
    <mergeCell ref="O46:P46"/>
    <mergeCell ref="O34:P34"/>
    <mergeCell ref="O35:P35"/>
    <mergeCell ref="O36:P36"/>
    <mergeCell ref="O37:P37"/>
    <mergeCell ref="O38:P38"/>
    <mergeCell ref="O39:P39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O16:P16"/>
    <mergeCell ref="O17:P17"/>
    <mergeCell ref="O18:P18"/>
    <mergeCell ref="O19:P19"/>
    <mergeCell ref="O20:P20"/>
    <mergeCell ref="O21:P21"/>
    <mergeCell ref="O9:P9"/>
    <mergeCell ref="O11:P11"/>
    <mergeCell ref="O12:P12"/>
    <mergeCell ref="O13:P13"/>
    <mergeCell ref="O14:P14"/>
    <mergeCell ref="O15:P15"/>
    <mergeCell ref="C4:G4"/>
    <mergeCell ref="K4:L4"/>
    <mergeCell ref="N4:O4"/>
    <mergeCell ref="J5:K5"/>
    <mergeCell ref="H6:I6"/>
    <mergeCell ref="B7:O7"/>
    <mergeCell ref="A1:B1"/>
    <mergeCell ref="C1:J1"/>
    <mergeCell ref="M1:N1"/>
    <mergeCell ref="A2:B2"/>
    <mergeCell ref="C2:G2"/>
    <mergeCell ref="C3:G3"/>
    <mergeCell ref="M3:N3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T47" sqref="T47"/>
    </sheetView>
  </sheetViews>
  <sheetFormatPr defaultColWidth="9.140625" defaultRowHeight="21.75"/>
  <sheetData>
    <row r="1" spans="1:17" ht="21.75">
      <c r="A1" s="80" t="s">
        <v>0</v>
      </c>
      <c r="B1" s="83"/>
      <c r="C1" s="84" t="str">
        <f>'[4]c-form'!AG4</f>
        <v>Nam Mae Taeng ,Mae  Taeng  , Chiang  Mai,P.92</v>
      </c>
      <c r="D1" s="84"/>
      <c r="E1" s="84"/>
      <c r="F1" s="84"/>
      <c r="G1" s="84"/>
      <c r="H1" s="84"/>
      <c r="I1" s="84"/>
      <c r="J1" s="84"/>
      <c r="K1" s="2"/>
      <c r="L1" s="3"/>
      <c r="M1" s="80" t="s">
        <v>1</v>
      </c>
      <c r="N1" s="83"/>
      <c r="O1" s="3"/>
      <c r="P1" s="3"/>
      <c r="Q1" s="3"/>
    </row>
    <row r="2" spans="1:17" ht="21.75">
      <c r="A2" s="80" t="s">
        <v>2</v>
      </c>
      <c r="B2" s="83"/>
      <c r="C2" s="84" t="str">
        <f>'[4]c-form'!AG3</f>
        <v>Nam Mae Taeng</v>
      </c>
      <c r="D2" s="84"/>
      <c r="E2" s="84"/>
      <c r="F2" s="84"/>
      <c r="G2" s="84"/>
      <c r="H2" s="4"/>
      <c r="I2" s="4"/>
      <c r="J2" s="4"/>
      <c r="K2" s="2"/>
      <c r="L2" s="3"/>
      <c r="M2" s="5" t="s">
        <v>3</v>
      </c>
      <c r="N2" s="6"/>
      <c r="O2" s="3"/>
      <c r="P2" s="3"/>
      <c r="Q2" s="3"/>
    </row>
    <row r="3" spans="1:17" ht="21.75">
      <c r="A3" s="1" t="s">
        <v>4</v>
      </c>
      <c r="B3" s="1"/>
      <c r="C3" s="84" t="str">
        <f>'[4]c-form'!AH3</f>
        <v>Ping</v>
      </c>
      <c r="D3" s="84"/>
      <c r="E3" s="84"/>
      <c r="F3" s="84"/>
      <c r="G3" s="84"/>
      <c r="H3" s="4"/>
      <c r="I3" s="4"/>
      <c r="J3" s="4"/>
      <c r="K3" s="2"/>
      <c r="L3" s="3"/>
      <c r="M3" s="80" t="s">
        <v>5</v>
      </c>
      <c r="N3" s="80"/>
      <c r="O3" s="3"/>
      <c r="P3" s="3"/>
      <c r="Q3" s="3"/>
    </row>
    <row r="4" spans="1:17" ht="21.75">
      <c r="A4" s="5" t="s">
        <v>6</v>
      </c>
      <c r="B4" s="7"/>
      <c r="C4" s="73" t="str">
        <f>'[4]c-form'!AI3</f>
        <v>Ping</v>
      </c>
      <c r="D4" s="73"/>
      <c r="E4" s="73"/>
      <c r="F4" s="73"/>
      <c r="G4" s="73"/>
      <c r="H4" s="3"/>
      <c r="I4" s="3"/>
      <c r="J4" s="9" t="s">
        <v>7</v>
      </c>
      <c r="K4" s="74">
        <v>-0.2975694636</v>
      </c>
      <c r="L4" s="75"/>
      <c r="M4" s="10" t="s">
        <v>8</v>
      </c>
      <c r="N4" s="76">
        <v>2.035</v>
      </c>
      <c r="O4" s="77"/>
      <c r="P4" s="3"/>
      <c r="Q4" s="3"/>
    </row>
    <row r="5" spans="1:17" ht="21.75">
      <c r="A5" s="5"/>
      <c r="B5" s="7"/>
      <c r="C5" s="8"/>
      <c r="D5" s="8"/>
      <c r="E5" s="8"/>
      <c r="F5" s="8"/>
      <c r="G5" s="8"/>
      <c r="H5" s="3"/>
      <c r="I5" s="3"/>
      <c r="J5" s="89" t="s">
        <v>9</v>
      </c>
      <c r="K5" s="79"/>
      <c r="L5" s="11">
        <v>2016</v>
      </c>
      <c r="M5" s="12" t="s">
        <v>10</v>
      </c>
      <c r="N5" s="11">
        <v>2017</v>
      </c>
      <c r="O5" s="13" t="s">
        <v>11</v>
      </c>
      <c r="P5" s="14">
        <v>34</v>
      </c>
      <c r="Q5" s="15" t="s">
        <v>12</v>
      </c>
    </row>
    <row r="6" spans="1:17" ht="21.75">
      <c r="A6" s="5"/>
      <c r="B6" s="7"/>
      <c r="C6" s="8"/>
      <c r="D6" s="8"/>
      <c r="E6" s="8"/>
      <c r="F6" s="8"/>
      <c r="G6" s="8"/>
      <c r="H6" s="80" t="str">
        <f>IF(TRIM('[4]c-form'!AJ3)&lt;&gt;"","Water  Year   "&amp;'[4]c-form'!AJ3,"Water  Year   ")</f>
        <v>Water  Year   2016</v>
      </c>
      <c r="I6" s="80"/>
      <c r="J6" s="16"/>
      <c r="K6" s="3"/>
      <c r="L6" s="3"/>
      <c r="M6" s="3"/>
      <c r="N6" s="17" t="s">
        <v>13</v>
      </c>
      <c r="O6" s="18">
        <v>0</v>
      </c>
      <c r="P6" s="3"/>
      <c r="Q6" s="3"/>
    </row>
    <row r="7" spans="1:17" ht="21.75">
      <c r="A7" s="3"/>
      <c r="B7" s="90" t="str">
        <f>IF(TRIM('[4]c-form'!AJ3)&lt;&gt;"","Suspended Sediment, in Hundred Tons per Day, Water Year April 1, "&amp;'[4]c-form'!AJ3&amp;" to March 31,  "&amp;'[4]c-form'!AJ3+1,"Suspended Sediment, in Hundred Tons per Day, Water Year April 1,         to March 31,  ")</f>
        <v>Suspended Sediment, in Hundred Tons per Day, Water Year April 1, 2016 to March 31,  2017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3"/>
      <c r="Q7" s="3"/>
    </row>
    <row r="8" spans="1:17" ht="21.75">
      <c r="A8" s="3"/>
      <c r="B8" s="36"/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</row>
    <row r="9" spans="1:17" ht="23.25">
      <c r="A9" s="37"/>
      <c r="B9" s="21" t="s">
        <v>14</v>
      </c>
      <c r="C9" s="22" t="s">
        <v>15</v>
      </c>
      <c r="D9" s="22" t="s">
        <v>16</v>
      </c>
      <c r="E9" s="22" t="s">
        <v>17</v>
      </c>
      <c r="F9" s="22" t="s">
        <v>18</v>
      </c>
      <c r="G9" s="22" t="s">
        <v>19</v>
      </c>
      <c r="H9" s="22" t="s">
        <v>20</v>
      </c>
      <c r="I9" s="22" t="s">
        <v>21</v>
      </c>
      <c r="J9" s="22" t="s">
        <v>22</v>
      </c>
      <c r="K9" s="22" t="s">
        <v>23</v>
      </c>
      <c r="L9" s="22" t="s">
        <v>24</v>
      </c>
      <c r="M9" s="22" t="s">
        <v>25</v>
      </c>
      <c r="N9" s="22" t="s">
        <v>26</v>
      </c>
      <c r="O9" s="22" t="s">
        <v>27</v>
      </c>
      <c r="P9" s="39"/>
      <c r="Q9" s="37"/>
    </row>
    <row r="10" spans="1:17" ht="21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0"/>
      <c r="Q10" s="3"/>
    </row>
    <row r="11" spans="1:17" ht="21.75">
      <c r="A11" s="3"/>
      <c r="B11" s="38">
        <v>1</v>
      </c>
      <c r="C11" s="24">
        <f>IF('[4]Discharge'!C9=0,0,IF(TRIM('[4]Discharge'!C9)="","",IF(COUNT(O6)=0,"",IF(O6=1,(((10^K4)*('[4]Discharge'!C9^N4))/100),((10^K4)*('[4]Discharge'!C9^N4))))))</f>
        <v>0.1843218202733019</v>
      </c>
      <c r="D11" s="24">
        <f>IF('[4]Discharge'!D9=0,0,IF(TRIM('[4]Discharge'!D9)="","",IF(COUNT(O6)=0,"",IF(O6=1,(((10^K4)*('[4]Discharge'!D9^N4))/100),((10^K4)*('[4]Discharge'!D9^N4))))))</f>
        <v>0.8197305268235087</v>
      </c>
      <c r="E11" s="24">
        <f>IF('[4]Discharge'!E9=0,0,IF(TRIM('[4]Discharge'!E9)="","",IF(COUNT(O6)=0,"",IF(O6=1,(((10^K4)*('[4]Discharge'!E9^N4))/100),((10^K4)*('[4]Discharge'!E9^N4))))))</f>
        <v>46.5128550134403</v>
      </c>
      <c r="F11" s="24">
        <f>IF('[4]Discharge'!F9=0,0,IF(TRIM('[4]Discharge'!F9)="","",IF(COUNT(O6)=0,"",IF(O6=1,(((10^K4)*('[4]Discharge'!F9^N4))/100),((10^K4)*('[4]Discharge'!F9^N4))))))</f>
        <v>261.844779719654</v>
      </c>
      <c r="G11" s="24">
        <f>IF('[4]Discharge'!G9=0,0,IF(TRIM('[4]Discharge'!G9)="","",IF(COUNT(O6)=0,"",IF(O6=1,(((10^K4)*('[4]Discharge'!G9^N4))/100),((10^K4)*('[4]Discharge'!G9^N4))))))</f>
        <v>578.9546900063357</v>
      </c>
      <c r="H11" s="24">
        <f>IF('[4]Discharge'!H9=0,0,IF(TRIM('[4]Discharge'!H9)="","",IF(COUNT(O6)=0,"",IF(O6=1,(((10^K4)*('[4]Discharge'!H9^N4))/100),((10^K4)*('[4]Discharge'!H9^N4))))))</f>
        <v>738.3763657269575</v>
      </c>
      <c r="I11" s="24">
        <f>IF('[4]Discharge'!I9=0,0,IF(TRIM('[4]Discharge'!I9)="","",IF(COUNT(O6)=0,"",IF(O6=1,(((10^K4)*('[4]Discharge'!I9^N4))/100),((10^K4)*('[4]Discharge'!I9^N4))))))</f>
        <v>369.9975648971035</v>
      </c>
      <c r="J11" s="24">
        <f>IF('[4]Discharge'!J9=0,0,IF(TRIM('[4]Discharge'!J9)="","",IF(COUNT(O6)=0,"",IF(O6=1,(((10^K4)*('[4]Discharge'!J9^N4))/100),((10^K4)*('[4]Discharge'!J9^N4))))))</f>
        <v>273.8221914849429</v>
      </c>
      <c r="K11" s="24">
        <f>IF('[4]Discharge'!K9=0,0,IF(TRIM('[4]Discharge'!K9)="","",IF(COUNT(O6)=0,"",IF(O6=1,(((10^K4)*('[4]Discharge'!K9^N4))/100),((10^K4)*('[4]Discharge'!K9^N4))))))</f>
        <v>79.1706794493278</v>
      </c>
      <c r="L11" s="24">
        <f>IF('[4]Discharge'!L9=0,0,IF(TRIM('[4]Discharge'!L9)="","",IF(COUNT(O6)=0,"",IF(O6=1,(((10^K4)*('[4]Discharge'!L9^N4))/100),((10^K4)*('[4]Discharge'!L9^N4))))))</f>
        <v>35.57931232573636</v>
      </c>
      <c r="M11" s="24">
        <f>IF('[4]Discharge'!M9=0,0,IF(TRIM('[4]Discharge'!M9)="","",IF(COUNT(O6)=0,"",IF(O6=1,(((10^K4)*('[4]Discharge'!M9^N4))/100),((10^K4)*('[4]Discharge'!M9^N4))))))</f>
        <v>12.5289586079234</v>
      </c>
      <c r="N11" s="24">
        <f>IF('[4]Discharge'!N9=0,0,IF(TRIM('[4]Discharge'!N9)="","",IF(COUNT(O6)=0,"",IF(O6=1,(((10^K4)*('[4]Discharge'!N9^N4))/100),((10^K4)*('[4]Discharge'!N9^N4))))))</f>
        <v>12.5289586079234</v>
      </c>
      <c r="O11" s="30"/>
      <c r="P11" s="31"/>
      <c r="Q11" s="25"/>
    </row>
    <row r="12" spans="1:17" ht="21.75">
      <c r="A12" s="3"/>
      <c r="B12" s="38">
        <v>2</v>
      </c>
      <c r="C12" s="24">
        <f>IF('[4]Discharge'!C10=0,0,IF(TRIM('[4]Discharge'!C10)="","",IF(COUNT(O6)=0,"",IF(O6=1,(((10^K4)*('[4]Discharge'!C10^N4))/100),((10^K4)*('[4]Discharge'!C10^N4))))))</f>
        <v>0.1843218202733019</v>
      </c>
      <c r="D12" s="24">
        <f>IF('[4]Discharge'!D10=0,0,IF(TRIM('[4]Discharge'!D10)="","",IF(COUNT(O6)=0,"",IF(O6=1,(((10^K4)*('[4]Discharge'!D10^N4))/100),((10^K4)*('[4]Discharge'!D10^N4))))))</f>
        <v>0.8197305268235087</v>
      </c>
      <c r="E12" s="24">
        <f>IF('[4]Discharge'!E10=0,0,IF(TRIM('[4]Discharge'!E10)="","",IF(COUNT(O6)=0,"",IF(O6=1,(((10^K4)*('[4]Discharge'!E10^N4))/100),((10^K4)*('[4]Discharge'!E10^N4))))))</f>
        <v>206.69424267576258</v>
      </c>
      <c r="F12" s="24">
        <f>IF('[4]Discharge'!F10=0,0,IF(TRIM('[4]Discharge'!F10)="","",IF(COUNT(O6)=0,"",IF(O6=1,(((10^K4)*('[4]Discharge'!F10^N4))/100),((10^K4)*('[4]Discharge'!F10^N4))))))</f>
        <v>196.33065932459454</v>
      </c>
      <c r="G12" s="24">
        <f>IF('[4]Discharge'!G10=0,0,IF(TRIM('[4]Discharge'!G10)="","",IF(COUNT(O6)=0,"",IF(O6=1,(((10^K4)*('[4]Discharge'!G10^N4))/100),((10^K4)*('[4]Discharge'!G10^N4))))))</f>
        <v>385.7529315529111</v>
      </c>
      <c r="H12" s="24">
        <f>IF('[4]Discharge'!H10=0,0,IF(TRIM('[4]Discharge'!H10)="","",IF(COUNT(O6)=0,"",IF(O6=1,(((10^K4)*('[4]Discharge'!H10^N4))/100),((10^K4)*('[4]Discharge'!H10^N4))))))</f>
        <v>618.3954904837393</v>
      </c>
      <c r="I12" s="24">
        <f>IF('[4]Discharge'!I10=0,0,IF(TRIM('[4]Discharge'!I10)="","",IF(COUNT(O6)=0,"",IF(O6=1,(((10^K4)*('[4]Discharge'!I10^N4))/100),((10^K4)*('[4]Discharge'!I10^N4))))))</f>
        <v>339.7702358858732</v>
      </c>
      <c r="J12" s="24">
        <f>IF('[4]Discharge'!J10=0,0,IF(TRIM('[4]Discharge'!J10)="","",IF(COUNT(O6)=0,"",IF(O6=1,(((10^K4)*('[4]Discharge'!J10^N4))/100),((10^K4)*('[4]Discharge'!J10^N4))))))</f>
        <v>238.94219577040323</v>
      </c>
      <c r="K12" s="24">
        <f>IF('[4]Discharge'!K10=0,0,IF(TRIM('[4]Discharge'!K10)="","",IF(COUNT(O6)=0,"",IF(O6=1,(((10^K4)*('[4]Discharge'!K10^N4))/100),((10^K4)*('[4]Discharge'!K10^N4))))))</f>
        <v>68.800122662786</v>
      </c>
      <c r="L12" s="24">
        <f>IF('[4]Discharge'!L10=0,0,IF(TRIM('[4]Discharge'!L10)="","",IF(COUNT(O6)=0,"",IF(O6=1,(((10^K4)*('[4]Discharge'!L10^N4))/100),((10^K4)*('[4]Discharge'!L10^N4))))))</f>
        <v>35.57931232573636</v>
      </c>
      <c r="M12" s="24">
        <f>IF('[4]Discharge'!M10=0,0,IF(TRIM('[4]Discharge'!M10)="","",IF(COUNT(O6)=0,"",IF(O6=1,(((10^K4)*('[4]Discharge'!M10^N4))/100),((10^K4)*('[4]Discharge'!M10^N4))))))</f>
        <v>12.5289586079234</v>
      </c>
      <c r="N12" s="24">
        <f>IF('[4]Discharge'!N10=0,0,IF(TRIM('[4]Discharge'!N10)="","",IF(COUNT(O6)=0,"",IF(O6=1,(((10^K4)*('[4]Discharge'!N10^N4))/100),((10^K4)*('[4]Discharge'!N10^N4))))))</f>
        <v>12.5289586079234</v>
      </c>
      <c r="O12" s="30"/>
      <c r="P12" s="31"/>
      <c r="Q12" s="25"/>
    </row>
    <row r="13" spans="1:17" ht="21.75">
      <c r="A13" s="3"/>
      <c r="B13" s="38">
        <v>3</v>
      </c>
      <c r="C13" s="24">
        <f>IF('[4]Discharge'!C11=0,0,IF(TRIM('[4]Discharge'!C11)="","",IF(COUNT(O6)=0,"",IF(O6=1,(((10^K4)*('[4]Discharge'!C11^N4))/100),((10^K4)*('[4]Discharge'!C11^N4))))))</f>
        <v>0.1843218202733019</v>
      </c>
      <c r="D13" s="24">
        <f>IF('[4]Discharge'!D11=0,0,IF(TRIM('[4]Discharge'!D11)="","",IF(COUNT(O6)=0,"",IF(O6=1,(((10^K4)*('[4]Discharge'!D11^N4))/100),((10^K4)*('[4]Discharge'!D11^N4))))))</f>
        <v>0.8197305268235087</v>
      </c>
      <c r="E13" s="24">
        <f>IF('[4]Discharge'!E11=0,0,IF(TRIM('[4]Discharge'!E11)="","",IF(COUNT(O6)=0,"",IF(O6=1,(((10^K4)*('[4]Discharge'!E11^N4))/100),((10^K4)*('[4]Discharge'!E11^N4))))))</f>
        <v>90.28234368735878</v>
      </c>
      <c r="F13" s="24">
        <f>IF('[4]Discharge'!F11=0,0,IF(TRIM('[4]Discharge'!F11)="","",IF(COUNT(O6)=0,"",IF(O6=1,(((10^K4)*('[4]Discharge'!F11^N4))/100),((10^K4)*('[4]Discharge'!F11^N4))))))</f>
        <v>196.33065932459454</v>
      </c>
      <c r="G13" s="24">
        <f>IF('[4]Discharge'!G11=0,0,IF(TRIM('[4]Discharge'!G11)="","",IF(COUNT(O6)=0,"",IF(O6=1,(((10^K4)*('[4]Discharge'!G11^N4))/100),((10^K4)*('[4]Discharge'!G11^N4))))))</f>
        <v>1315.652987995606</v>
      </c>
      <c r="H13" s="24">
        <f>IF('[4]Discharge'!H11=0,0,IF(TRIM('[4]Discharge'!H11)="","",IF(COUNT(O6)=0,"",IF(O6=1,(((10^K4)*('[4]Discharge'!H11^N4))/100),((10^K4)*('[4]Discharge'!H11^N4))))))</f>
        <v>540.8350185939148</v>
      </c>
      <c r="I13" s="24">
        <f>IF('[4]Discharge'!I11=0,0,IF(TRIM('[4]Discharge'!I11)="","",IF(COUNT(O6)=0,"",IF(O6=1,(((10^K4)*('[4]Discharge'!I11^N4))/100),((10^K4)*('[4]Discharge'!I11^N4))))))</f>
        <v>486.29820744273263</v>
      </c>
      <c r="J13" s="24">
        <f>IF('[4]Discharge'!J11=0,0,IF(TRIM('[4]Discharge'!J11)="","",IF(COUNT(O6)=0,"",IF(O6=1,(((10^K4)*('[4]Discharge'!J11^N4))/100),((10^K4)*('[4]Discharge'!J11^N4))))))</f>
        <v>217.1047406124224</v>
      </c>
      <c r="K13" s="24">
        <f>IF('[4]Discharge'!K11=0,0,IF(TRIM('[4]Discharge'!K11)="","",IF(COUNT(O6)=0,"",IF(O6=1,(((10^K4)*('[4]Discharge'!K11^N4))/100),((10^K4)*('[4]Discharge'!K11^N4))))))</f>
        <v>79.1706794493278</v>
      </c>
      <c r="L13" s="24">
        <f>IF('[4]Discharge'!L11=0,0,IF(TRIM('[4]Discharge'!L11)="","",IF(COUNT(O6)=0,"",IF(O6=1,(((10^K4)*('[4]Discharge'!L11^N4))/100),((10^K4)*('[4]Discharge'!L11^N4))))))</f>
        <v>35.57931232573636</v>
      </c>
      <c r="M13" s="24">
        <f>IF('[4]Discharge'!M11=0,0,IF(TRIM('[4]Discharge'!M11)="","",IF(COUNT(O6)=0,"",IF(O6=1,(((10^K4)*('[4]Discharge'!M11^N4))/100),((10^K4)*('[4]Discharge'!M11^N4))))))</f>
        <v>12.5289586079234</v>
      </c>
      <c r="N13" s="24">
        <f>IF('[4]Discharge'!N11=0,0,IF(TRIM('[4]Discharge'!N11)="","",IF(COUNT(O6)=0,"",IF(O6=1,(((10^K4)*('[4]Discharge'!N11^N4))/100),((10^K4)*('[4]Discharge'!N11^N4))))))</f>
        <v>12.5289586079234</v>
      </c>
      <c r="O13" s="30"/>
      <c r="P13" s="31"/>
      <c r="Q13" s="25"/>
    </row>
    <row r="14" spans="1:17" ht="21.75">
      <c r="A14" s="3"/>
      <c r="B14" s="38">
        <v>4</v>
      </c>
      <c r="C14" s="24">
        <f>IF('[4]Discharge'!C12=0,0,IF(TRIM('[4]Discharge'!C12)="","",IF(COUNT(O6)=0,"",IF(O6=1,(((10^K4)*('[4]Discharge'!C12^N4))/100),((10^K4)*('[4]Discharge'!C12^N4))))))</f>
        <v>0.1843218202733019</v>
      </c>
      <c r="D14" s="24">
        <f>IF('[4]Discharge'!D12=0,0,IF(TRIM('[4]Discharge'!D12)="","",IF(COUNT(O6)=0,"",IF(O6=1,(((10^K4)*('[4]Discharge'!D12^N4))/100),((10^K4)*('[4]Discharge'!D12^N4))))))</f>
        <v>0.8197305268235087</v>
      </c>
      <c r="E14" s="24">
        <f>IF('[4]Discharge'!E12=0,0,IF(TRIM('[4]Discharge'!E12)="","",IF(COUNT(O6)=0,"",IF(O6=1,(((10^K4)*('[4]Discharge'!E12^N4))/100),((10^K4)*('[4]Discharge'!E12^N4))))))</f>
        <v>84.63376587045964</v>
      </c>
      <c r="F14" s="24">
        <f>IF('[4]Discharge'!F12=0,0,IF(TRIM('[4]Discharge'!F12)="","",IF(COUNT(O6)=0,"",IF(O6=1,(((10^K4)*('[4]Discharge'!F12^N4))/100),((10^K4)*('[4]Discharge'!F12^N4))))))</f>
        <v>167.06115815329892</v>
      </c>
      <c r="G14" s="24">
        <f>IF('[4]Discharge'!G12=0,0,IF(TRIM('[4]Discharge'!G12)="","",IF(COUNT(O6)=0,"",IF(O6=1,(((10^K4)*('[4]Discharge'!G12^N4))/100),((10^K4)*('[4]Discharge'!G12^N4))))))</f>
        <v>793.7294790476901</v>
      </c>
      <c r="H14" s="24">
        <f>IF('[4]Discharge'!H12=0,0,IF(TRIM('[4]Discharge'!H12)="","",IF(COUNT(O6)=0,"",IF(O6=1,(((10^K4)*('[4]Discharge'!H12^N4))/100),((10^K4)*('[4]Discharge'!H12^N4))))))</f>
        <v>504.0349292714761</v>
      </c>
      <c r="I14" s="24">
        <f>IF('[4]Discharge'!I12=0,0,IF(TRIM('[4]Discharge'!I12)="","",IF(COUNT(O6)=0,"",IF(O6=1,(((10^K4)*('[4]Discharge'!I12^N4))/100),((10^K4)*('[4]Discharge'!I12^N4))))))</f>
        <v>385.7529315529111</v>
      </c>
      <c r="J14" s="24">
        <f>IF('[4]Discharge'!J12=0,0,IF(TRIM('[4]Discharge'!J12)="","",IF(COUNT(O6)=0,"",IF(O6=1,(((10^K4)*('[4]Discharge'!J12^N4))/100),((10^K4)*('[4]Discharge'!J12^N4))))))</f>
        <v>206.69424267576258</v>
      </c>
      <c r="K14" s="24">
        <f>IF('[4]Discharge'!K12=0,0,IF(TRIM('[4]Discharge'!K12)="","",IF(COUNT(O6)=0,"",IF(O6=1,(((10^K4)*('[4]Discharge'!K12^N4))/100),((10^K4)*('[4]Discharge'!K12^N4))))))</f>
        <v>73.89287163122583</v>
      </c>
      <c r="L14" s="24">
        <f>IF('[4]Discharge'!L12=0,0,IF(TRIM('[4]Discharge'!L12)="","",IF(COUNT(O6)=0,"",IF(O6=1,(((10^K4)*('[4]Discharge'!L12^N4))/100),((10^K4)*('[4]Discharge'!L12^N4))))))</f>
        <v>35.57931232573636</v>
      </c>
      <c r="M14" s="24">
        <f>IF('[4]Discharge'!M12=0,0,IF(TRIM('[4]Discharge'!M12)="","",IF(COUNT(O6)=0,"",IF(O6=1,(((10^K4)*('[4]Discharge'!M12^N4))/100),((10^K4)*('[4]Discharge'!M12^N4))))))</f>
        <v>12.5289586079234</v>
      </c>
      <c r="N14" s="24">
        <f>IF('[4]Discharge'!N12=0,0,IF(TRIM('[4]Discharge'!N12)="","",IF(COUNT(O6)=0,"",IF(O6=1,(((10^K4)*('[4]Discharge'!N12^N4))/100),((10^K4)*('[4]Discharge'!N12^N4))))))</f>
        <v>12.5289586079234</v>
      </c>
      <c r="O14" s="30"/>
      <c r="P14" s="31"/>
      <c r="Q14" s="25"/>
    </row>
    <row r="15" spans="1:17" ht="21.75">
      <c r="A15" s="3"/>
      <c r="B15" s="38">
        <v>5</v>
      </c>
      <c r="C15" s="24">
        <f>IF('[4]Discharge'!C13=0,0,IF(TRIM('[4]Discharge'!C13)="","",IF(COUNT(O6)=0,"",IF(O6=1,(((10^K4)*('[4]Discharge'!C13^N4))/100),(((10^K4)*('[4]Discharge'!C13^N4)))))))</f>
        <v>0.1843218202733019</v>
      </c>
      <c r="D15" s="24">
        <f>IF('[4]Discharge'!D13=0,0,IF(TRIM('[4]Discharge'!D13)="","",IF(COUNT(O6)=0,"",IF(O6=1,(((10^K4)*('[4]Discharge'!D13^N4))/100),((10^K4)*('[4]Discharge'!D13^N4))))))</f>
        <v>1.6481109864798333</v>
      </c>
      <c r="E15" s="24">
        <f>IF('[4]Discharge'!E13=0,0,IF(TRIM('[4]Discharge'!E13)="","",IF(COUNT(O6)=0,"",IF(O6=1,(((10^K4)*('[4]Discharge'!E13^N4))/100),((10^K4)*('[4]Discharge'!E13^N4))))))</f>
        <v>84.63376587045964</v>
      </c>
      <c r="F15" s="24">
        <f>IF('[4]Discharge'!F13=0,0,IF(TRIM('[4]Discharge'!F13)="","",IF(COUNT(O6)=0,"",IF(O6=1,(((10^K4)*('[4]Discharge'!F13^N4))/100),((10^K4)*('[4]Discharge'!F13^N4))))))</f>
        <v>96.1166191669247</v>
      </c>
      <c r="G15" s="24">
        <f>IF('[4]Discharge'!G13=0,0,IF(TRIM('[4]Discharge'!G13)="","",IF(COUNT(O6)=0,"",IF(O6=1,(((10^K4)*('[4]Discharge'!G13^N4))/100),((10^K4)*('[4]Discharge'!G13^N4))))))</f>
        <v>3946.19981325253</v>
      </c>
      <c r="H15" s="24">
        <f>IF('[4]Discharge'!H13=0,0,IF(TRIM('[4]Discharge'!H13)="","",IF(COUNT(O6)=0,"",IF(O6=1,(((10^K4)*('[4]Discharge'!H13^N4))/100),((10^K4)*('[4]Discharge'!H13^N4))))))</f>
        <v>504.0349292714761</v>
      </c>
      <c r="I15" s="24">
        <f>IF('[4]Discharge'!I13=0,0,IF(TRIM('[4]Discharge'!I13)="","",IF(COUNT(O6)=0,"",IF(O6=1,(((10^K4)*('[4]Discharge'!I13^N4))/100),((10^K4)*('[4]Discharge'!I13^N4))))))</f>
        <v>298.3312172705563</v>
      </c>
      <c r="J15" s="24">
        <f>IF('[4]Discharge'!J13=0,0,IF(TRIM('[4]Discharge'!J13)="","",IF(COUNT(O6)=0,"",IF(O6=1,(((10^K4)*('[4]Discharge'!J13^N4))/100),((10^K4)*('[4]Discharge'!J13^N4))))))</f>
        <v>196.33065932459454</v>
      </c>
      <c r="K15" s="24">
        <f>IF('[4]Discharge'!K13=0,0,IF(TRIM('[4]Discharge'!K13)="","",IF(COUNT(O6)=0,"",IF(O6=1,(((10^K4)*('[4]Discharge'!K13^N4))/100),((10^K4)*('[4]Discharge'!K13^N4))))))</f>
        <v>68.800122662786</v>
      </c>
      <c r="L15" s="24">
        <f>IF('[4]Discharge'!L13=0,0,IF(TRIM('[4]Discharge'!L13)="","",IF(COUNT(O6)=0,"",IF(O6=1,(((10^K4)*('[4]Discharge'!L13^N4))/100),((10^K4)*('[4]Discharge'!L13^N4))))))</f>
        <v>196.33065932459454</v>
      </c>
      <c r="M15" s="24">
        <f>IF('[4]Discharge'!M13=0,0,IF(TRIM('[4]Discharge'!M13)="","",IF(COUNT(O6)=0,"",IF(O6=1,(((10^K4)*('[4]Discharge'!M13^N4))/100),((10^K4)*('[4]Discharge'!M13^N4))))))</f>
        <v>12.5289586079234</v>
      </c>
      <c r="N15" s="24">
        <f>IF('[4]Discharge'!N13=0,0,IF(TRIM('[4]Discharge'!N13)="","",IF(COUNT(O6)=0,"",IF(O6=1,(((10^K4)*('[4]Discharge'!N13^N4))/100),((10^K4)*('[4]Discharge'!N13^N4))))))</f>
        <v>12.5289586079234</v>
      </c>
      <c r="O15" s="30"/>
      <c r="P15" s="31"/>
      <c r="Q15" s="25"/>
    </row>
    <row r="16" spans="1:17" ht="21.75">
      <c r="A16" s="3"/>
      <c r="B16" s="38">
        <v>6</v>
      </c>
      <c r="C16" s="24">
        <f>IF('[4]Discharge'!C14=0,0,IF(TRIM('[4]Discharge'!C14)="","",IF(COUNT(O6)=0,"",IF(O6=1,(((10^K4)*('[4]Discharge'!C14^N4))/100),((10^K4)*('[4]Discharge'!C14^N4))))))</f>
        <v>0.1843218202733019</v>
      </c>
      <c r="D16" s="24">
        <f>IF('[4]Discharge'!D14=0,0,IF(TRIM('[4]Discharge'!D14)="","",IF(COUNT(O6)=0,"",IF(O6=1,(((10^K4)*('[4]Discharge'!D14^N4))/100),((10^K4)*('[4]Discharge'!D14^N4))))))</f>
        <v>1.6481109864798333</v>
      </c>
      <c r="E16" s="24">
        <f>IF('[4]Discharge'!E14=0,0,IF(TRIM('[4]Discharge'!E14)="","",IF(COUNT(O6)=0,"",IF(O6=1,(((10^K4)*('[4]Discharge'!E14^N4))/100),((10^K4)*('[4]Discharge'!E14^N4))))))</f>
        <v>468.5528233759225</v>
      </c>
      <c r="F16" s="24">
        <f>IF('[4]Discharge'!F14=0,0,IF(TRIM('[4]Discharge'!F14)="","",IF(COUNT(O6)=0,"",IF(O6=1,(((10^K4)*('[4]Discharge'!F14^N4))/100),((10^K4)*('[4]Discharge'!F14^N4))))))</f>
        <v>46.5128550134403</v>
      </c>
      <c r="G16" s="24">
        <f>IF('[4]Discharge'!G14=0,0,IF(TRIM('[4]Discharge'!G14)="","",IF(COUNT(O6)=0,"",IF(O6=1,(((10^K4)*('[4]Discharge'!G14^N4))/100),((10^K4)*('[4]Discharge'!G14^N4))))))</f>
        <v>3585.428080564786</v>
      </c>
      <c r="H16" s="24">
        <f>IF('[4]Discharge'!H14=0,0,IF(TRIM('[4]Discharge'!H14)="","",IF(COUNT(O6)=0,"",IF(O6=1,(((10^K4)*('[4]Discharge'!H14^N4))/100),((10^K4)*('[4]Discharge'!H14^N4))))))</f>
        <v>504.0349292714761</v>
      </c>
      <c r="I16" s="24">
        <f>IF('[4]Discharge'!I14=0,0,IF(TRIM('[4]Discharge'!I14)="","",IF(COUNT(O6)=0,"",IF(O6=1,(((10^K4)*('[4]Discharge'!I14^N4))/100),((10^K4)*('[4]Discharge'!I14^N4))))))</f>
        <v>176.6181132749214</v>
      </c>
      <c r="J16" s="24">
        <f>IF('[4]Discharge'!J14=0,0,IF(TRIM('[4]Discharge'!J14)="","",IF(COUNT(O6)=0,"",IF(O6=1,(((10^K4)*('[4]Discharge'!J14^N4))/100),((10^K4)*('[4]Discharge'!J14^N4))))))</f>
        <v>176.6181132749214</v>
      </c>
      <c r="K16" s="24">
        <f>IF('[4]Discharge'!K14=0,0,IF(TRIM('[4]Discharge'!K14)="","",IF(COUNT(O6)=0,"",IF(O6=1,(((10^K4)*('[4]Discharge'!K14^N4))/100),((10^K4)*('[4]Discharge'!K14^N4))))))</f>
        <v>63.892205349959106</v>
      </c>
      <c r="L16" s="24">
        <f>IF('[4]Discharge'!L14=0,0,IF(TRIM('[4]Discharge'!L14)="","",IF(COUNT(O6)=0,"",IF(O6=1,(((10^K4)*('[4]Discharge'!L14^N4))/100),((10^K4)*('[4]Discharge'!L14^N4))))))</f>
        <v>96.1166191669247</v>
      </c>
      <c r="M16" s="24">
        <f>IF('[4]Discharge'!M14=0,0,IF(TRIM('[4]Discharge'!M14)="","",IF(COUNT(O6)=0,"",IF(O6=1,(((10^K4)*('[4]Discharge'!M14^N4))/100),((10^K4)*('[4]Discharge'!M14^N4))))))</f>
        <v>12.5289586079234</v>
      </c>
      <c r="N16" s="24">
        <f>IF('[4]Discharge'!N14=0,0,IF(TRIM('[4]Discharge'!N14)="","",IF(COUNT(O6)=0,"",IF(O6=1,(((10^K4)*('[4]Discharge'!N14^N4))/100),((10^K4)*('[4]Discharge'!N14^N4))))))</f>
        <v>12.5289586079234</v>
      </c>
      <c r="O16" s="30"/>
      <c r="P16" s="31"/>
      <c r="Q16" s="25"/>
    </row>
    <row r="17" spans="1:17" ht="21.75">
      <c r="A17" s="3"/>
      <c r="B17" s="38">
        <v>7</v>
      </c>
      <c r="C17" s="24">
        <f>IF('[4]Discharge'!C15=0,0,IF(TRIM('[4]Discharge'!C15)="","",IF(COUNT(O6)=0,"",IF(O6=1,(((10^K4)*('[4]Discharge'!C15^N4))/100),((10^K4)*('[4]Discharge'!C15^N4))))))</f>
        <v>0.1843218202733019</v>
      </c>
      <c r="D17" s="24">
        <f>IF('[4]Discharge'!D15=0,0,IF(TRIM('[4]Discharge'!D15)="","",IF(COUNT(O6)=0,"",IF(O6=1,(((10^K4)*('[4]Discharge'!D15^N4))/100),((10^K4)*('[4]Discharge'!D15^N4))))))</f>
        <v>1.6481109864798333</v>
      </c>
      <c r="E17" s="24">
        <f>IF('[4]Discharge'!E15=0,0,IF(TRIM('[4]Discharge'!E15)="","",IF(COUNT(O6)=0,"",IF(O6=1,(((10^K4)*('[4]Discharge'!E15^N4))/100),((10^K4)*('[4]Discharge'!E15^N4))))))</f>
        <v>131.88100162395978</v>
      </c>
      <c r="F17" s="24">
        <f>IF('[4]Discharge'!F15=0,0,IF(TRIM('[4]Discharge'!F15)="","",IF(COUNT(O6)=0,"",IF(O6=1,(((10^K4)*('[4]Discharge'!F15^N4))/100),((10^K4)*('[4]Discharge'!F15^N4))))))</f>
        <v>131.88100162395978</v>
      </c>
      <c r="G17" s="24">
        <f>IF('[4]Discharge'!G15=0,0,IF(TRIM('[4]Discharge'!G15)="","",IF(COUNT(O6)=0,"",IF(O6=1,(((10^K4)*('[4]Discharge'!G15^N4))/100),((10^K4)*('[4]Discharge'!G15^N4))))))</f>
        <v>972.0154318077874</v>
      </c>
      <c r="H17" s="24">
        <f>IF('[4]Discharge'!H15=0,0,IF(TRIM('[4]Discharge'!H15)="","",IF(COUNT(O6)=0,"",IF(O6=1,(((10^K4)*('[4]Discharge'!H15^N4))/100),((10^K4)*('[4]Discharge'!H15^N4))))))</f>
        <v>468.5528233759225</v>
      </c>
      <c r="I17" s="24">
        <f>IF('[4]Discharge'!I15=0,0,IF(TRIM('[4]Discharge'!I15)="","",IF(COUNT(O6)=0,"",IF(O6=1,(((10^K4)*('[4]Discharge'!I15^N4))/100),((10^K4)*('[4]Discharge'!I15^N4))))))</f>
        <v>369.9975648971035</v>
      </c>
      <c r="J17" s="24">
        <f>IF('[4]Discharge'!J15=0,0,IF(TRIM('[4]Discharge'!J15)="","",IF(COUNT(O6)=0,"",IF(O6=1,(((10^K4)*('[4]Discharge'!J15^N4))/100),((10^K4)*('[4]Discharge'!J15^N4))))))</f>
        <v>131.88100162395978</v>
      </c>
      <c r="K17" s="24">
        <f>IF('[4]Discharge'!K15=0,0,IF(TRIM('[4]Discharge'!K15)="","",IF(COUNT(O6)=0,"",IF(O6=1,(((10^K4)*('[4]Discharge'!K15^N4))/100),((10^K4)*('[4]Discharge'!K15^N4))))))</f>
        <v>59.168884526172754</v>
      </c>
      <c r="L17" s="24">
        <f>IF('[4]Discharge'!L15=0,0,IF(TRIM('[4]Discharge'!L15)="","",IF(COUNT(O6)=0,"",IF(O6=1,(((10^K4)*('[4]Discharge'!L15^N4))/100),((10^K4)*('[4]Discharge'!L15^N4))))))</f>
        <v>79.1706794493278</v>
      </c>
      <c r="M17" s="24">
        <f>IF('[4]Discharge'!M15=0,0,IF(TRIM('[4]Discharge'!M15)="","",IF(COUNT(O6)=0,"",IF(O6=1,(((10^K4)*('[4]Discharge'!M15^N4))/100),((10^K4)*('[4]Discharge'!M15^N4))))))</f>
        <v>11.150434326212332</v>
      </c>
      <c r="N17" s="24">
        <f>IF('[4]Discharge'!N15=0,0,IF(TRIM('[4]Discharge'!N15)="","",IF(COUNT(O6)=0,"",IF(O6=1,(((10^K4)*('[4]Discharge'!N15^N4))/100),((10^K4)*('[4]Discharge'!N15^N4))))))</f>
        <v>8.638067917501434</v>
      </c>
      <c r="O17" s="30"/>
      <c r="P17" s="31"/>
      <c r="Q17" s="25"/>
    </row>
    <row r="18" spans="1:17" ht="21.75">
      <c r="A18" s="3"/>
      <c r="B18" s="38">
        <v>8</v>
      </c>
      <c r="C18" s="24">
        <f>IF('[4]Discharge'!C16=0,0,IF(TRIM('[4]Discharge'!C16)="","",IF(COUNT(O6)=0,"",IF(O6=1,(((10^K4)*('[4]Discharge'!C16^N4))/100),((10^K4)*('[4]Discharge'!C16^N4))))))</f>
        <v>0.1843218202733019</v>
      </c>
      <c r="D18" s="24">
        <f>IF('[4]Discharge'!D16=0,0,IF(TRIM('[4]Discharge'!D16)="","",IF(COUNT(O6)=0,"",IF(O6=1,(((10^K4)*('[4]Discharge'!D16^N4))/100),((10^K4)*('[4]Discharge'!D16^N4))))))</f>
        <v>1.6481109864798333</v>
      </c>
      <c r="E18" s="24">
        <f>IF('[4]Discharge'!E16=0,0,IF(TRIM('[4]Discharge'!E16)="","",IF(COUNT(O6)=0,"",IF(O6=1,(((10^K4)*('[4]Discharge'!E16^N4))/100),((10^K4)*('[4]Discharge'!E16^N4))))))</f>
        <v>90.28234368735878</v>
      </c>
      <c r="F18" s="24">
        <f>IF('[4]Discharge'!F16=0,0,IF(TRIM('[4]Discharge'!F16)="","",IF(COUNT(O6)=0,"",IF(O6=1,(((10^K4)*('[4]Discharge'!F16^N4))/100),((10^K4)*('[4]Discharge'!F16^N4))))))</f>
        <v>2023.552051193597</v>
      </c>
      <c r="G18" s="24">
        <f>IF('[4]Discharge'!G16=0,0,IF(TRIM('[4]Discharge'!G16)="","",IF(COUNT(O6)=0,"",IF(O6=1,(((10^K4)*('[4]Discharge'!G16^N4))/100),((10^K4)*('[4]Discharge'!G16^N4))))))</f>
        <v>522.4453779913858</v>
      </c>
      <c r="H18" s="24">
        <f>IF('[4]Discharge'!H16=0,0,IF(TRIM('[4]Discharge'!H16)="","",IF(COUNT(O6)=0,"",IF(O6=1,(((10^K4)*('[4]Discharge'!H16^N4))/100),((10^K4)*('[4]Discharge'!H16^N4))))))</f>
        <v>451.46820835739027</v>
      </c>
      <c r="I18" s="24">
        <f>IF('[4]Discharge'!I16=0,0,IF(TRIM('[4]Discharge'!I16)="","",IF(COUNT(O6)=0,"",IF(O6=1,(((10^K4)*('[4]Discharge'!I16^N4))/100),((10^K4)*('[4]Discharge'!I16^N4))))))</f>
        <v>618.3954904837393</v>
      </c>
      <c r="J18" s="24">
        <f>IF('[4]Discharge'!J16=0,0,IF(TRIM('[4]Discharge'!J16)="","",IF(COUNT(O6)=0,"",IF(O6=1,(((10^K4)*('[4]Discharge'!J16^N4))/100),((10^K4)*('[4]Discharge'!J16^N4))))))</f>
        <v>167.06115815329892</v>
      </c>
      <c r="K18" s="24">
        <f>IF('[4]Discharge'!K16=0,0,IF(TRIM('[4]Discharge'!K16)="","",IF(COUNT(O6)=0,"",IF(O6=1,(((10^K4)*('[4]Discharge'!K16^N4))/100),((10^K4)*('[4]Discharge'!K16^N4))))))</f>
        <v>46.5128550134403</v>
      </c>
      <c r="L18" s="24">
        <f>IF('[4]Discharge'!L16=0,0,IF(TRIM('[4]Discharge'!L16)="","",IF(COUNT(O6)=0,"",IF(O6=1,(((10^K4)*('[4]Discharge'!L16^N4))/100),((10^K4)*('[4]Discharge'!L16^N4))))))</f>
        <v>79.1706794493278</v>
      </c>
      <c r="M18" s="24">
        <f>IF('[4]Discharge'!M16=0,0,IF(TRIM('[4]Discharge'!M16)="","",IF(COUNT(O6)=0,"",IF(O6=1,(((10^K4)*('[4]Discharge'!M16^N4))/100),((10^K4)*('[4]Discharge'!M16^N4))))))</f>
        <v>8.638067917501434</v>
      </c>
      <c r="N18" s="24">
        <f>IF('[4]Discharge'!N16=0,0,IF(TRIM('[4]Discharge'!N16)="","",IF(COUNT(O6)=0,"",IF(O6=1,(((10^K4)*('[4]Discharge'!N16^N4))/100),((10^K4)*('[4]Discharge'!N16^N4))))))</f>
        <v>3.919700927937554</v>
      </c>
      <c r="O18" s="30"/>
      <c r="P18" s="31"/>
      <c r="Q18" s="25"/>
    </row>
    <row r="19" spans="1:17" ht="21.75">
      <c r="A19" s="3"/>
      <c r="B19" s="38">
        <v>9</v>
      </c>
      <c r="C19" s="24">
        <f>IF('[4]Discharge'!C17=0,0,IF(TRIM('[4]Discharge'!C17)="","",IF(COUNT(O6)=0,"",IF(O6=1,(((10^K4)*('[4]Discharge'!C17^N4))/100),((10^K4)*('[4]Discharge'!C17^N4))))))</f>
        <v>0.1843218202733019</v>
      </c>
      <c r="D19" s="24">
        <f>IF('[4]Discharge'!D17=0,0,IF(TRIM('[4]Discharge'!D17)="","",IF(COUNT(O6)=0,"",IF(O6=1,(((10^K4)*('[4]Discharge'!D17^N4))/100),((10^K4)*('[4]Discharge'!D17^N4))))))</f>
        <v>1.6481109864798333</v>
      </c>
      <c r="E19" s="24">
        <f>IF('[4]Discharge'!E17=0,0,IF(TRIM('[4]Discharge'!E17)="","",IF(COUNT(O6)=0,"",IF(O6=1,(((10^K4)*('[4]Discharge'!E17^N4))/100),((10^K4)*('[4]Discharge'!E17^N4))))))</f>
        <v>20.651310880916864</v>
      </c>
      <c r="F19" s="24">
        <f>IF('[4]Discharge'!F17=0,0,IF(TRIM('[4]Discharge'!F17)="","",IF(COUNT(O6)=0,"",IF(O6=1,(((10^K4)*('[4]Discharge'!F17^N4))/100),((10^K4)*('[4]Discharge'!F17^N4))))))</f>
        <v>910.5466046548811</v>
      </c>
      <c r="G19" s="24">
        <f>IF('[4]Discharge'!G17=0,0,IF(TRIM('[4]Discharge'!G17)="","",IF(COUNT(O6)=0,"",IF(O6=1,(((10^K4)*('[4]Discharge'!G17^N4))/100),((10^K4)*('[4]Discharge'!G17^N4))))))</f>
        <v>385.7529315529111</v>
      </c>
      <c r="H19" s="24">
        <f>IF('[4]Discharge'!H17=0,0,IF(TRIM('[4]Discharge'!H17)="","",IF(COUNT(O6)=0,"",IF(O6=1,(((10^K4)*('[4]Discharge'!H17^N4))/100),((10^K4)*('[4]Discharge'!H17^N4))))))</f>
        <v>598.6976823785483</v>
      </c>
      <c r="I19" s="24">
        <f>IF('[4]Discharge'!I17=0,0,IF(TRIM('[4]Discharge'!I17)="","",IF(COUNT(O6)=0,"",IF(O6=1,(((10^K4)*('[4]Discharge'!I17^N4))/100),((10^K4)*('[4]Discharge'!I17^N4))))))</f>
        <v>468.5528233759225</v>
      </c>
      <c r="J19" s="24">
        <f>IF('[4]Discharge'!J17=0,0,IF(TRIM('[4]Discharge'!J17)="","",IF(COUNT(O6)=0,"",IF(O6=1,(((10^K4)*('[4]Discharge'!J17^N4))/100),((10^K4)*('[4]Discharge'!J17^N4))))))</f>
        <v>108.34305788783492</v>
      </c>
      <c r="K19" s="24">
        <f>IF('[4]Discharge'!K17=0,0,IF(TRIM('[4]Discharge'!K17)="","",IF(COUNT(O6)=0,"",IF(O6=1,(((10^K4)*('[4]Discharge'!K17^N4))/100),((10^K4)*('[4]Discharge'!K17^N4))))))</f>
        <v>42.702977777454706</v>
      </c>
      <c r="L19" s="24">
        <f>IF('[4]Discharge'!L17=0,0,IF(TRIM('[4]Discharge'!L17)="","",IF(COUNT(O6)=0,"",IF(O6=1,(((10^K4)*('[4]Discharge'!L17^N4))/100),((10^K4)*('[4]Discharge'!L17^N4))))))</f>
        <v>63.892205349959106</v>
      </c>
      <c r="M19" s="24">
        <f>IF('[4]Discharge'!M17=0,0,IF(TRIM('[4]Discharge'!M17)="","",IF(COUNT(O6)=0,"",IF(O6=1,(((10^K4)*('[4]Discharge'!M17^N4))/100),((10^K4)*('[4]Discharge'!M17^N4))))))</f>
        <v>8.638067917501434</v>
      </c>
      <c r="N19" s="24">
        <f>IF('[4]Discharge'!N17=0,0,IF(TRIM('[4]Discharge'!N17)="","",IF(COUNT(O6)=0,"",IF(O6=1,(((10^K4)*('[4]Discharge'!N17^N4))/100),((10^K4)*('[4]Discharge'!N17^N4))))))</f>
        <v>3.919700927937554</v>
      </c>
      <c r="O19" s="30"/>
      <c r="P19" s="31"/>
      <c r="Q19" s="25"/>
    </row>
    <row r="20" spans="1:17" ht="21.75">
      <c r="A20" s="3"/>
      <c r="B20" s="38">
        <v>10</v>
      </c>
      <c r="C20" s="24">
        <f>IF('[4]Discharge'!C18=0,0,IF(TRIM('[4]Discharge'!C18)="","",IF(COUNT(O6)=0,"",IF(O6=1,(((10^K4)*('[4]Discharge'!C18^N4))/100),((10^K4)*('[4]Discharge'!C18^N4))))))</f>
        <v>0.1843218202733019</v>
      </c>
      <c r="D20" s="24">
        <f>IF('[4]Discharge'!D18=0,0,IF(TRIM('[4]Discharge'!D18)="","",IF(COUNT(O6)=0,"",IF(O6=1,(((10^K4)*('[4]Discharge'!D18^N4))/100),((10^K4)*('[4]Discharge'!D18^N4))))))</f>
        <v>1.6481109864798333</v>
      </c>
      <c r="E20" s="24">
        <f>IF('[4]Discharge'!E18=0,0,IF(TRIM('[4]Discharge'!E18)="","",IF(COUNT(O6)=0,"",IF(O6=1,(((10^K4)*('[4]Discharge'!E18^N4))/100),((10^K4)*('[4]Discharge'!E18^N4))))))</f>
        <v>20.651310880916864</v>
      </c>
      <c r="F20" s="24">
        <f>IF('[4]Discharge'!F18=0,0,IF(TRIM('[4]Discharge'!F18)="","",IF(COUNT(O6)=0,"",IF(O6=1,(((10^K4)*('[4]Discharge'!F18^N4))/100),((10^K4)*('[4]Discharge'!F18^N4))))))</f>
        <v>1035.5275194098133</v>
      </c>
      <c r="G20" s="24">
        <f>IF('[4]Discharge'!G18=0,0,IF(TRIM('[4]Discharge'!G18)="","",IF(COUNT(O6)=0,"",IF(O6=1,(((10^K4)*('[4]Discharge'!G18^N4))/100),((10^K4)*('[4]Discharge'!G18^N4))))))</f>
        <v>196.33065932459454</v>
      </c>
      <c r="H20" s="24">
        <f>IF('[4]Discharge'!H18=0,0,IF(TRIM('[4]Discharge'!H18)="","",IF(COUNT(O6)=0,"",IF(O6=1,(((10^K4)*('[4]Discharge'!H18^N4))/100),((10^K4)*('[4]Discharge'!H18^N4))))))</f>
        <v>793.7294790476901</v>
      </c>
      <c r="I20" s="24">
        <f>IF('[4]Discharge'!I18=0,0,IF(TRIM('[4]Discharge'!I18)="","",IF(COUNT(O6)=0,"",IF(O6=1,(((10^K4)*('[4]Discharge'!I18^N4))/100),((10^K4)*('[4]Discharge'!I18^N4))))))</f>
        <v>250.13971524056083</v>
      </c>
      <c r="J20" s="24">
        <f>IF('[4]Discharge'!J18=0,0,IF(TRIM('[4]Discharge'!J18)="","",IF(COUNT(O6)=0,"",IF(O6=1,(((10^K4)*('[4]Discharge'!J18^N4))/100),((10^K4)*('[4]Discharge'!J18^N4))))))</f>
        <v>385.7529315529111</v>
      </c>
      <c r="K20" s="24">
        <f>IF('[4]Discharge'!K18=0,0,IF(TRIM('[4]Discharge'!K18)="","",IF(COUNT(O6)=0,"",IF(O6=1,(((10^K4)*('[4]Discharge'!K18^N4))/100),((10^K4)*('[4]Discharge'!K18^N4))))))</f>
        <v>35.57931232573636</v>
      </c>
      <c r="L20" s="24">
        <f>IF('[4]Discharge'!L18=0,0,IF(TRIM('[4]Discharge'!L18)="","",IF(COUNT(O6)=0,"",IF(O6=1,(((10^K4)*('[4]Discharge'!L18^N4))/100),((10^K4)*('[4]Discharge'!L18^N4))))))</f>
        <v>20.651310880916864</v>
      </c>
      <c r="M20" s="24">
        <f>IF('[4]Discharge'!M18=0,0,IF(TRIM('[4]Discharge'!M18)="","",IF(COUNT(O6)=0,"",IF(O6=1,(((10^K4)*('[4]Discharge'!M18^N4))/100),((10^K4)*('[4]Discharge'!M18^N4))))))</f>
        <v>8.638067917501434</v>
      </c>
      <c r="N20" s="24">
        <f>IF('[4]Discharge'!N18=0,0,IF(TRIM('[4]Discharge'!N18)="","",IF(COUNT(O6)=0,"",IF(O6=1,(((10^K4)*('[4]Discharge'!N18^N4))/100),((10^K4)*('[4]Discharge'!N18^N4))))))</f>
        <v>3.919700927937554</v>
      </c>
      <c r="O20" s="30"/>
      <c r="P20" s="31"/>
      <c r="Q20" s="25"/>
    </row>
    <row r="21" spans="1:17" ht="21.75">
      <c r="A21" s="3"/>
      <c r="B21" s="38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30"/>
      <c r="P21" s="31"/>
      <c r="Q21" s="25"/>
    </row>
    <row r="22" spans="1:17" ht="21.75">
      <c r="A22" s="3"/>
      <c r="B22" s="38">
        <v>11</v>
      </c>
      <c r="C22" s="24">
        <f>IF('[4]Discharge'!C20=0,0,IF(TRIM('[4]Discharge'!C20)="","",IF(COUNT(O6)=0,"",IF(O6=1,(((10^K4)*('[4]Discharge'!C20^N4))/100),((10^K4)*('[4]Discharge'!C20^N4))))))</f>
        <v>0.1843218202733019</v>
      </c>
      <c r="D22" s="24">
        <f>IF('[4]Discharge'!D20=0,0,IF(TRIM('[4]Discharge'!D20)="","",IF(COUNT(O6)=0,"",IF(O6=1,(((10^K4)*('[4]Discharge'!D20^N4))/100),((10^K4)*('[4]Discharge'!D20^N4))))))</f>
        <v>1.3116401467375998</v>
      </c>
      <c r="E22" s="24">
        <f>IF('[4]Discharge'!E20=0,0,IF(TRIM('[4]Discharge'!E20)="","",IF(COUNT(O6)=0,"",IF(O6=1,(((10^K4)*('[4]Discharge'!E20^N4))/100),((10^K4)*('[4]Discharge'!E20^N4))))))</f>
        <v>26.130055911640124</v>
      </c>
      <c r="F22" s="24">
        <f>IF('[4]Discharge'!F20=0,0,IF(TRIM('[4]Discharge'!F20)="","",IF(COUNT(O6)=0,"",IF(O6=1,(((10^K4)*('[4]Discharge'!F20^N4))/100),((10^K4)*('[4]Discharge'!F20^N4))))))</f>
        <v>618.3954904837393</v>
      </c>
      <c r="G22" s="24">
        <f>IF('[4]Discharge'!G20=0,0,IF(TRIM('[4]Discharge'!G20)="","",IF(COUNT(O6)=0,"",IF(O6=1,(((10^K4)*('[4]Discharge'!G20^N4))/100),((10^K4)*('[4]Discharge'!G20^N4))))))</f>
        <v>149.12804265243054</v>
      </c>
      <c r="H22" s="24">
        <f>IF('[4]Discharge'!H20=0,0,IF(TRIM('[4]Discharge'!H20)="","",IF(COUNT(O6)=0,"",IF(O6=1,(((10^K4)*('[4]Discharge'!H20^N4))/100),((10^K4)*('[4]Discharge'!H20^N4))))))</f>
        <v>972.0154318077874</v>
      </c>
      <c r="I22" s="24">
        <f>IF('[4]Discharge'!I20=0,0,IF(TRIM('[4]Discharge'!I20)="","",IF(COUNT(O6)=0,"",IF(O6=1,(((10^K4)*('[4]Discharge'!I20^N4))/100),((10^K4)*('[4]Discharge'!I20^N4))))))</f>
        <v>434.3870469120644</v>
      </c>
      <c r="J22" s="24">
        <f>IF('[4]Discharge'!J20=0,0,IF(TRIM('[4]Discharge'!J20)="","",IF(COUNT(O6)=0,"",IF(O6=1,(((10^K4)*('[4]Discharge'!J20^N4))/100),((10^K4)*('[4]Discharge'!J20^N4))))))</f>
        <v>8581.52302564718</v>
      </c>
      <c r="K22" s="24">
        <f>IF('[4]Discharge'!K20=0,0,IF(TRIM('[4]Discharge'!K20)="","",IF(COUNT(O6)=0,"",IF(O6=1,(((10^K4)*('[4]Discharge'!K20^N4))/100),((10^K4)*('[4]Discharge'!K20^N4))))))</f>
        <v>35.57931232573636</v>
      </c>
      <c r="L22" s="24">
        <f>IF('[4]Discharge'!L20=0,0,IF(TRIM('[4]Discharge'!L20)="","",IF(COUNT(O6)=0,"",IF(O6=1,(((10^K4)*('[4]Discharge'!L20^N4))/100),((10^K4)*('[4]Discharge'!L20^N4))))))</f>
        <v>15.531509746821024</v>
      </c>
      <c r="M22" s="24">
        <f>IF('[4]Discharge'!M20=0,0,IF(TRIM('[4]Discharge'!M20)="","",IF(COUNT(O6)=0,"",IF(O6=1,(((10^K4)*('[4]Discharge'!M20^N4))/100),((10^K4)*('[4]Discharge'!M20^N4))))))</f>
        <v>8.638067917501434</v>
      </c>
      <c r="N22" s="24">
        <f>IF('[4]Discharge'!N20=0,0,IF(TRIM('[4]Discharge'!N20)="","",IF(COUNT(O6)=0,"",IF(O6=1,(((10^K4)*('[4]Discharge'!N20^N4))/100),((10^K4)*('[4]Discharge'!N20^N4))))))</f>
        <v>3.919700927937554</v>
      </c>
      <c r="O22" s="30"/>
      <c r="P22" s="31"/>
      <c r="Q22" s="25"/>
    </row>
    <row r="23" spans="1:17" ht="21.75">
      <c r="A23" s="3"/>
      <c r="B23" s="38">
        <v>12</v>
      </c>
      <c r="C23" s="24">
        <f>IF('[4]Discharge'!C21=0,0,IF(TRIM('[4]Discharge'!C21)="","",IF(COUNT(O6)=0,"",IF(O6=1,(((10^K4)*('[4]Discharge'!C21^N4))/100),((10^K4)*('[4]Discharge'!C21^N4))))))</f>
        <v>0.1843218202733019</v>
      </c>
      <c r="D23" s="24">
        <f>IF('[4]Discharge'!D21=0,0,IF(TRIM('[4]Discharge'!D21)="","",IF(COUNT(O6)=0,"",IF(O6=1,(((10^K4)*('[4]Discharge'!D21^N4))/100),((10^K4)*('[4]Discharge'!D21^N4))))))</f>
        <v>1.3116401467375998</v>
      </c>
      <c r="E23" s="24">
        <f>IF('[4]Discharge'!E21=0,0,IF(TRIM('[4]Discharge'!E21)="","",IF(COUNT(O6)=0,"",IF(O6=1,(((10^K4)*('[4]Discharge'!E21^N4))/100),((10^K4)*('[4]Discharge'!E21^N4))))))</f>
        <v>18.86239509395236</v>
      </c>
      <c r="F23" s="24">
        <f>IF('[4]Discharge'!F21=0,0,IF(TRIM('[4]Discharge'!F21)="","",IF(COUNT(O6)=0,"",IF(O6=1,(((10^K4)*('[4]Discharge'!F21^N4))/100),((10^K4)*('[4]Discharge'!F21^N4))))))</f>
        <v>325.00990567683095</v>
      </c>
      <c r="G23" s="24">
        <f>IF('[4]Discharge'!G21=0,0,IF(TRIM('[4]Discharge'!G21)="","",IF(COUNT(O6)=0,"",IF(O6=1,(((10^K4)*('[4]Discharge'!G21^N4))/100),((10^K4)*('[4]Discharge'!G21^N4))))))</f>
        <v>176.6181132749214</v>
      </c>
      <c r="H23" s="24">
        <f>IF('[4]Discharge'!H21=0,0,IF(TRIM('[4]Discharge'!H21)="","",IF(COUNT(O6)=0,"",IF(O6=1,(((10^K4)*('[4]Discharge'!H21^N4))/100),((10^K4)*('[4]Discharge'!H21^N4))))))</f>
        <v>1101.085093321274</v>
      </c>
      <c r="I23" s="24">
        <f>IF('[4]Discharge'!I21=0,0,IF(TRIM('[4]Discharge'!I21)="","",IF(COUNT(O6)=0,"",IF(O6=1,(((10^K4)*('[4]Discharge'!I21^N4))/100),((10^K4)*('[4]Discharge'!I21^N4))))))</f>
        <v>559.9113455898116</v>
      </c>
      <c r="J23" s="24">
        <f>IF('[4]Discharge'!J21=0,0,IF(TRIM('[4]Discharge'!J21)="","",IF(COUNT(O6)=0,"",IF(O6=1,(((10^K4)*('[4]Discharge'!J21^N4))/100),((10^K4)*('[4]Discharge'!J21^N4))))))</f>
        <v>1134.63161538716</v>
      </c>
      <c r="K23" s="24">
        <f>IF('[4]Discharge'!K21=0,0,IF(TRIM('[4]Discharge'!K21)="","",IF(COUNT(O6)=0,"",IF(O6=1,(((10^K4)*('[4]Discharge'!K21^N4))/100),((10^K4)*('[4]Discharge'!K21^N4))))))</f>
        <v>35.57931232573636</v>
      </c>
      <c r="L23" s="24">
        <f>IF('[4]Discharge'!L21=0,0,IF(TRIM('[4]Discharge'!L21)="","",IF(COUNT(O6)=0,"",IF(O6=1,(((10^K4)*('[4]Discharge'!L21^N4))/100),((10^K4)*('[4]Discharge'!L21^N4))))))</f>
        <v>35.57931232573636</v>
      </c>
      <c r="M23" s="24">
        <f>IF('[4]Discharge'!M21=0,0,IF(TRIM('[4]Discharge'!M21)="","",IF(COUNT(O6)=0,"",IF(O6=1,(((10^K4)*('[4]Discharge'!M21^N4))/100),((10^K4)*('[4]Discharge'!M21^N4))))))</f>
        <v>8.638067917501434</v>
      </c>
      <c r="N23" s="24">
        <f>IF('[4]Discharge'!N21=0,0,IF(TRIM('[4]Discharge'!N21)="","",IF(COUNT(O6)=0,"",IF(O6=1,(((10^K4)*('[4]Discharge'!N21^N4))/100),((10^K4)*('[4]Discharge'!N21^N4))))))</f>
        <v>3.919700927937554</v>
      </c>
      <c r="O23" s="30"/>
      <c r="P23" s="31"/>
      <c r="Q23" s="25"/>
    </row>
    <row r="24" spans="1:17" ht="21.75">
      <c r="A24" s="3"/>
      <c r="B24" s="38">
        <v>13</v>
      </c>
      <c r="C24" s="24">
        <f>IF('[4]Discharge'!C10=0,0,IF(TRIM('[4]Discharge'!C22)="","",IF(COUNT(O6)=0,"",IF(O6=1,(((10^K4)*('[4]Discharge'!C22^N4))/100),((10^K4)*('[4]Discharge'!C22^N4))))))</f>
        <v>0.1843218202733019</v>
      </c>
      <c r="D24" s="24">
        <f>IF('[4]Discharge'!D22=0,0,IF(TRIM('[4]Discharge'!D22)="","",IF(COUNT(O6)=0,"",IF(O6=1,(((10^K4)*('[4]Discharge'!D22^N4))/100),((10^K4)*('[4]Discharge'!D22^N4))))))</f>
        <v>1.3116401467375998</v>
      </c>
      <c r="E24" s="24">
        <f>IF('[4]Discharge'!E22=0,0,IF(TRIM('[4]Discharge'!E22)="","",IF(COUNT(O6)=0,"",IF(O6=1,(((10^K4)*('[4]Discharge'!E22^N4))/100),((10^K4)*('[4]Discharge'!E22^N4))))))</f>
        <v>18.86239509395236</v>
      </c>
      <c r="F24" s="24">
        <f>IF('[4]Discharge'!F22=0,0,IF(TRIM('[4]Discharge'!F22)="","",IF(COUNT(O6)=0,"",IF(O6=1,(((10^K4)*('[4]Discharge'!F22^N4))/100),((10^K4)*('[4]Discharge'!F22^N4))))))</f>
        <v>206.69424267576258</v>
      </c>
      <c r="G24" s="24">
        <f>IF('[4]Discharge'!G22=0,0,IF(TRIM('[4]Discharge'!G22)="","",IF(COUNT(O6)=0,"",IF(O6=1,(((10^K4)*('[4]Discharge'!G22^N4))/100),((10^K4)*('[4]Discharge'!G22^N4))))))</f>
        <v>1489.3366991328949</v>
      </c>
      <c r="H24" s="24">
        <f>IF('[4]Discharge'!H22=0,0,IF(TRIM('[4]Discharge'!H22)="","",IF(COUNT(O6)=0,"",IF(O6=1,(((10^K4)*('[4]Discharge'!H22^N4))/100),((10^K4)*('[4]Discharge'!H22^N4))))))</f>
        <v>738.3763657269575</v>
      </c>
      <c r="I24" s="24">
        <f>IF('[4]Discharge'!I22=0,0,IF(TRIM('[4]Discharge'!I22)="","",IF(COUNT(O6)=0,"",IF(O6=1,(((10^K4)*('[4]Discharge'!I22^N4))/100),((10^K4)*('[4]Discharge'!I22^N4))))))</f>
        <v>941.0257524339693</v>
      </c>
      <c r="J24" s="24">
        <f>IF('[4]Discharge'!J22=0,0,IF(TRIM('[4]Discharge'!J22)="","",IF(COUNT(O6)=0,"",IF(O6=1,(((10^K4)*('[4]Discharge'!J22^N4))/100),((10^K4)*('[4]Discharge'!J22^N4))))))</f>
        <v>941.0257524339693</v>
      </c>
      <c r="K24" s="24">
        <f>IF('[4]Discharge'!K22=0,0,IF(TRIM('[4]Discharge'!K22)="","",IF(COUNT(O6)=0,"",IF(O6=1,(((10^K4)*('[4]Discharge'!K22^N4))/100),((10^K4)*('[4]Discharge'!K22^N4))))))</f>
        <v>35.57931232573636</v>
      </c>
      <c r="L24" s="24">
        <f>IF('[4]Discharge'!L22=0,0,IF(TRIM('[4]Discharge'!L22)="","",IF(COUNT(O6)=0,"",IF(O6=1,(((10^K4)*('[4]Discharge'!L22^N4))/100),((10^K4)*('[4]Discharge'!L22^N4))))))</f>
        <v>35.57931232573636</v>
      </c>
      <c r="M24" s="24">
        <f>IF('[4]Discharge'!M22=0,0,IF(TRIM('[4]Discharge'!M22)="","",IF(COUNT(O6)=0,"",IF(O6=1,(((10^K4)*('[4]Discharge'!M22^N4))/100),((10^K4)*('[4]Discharge'!M22^N4))))))</f>
        <v>8.638067917501434</v>
      </c>
      <c r="N24" s="24">
        <f>IF('[4]Discharge'!N22=0,0,IF(TRIM('[4]Discharge'!N22)="","",IF(COUNT(O6)=0,"",IF(O6=1,(((10^K4)*('[4]Discharge'!N22^N4))/100),((10^K4)*('[4]Discharge'!N22^N4))))))</f>
        <v>3.919700927937554</v>
      </c>
      <c r="O24" s="30"/>
      <c r="P24" s="31"/>
      <c r="Q24" s="25"/>
    </row>
    <row r="25" spans="1:17" ht="21.75">
      <c r="A25" s="3"/>
      <c r="B25" s="38">
        <v>14</v>
      </c>
      <c r="C25" s="24">
        <f>IF('[4]Discharge'!C10=0,0,IF(TRIM('[4]Discharge'!C23)="","",IF(COUNT(O6)=0,"",IF(O6=1,(((10^K4)*('[4]Discharge'!C23^N4))/100),((10^K4)*('[4]Discharge'!C23^N4))))))</f>
        <v>0.1843218202733019</v>
      </c>
      <c r="D25" s="24">
        <f>IF('[4]Discharge'!D23=0,0,IF(TRIM('[4]Discharge'!D23)="","",IF(COUNT(O6)=0,"",IF(O6=1,(((10^K4)*('[4]Discharge'!D23^N4))/100),((10^K4)*('[4]Discharge'!D23^N4))))))</f>
        <v>1.3116401467375998</v>
      </c>
      <c r="E25" s="24">
        <f>IF('[4]Discharge'!E23=0,0,IF(TRIM('[4]Discharge'!E23)="","",IF(COUNT(O6)=0,"",IF(O6=1,(((10^K4)*('[4]Discharge'!E23^N4))/100),((10^K4)*('[4]Discharge'!E23^N4))))))</f>
        <v>17.155839471844292</v>
      </c>
      <c r="F25" s="24">
        <f>IF('[4]Discharge'!F23=0,0,IF(TRIM('[4]Discharge'!F23)="","",IF(COUNT(O6)=0,"",IF(O6=1,(((10^K4)*('[4]Discharge'!F23^N4))/100),((10^K4)*('[4]Discharge'!F23^N4))))))</f>
        <v>157.96517156089115</v>
      </c>
      <c r="G25" s="24">
        <f>IF('[4]Discharge'!G23=0,0,IF(TRIM('[4]Discharge'!G23)="","",IF(COUNT(O6)=0,"",IF(O6=1,(((10^K4)*('[4]Discharge'!G23^N4))/100),((10^K4)*('[4]Discharge'!G23^N4))))))</f>
        <v>285.81417108532486</v>
      </c>
      <c r="H25" s="24">
        <f>IF('[4]Discharge'!H23=0,0,IF(TRIM('[4]Discharge'!H23)="","",IF(COUNT(O6)=0,"",IF(O6=1,(((10^K4)*('[4]Discharge'!H23^N4))/100),((10^K4)*('[4]Discharge'!H23^N4))))))</f>
        <v>738.3763657269575</v>
      </c>
      <c r="I25" s="24">
        <f>IF('[4]Discharge'!I23=0,0,IF(TRIM('[4]Discharge'!I23)="","",IF(COUNT(O6)=0,"",IF(O6=1,(((10^K4)*('[4]Discharge'!I23^N4))/100),((10^K4)*('[4]Discharge'!I23^N4))))))</f>
        <v>468.5528233759225</v>
      </c>
      <c r="J25" s="24">
        <f>IF('[4]Discharge'!J23=0,0,IF(TRIM('[4]Discharge'!J23)="","",IF(COUNT(O6)=0,"",IF(O6=1,(((10^K4)*('[4]Discharge'!J23^N4))/100),((10^K4)*('[4]Discharge'!J23^N4))))))</f>
        <v>793.7294790476901</v>
      </c>
      <c r="K25" s="24">
        <f>IF('[4]Discharge'!K23=0,0,IF(TRIM('[4]Discharge'!K23)="","",IF(COUNT(O6)=0,"",IF(O6=1,(((10^K4)*('[4]Discharge'!K23^N4))/100),((10^K4)*('[4]Discharge'!K23^N4))))))</f>
        <v>35.57931232573636</v>
      </c>
      <c r="L25" s="24">
        <f>IF('[4]Discharge'!L23=0,0,IF(TRIM('[4]Discharge'!L23)="","",IF(COUNT(O6)=0,"",IF(O6=1,(((10^K4)*('[4]Discharge'!L23^N4))/100),((10^K4)*('[4]Discharge'!L23^N4))))))</f>
        <v>35.57931232573636</v>
      </c>
      <c r="M25" s="24">
        <f>IF('[4]Discharge'!M23=0,0,IF(TRIM('[4]Discharge'!M23)="","",IF(COUNT(O6)=0,"",IF(O6=1,(((10^K4)*('[4]Discharge'!M23^N4))/100),((10^K4)*('[4]Discharge'!M23^N4))))))</f>
        <v>8.638067917501434</v>
      </c>
      <c r="N25" s="24">
        <f>IF('[4]Discharge'!N23=0,0,IF(TRIM('[4]Discharge'!N23)="","",IF(COUNT(O6)=0,"",IF(O6=1,(((10^K4)*('[4]Discharge'!N23^N4))/100),((10^K4)*('[4]Discharge'!N23^N4))))))</f>
        <v>3.919700927937554</v>
      </c>
      <c r="O25" s="30"/>
      <c r="P25" s="31"/>
      <c r="Q25" s="25"/>
    </row>
    <row r="26" spans="1:17" ht="21.75">
      <c r="A26" s="3"/>
      <c r="B26" s="38">
        <v>15</v>
      </c>
      <c r="C26" s="24">
        <f>IF('[4]Discharge'!C24=0,0,IF(TRIM('[4]Discharge'!C24)="","",IF(COUNT(O6)=0,"",IF(O6=1,(((10^K4)*('[4]Discharge'!C24^N4))/100),((10^K4)*('[4]Discharge'!C24^N4))))))</f>
        <v>0.1843218202733019</v>
      </c>
      <c r="D26" s="24">
        <f>IF('[4]Discharge'!D24=0,0,IF(TRIM('[4]Discharge'!D24)="","",IF(COUNT(O6)=0,"",IF(O6=1,(((10^K4)*('[4]Discharge'!D24^N4))/100),((10^K4)*('[4]Discharge'!D24^N4))))))</f>
        <v>1.3116401467375998</v>
      </c>
      <c r="E26" s="24">
        <f>IF('[4]Discharge'!E24=0,0,IF(TRIM('[4]Discharge'!E24)="","",IF(COUNT(O6)=0,"",IF(O6=1,(((10^K4)*('[4]Discharge'!E24^N4))/100),((10^K4)*('[4]Discharge'!E24^N4))))))</f>
        <v>18.86239509395236</v>
      </c>
      <c r="F26" s="24">
        <f>IF('[4]Discharge'!F24=0,0,IF(TRIM('[4]Discharge'!F24)="","",IF(COUNT(O6)=0,"",IF(O6=1,(((10^K4)*('[4]Discharge'!F24^N4))/100),((10^K4)*('[4]Discharge'!F24^N4))))))</f>
        <v>273.8221914849429</v>
      </c>
      <c r="G26" s="24">
        <f>IF('[4]Discharge'!G24=0,0,IF(TRIM('[4]Discharge'!G24)="","",IF(COUNT(O6)=0,"",IF(O6=1,(((10^K4)*('[4]Discharge'!G24^N4))/100),((10^K4)*('[4]Discharge'!G24^N4))))))</f>
        <v>217.1047406124224</v>
      </c>
      <c r="H26" s="24">
        <f>IF('[4]Discharge'!H24=0,0,IF(TRIM('[4]Discharge'!H24)="","",IF(COUNT(O6)=0,"",IF(O6=1,(((10^K4)*('[4]Discharge'!H24^N4))/100),((10^K4)*('[4]Discharge'!H24^N4))))))</f>
        <v>1035.5275194098133</v>
      </c>
      <c r="I26" s="24">
        <f>IF('[4]Discharge'!I24=0,0,IF(TRIM('[4]Discharge'!I24)="","",IF(COUNT(O6)=0,"",IF(O6=1,(((10^K4)*('[4]Discharge'!I24^N4))/100),((10^K4)*('[4]Discharge'!I24^N4))))))</f>
        <v>401.53588650641564</v>
      </c>
      <c r="J26" s="24">
        <f>IF('[4]Discharge'!J24=0,0,IF(TRIM('[4]Discharge'!J24)="","",IF(COUNT(O6)=0,"",IF(O6=1,(((10^K4)*('[4]Discharge'!J24^N4))/100),((10^K4)*('[4]Discharge'!J24^N4))))))</f>
        <v>468.5528233759225</v>
      </c>
      <c r="K26" s="24">
        <f>IF('[4]Discharge'!K24=0,0,IF(TRIM('[4]Discharge'!K24)="","",IF(COUNT(O6)=0,"",IF(O6=1,(((10^K4)*('[4]Discharge'!K24^N4))/100),((10^K4)*('[4]Discharge'!K24^N4))))))</f>
        <v>35.57931232573636</v>
      </c>
      <c r="L26" s="24">
        <f>IF('[4]Discharge'!L24=0,0,IF(TRIM('[4]Discharge'!L24)="","",IF(COUNT(O6)=0,"",IF(O6=1,(((10^K4)*('[4]Discharge'!L24^N4))/100),((10^K4)*('[4]Discharge'!L24^N4))))))</f>
        <v>35.57931232573636</v>
      </c>
      <c r="M26" s="24">
        <f>IF('[4]Discharge'!M24=0,0,IF(TRIM('[4]Discharge'!M24)="","",IF(COUNT(O6)=0,"",IF(O6=1,(((10^K4)*('[4]Discharge'!M24^N4))/100),((10^K4)*('[4]Discharge'!M24^N4))))))</f>
        <v>7.503867970168159</v>
      </c>
      <c r="N26" s="24">
        <f>IF('[4]Discharge'!N24=0,0,IF(TRIM('[4]Discharge'!N24)="","",IF(COUNT(O6)=0,"",IF(O6=1,(((10^K4)*('[4]Discharge'!N24^N4))/100),((10^K4)*('[4]Discharge'!N24^N4))))))</f>
        <v>5.7581172467469335</v>
      </c>
      <c r="O26" s="30"/>
      <c r="P26" s="31"/>
      <c r="Q26" s="25"/>
    </row>
    <row r="27" spans="1:17" ht="21.75">
      <c r="A27" s="3"/>
      <c r="B27" s="38">
        <v>16</v>
      </c>
      <c r="C27" s="24">
        <f>IF('[4]Discharge'!C25=0,0,IF(TRIM('[4]Discharge'!C25)="","",IF(COUNT(O6)=0,"",IF(O6=1,(((10^K4)*('[4]Discharge'!C25^N4))/100),((10^K4)*('[4]Discharge'!C25^N4))))))</f>
        <v>0.1843218202733019</v>
      </c>
      <c r="D27" s="24">
        <f>IF('[4]Discharge'!D25=0,0,IF(TRIM('[4]Discharge'!D25)="","",IF(COUNT(O6)=0,"",IF(O6=1,(((10^K4)*('[4]Discharge'!D25^N4))/100),((10^K4)*('[4]Discharge'!D25^N4))))))</f>
        <v>1.3116401467375998</v>
      </c>
      <c r="E27" s="24">
        <f>IF('[4]Discharge'!E25=0,0,IF(TRIM('[4]Discharge'!E25)="","",IF(COUNT(O6)=0,"",IF(O6=1,(((10^K4)*('[4]Discharge'!E25^N4))/100),((10^K4)*('[4]Discharge'!E25^N4))))))</f>
        <v>17.155839471844292</v>
      </c>
      <c r="F27" s="24">
        <f>IF('[4]Discharge'!F25=0,0,IF(TRIM('[4]Discharge'!F25)="","",IF(COUNT(O6)=0,"",IF(O6=1,(((10^K4)*('[4]Discharge'!F25^N4))/100),((10^K4)*('[4]Discharge'!F25^N4))))))</f>
        <v>261.844779719654</v>
      </c>
      <c r="G27" s="24">
        <f>IF('[4]Discharge'!G25=0,0,IF(TRIM('[4]Discharge'!G25)="","",IF(COUNT(O6)=0,"",IF(O6=1,(((10^K4)*('[4]Discharge'!G25^N4))/100),((10^K4)*('[4]Discharge'!G25^N4))))))</f>
        <v>186.2380776750602</v>
      </c>
      <c r="H27" s="24">
        <f>IF('[4]Discharge'!H25=0,0,IF(TRIM('[4]Discharge'!H25)="","",IF(COUNT(O6)=0,"",IF(O6=1,(((10^K4)*('[4]Discharge'!H25^N4))/100),((10^K4)*('[4]Discharge'!H25^N4))))))</f>
        <v>1444.8890347404695</v>
      </c>
      <c r="I27" s="24">
        <f>IF('[4]Discharge'!I25=0,0,IF(TRIM('[4]Discharge'!I25)="","",IF(COUNT(O6)=0,"",IF(O6=1,(((10^K4)*('[4]Discharge'!I25^N4))/100),((10^K4)*('[4]Discharge'!I25^N4))))))</f>
        <v>310.8519786627681</v>
      </c>
      <c r="J27" s="24">
        <f>IF('[4]Discharge'!J25=0,0,IF(TRIM('[4]Discharge'!J25)="","",IF(COUNT(O6)=0,"",IF(O6=1,(((10^K4)*('[4]Discharge'!J25^N4))/100),((10^K4)*('[4]Discharge'!J25^N4))))))</f>
        <v>417.6408303774595</v>
      </c>
      <c r="K27" s="24">
        <f>IF('[4]Discharge'!K25=0,0,IF(TRIM('[4]Discharge'!K25)="","",IF(COUNT(O6)=0,"",IF(O6=1,(((10^K4)*('[4]Discharge'!K25^N4))/100),((10^K4)*('[4]Discharge'!K25^N4))))))</f>
        <v>29.11535021013963</v>
      </c>
      <c r="L27" s="24">
        <f>IF('[4]Discharge'!L25=0,0,IF(TRIM('[4]Discharge'!L25)="","",IF(COUNT(O6)=0,"",IF(O6=1,(((10^K4)*('[4]Discharge'!L25^N4))/100),((10^K4)*('[4]Discharge'!L25^N4))))))</f>
        <v>29.11535021013963</v>
      </c>
      <c r="M27" s="24">
        <f>IF('[4]Discharge'!M25=0,0,IF(TRIM('[4]Discharge'!M25)="","",IF(COUNT(O6)=0,"",IF(O6=1,(((10^K4)*('[4]Discharge'!M25^N4))/100),((10^K4)*('[4]Discharge'!M25^N4))))))</f>
        <v>15.531509746821024</v>
      </c>
      <c r="N27" s="24">
        <f>IF('[4]Discharge'!N25=0,0,IF(TRIM('[4]Discharge'!N25)="","",IF(COUNT(O6)=0,"",IF(O6=1,(((10^K4)*('[4]Discharge'!N25^N4))/100),((10^K4)*('[4]Discharge'!N25^N4))))))</f>
        <v>7.503867970168159</v>
      </c>
      <c r="O27" s="30"/>
      <c r="P27" s="31"/>
      <c r="Q27" s="25"/>
    </row>
    <row r="28" spans="1:17" ht="21.75">
      <c r="A28" s="3"/>
      <c r="B28" s="38">
        <v>17</v>
      </c>
      <c r="C28" s="24">
        <f>IF('[4]Discharge'!C26=0,0,IF(TRIM('[4]Discharge'!C26)="","",IF(COUNT(O6)=0,"",IF(O6=1,(((10^K4)*('[4]Discharge'!C26^N4))/100),((10^K4)*('[4]Discharge'!C26^N4))))))</f>
        <v>0.1843218202733019</v>
      </c>
      <c r="D28" s="24">
        <f>IF('[4]Discharge'!D26=0,0,IF(TRIM('[4]Discharge'!D26)="","",IF(COUNT(O6)=0,"",IF(O6=1,(((10^K4)*('[4]Discharge'!D26^N4))/100),((10^K4)*('[4]Discharge'!D26^N4))))))</f>
        <v>1.3116401467375998</v>
      </c>
      <c r="E28" s="24">
        <f>IF('[4]Discharge'!E26=0,0,IF(TRIM('[4]Discharge'!E26)="","",IF(COUNT(O6)=0,"",IF(O6=1,(((10^K4)*('[4]Discharge'!E26^N4))/100),((10^K4)*('[4]Discharge'!E26^N4))))))</f>
        <v>26.130055911640124</v>
      </c>
      <c r="F28" s="24">
        <f>IF('[4]Discharge'!F26=0,0,IF(TRIM('[4]Discharge'!F26)="","",IF(COUNT(O6)=0,"",IF(O6=1,(((10^K4)*('[4]Discharge'!F26^N4))/100),((10^K4)*('[4]Discharge'!F26^N4))))))</f>
        <v>228.00538323549836</v>
      </c>
      <c r="G28" s="24">
        <f>IF('[4]Discharge'!G26=0,0,IF(TRIM('[4]Discharge'!G26)="","",IF(COUNT(O6)=0,"",IF(O6=1,(((10^K4)*('[4]Discharge'!G26^N4))/100),((10^K4)*('[4]Discharge'!G26^N4))))))</f>
        <v>140.36980105562935</v>
      </c>
      <c r="H28" s="24">
        <f>IF('[4]Discharge'!H26=0,0,IF(TRIM('[4]Discharge'!H26)="","",IF(COUNT(O6)=0,"",IF(O6=1,(((10^K4)*('[4]Discharge'!H26^N4))/100),((10^K4)*('[4]Discharge'!H26^N4))))))</f>
        <v>2907.337094639793</v>
      </c>
      <c r="I28" s="24">
        <f>IF('[4]Discharge'!I26=0,0,IF(TRIM('[4]Discharge'!I26)="","",IF(COUNT(O6)=0,"",IF(O6=1,(((10^K4)*('[4]Discharge'!I26^N4))/100),((10^K4)*('[4]Discharge'!I26^N4))))))</f>
        <v>261.844779719654</v>
      </c>
      <c r="J28" s="24">
        <f>IF('[4]Discharge'!J26=0,0,IF(TRIM('[4]Discharge'!J26)="","",IF(COUNT(O6)=0,"",IF(O6=1,(((10^K4)*('[4]Discharge'!J26^N4))/100),((10^K4)*('[4]Discharge'!J26^N4))))))</f>
        <v>238.94219577040323</v>
      </c>
      <c r="K28" s="24">
        <f>IF('[4]Discharge'!K26=0,0,IF(TRIM('[4]Discharge'!K26)="","",IF(COUNT(O6)=0,"",IF(O6=1,(((10^K4)*('[4]Discharge'!K26^N4))/100),((10^K4)*('[4]Discharge'!K26^N4))))))</f>
        <v>35.57931232573636</v>
      </c>
      <c r="L28" s="24">
        <f>IF('[4]Discharge'!L26=0,0,IF(TRIM('[4]Discharge'!L26)="","",IF(COUNT(O6)=0,"",IF(O6=1,(((10^K4)*('[4]Discharge'!L26^N4))/100),((10^K4)*('[4]Discharge'!L26^N4))))))</f>
        <v>18.86239509395236</v>
      </c>
      <c r="M28" s="24">
        <f>IF('[4]Discharge'!M26=0,0,IF(TRIM('[4]Discharge'!M26)="","",IF(COUNT(O6)=0,"",IF(O6=1,(((10^K4)*('[4]Discharge'!M26^N4))/100),((10^K4)*('[4]Discharge'!M26^N4))))))</f>
        <v>15.531509746821024</v>
      </c>
      <c r="N28" s="24">
        <f>IF('[4]Discharge'!N26=0,0,IF(TRIM('[4]Discharge'!N26)="","",IF(COUNT(O6)=0,"",IF(O6=1,(((10^K4)*('[4]Discharge'!N26^N4))/100),((10^K4)*('[4]Discharge'!N26^N4))))))</f>
        <v>7.503867970168159</v>
      </c>
      <c r="O28" s="30"/>
      <c r="P28" s="31"/>
      <c r="Q28" s="25"/>
    </row>
    <row r="29" spans="1:17" ht="21.75">
      <c r="A29" s="3"/>
      <c r="B29" s="38">
        <v>18</v>
      </c>
      <c r="C29" s="24">
        <f>IF('[4]Discharge'!C27=0,0,IF(TRIM('[4]Discharge'!C27)="","",IF(COUNT(O6)=0,"",IF(O6=1,(((10^K4)*('[4]Discharge'!C27^N4))/100),((10^K4)*('[4]Discharge'!C27^N4))))))</f>
        <v>0.1843218202733019</v>
      </c>
      <c r="D29" s="24">
        <f>IF('[4]Discharge'!D27=0,0,IF(TRIM('[4]Discharge'!D27)="","",IF(COUNT(O6)=0,"",IF(O6=1,(((10^K4)*('[4]Discharge'!D27^N4))/100),((10^K4)*('[4]Discharge'!D27^N4))))))</f>
        <v>2.438518724790345</v>
      </c>
      <c r="E29" s="24">
        <f>IF('[4]Discharge'!E27=0,0,IF(TRIM('[4]Discharge'!E27)="","",IF(COUNT(O6)=0,"",IF(O6=1,(((10^K4)*('[4]Discharge'!E27^N4))/100),((10^K4)*('[4]Discharge'!E27^N4))))))</f>
        <v>638.805910513383</v>
      </c>
      <c r="F29" s="24">
        <f>IF('[4]Discharge'!F27=0,0,IF(TRIM('[4]Discharge'!F27)="","",IF(COUNT(O6)=0,"",IF(O6=1,(((10^K4)*('[4]Discharge'!F27^N4))/100),((10^K4)*('[4]Discharge'!F27^N4))))))</f>
        <v>73.89287163122583</v>
      </c>
      <c r="G29" s="24">
        <f>IF('[4]Discharge'!G27=0,0,IF(TRIM('[4]Discharge'!G27)="","",IF(COUNT(O6)=0,"",IF(O6=1,(((10^K4)*('[4]Discharge'!G27^N4))/100),((10^K4)*('[4]Discharge'!G27^N4))))))</f>
        <v>123.82985473821715</v>
      </c>
      <c r="H29" s="24">
        <f>IF('[4]Discharge'!H27=0,0,IF(TRIM('[4]Discharge'!H27)="","",IF(COUNT(O6)=0,"",IF(O6=1,(((10^K4)*('[4]Discharge'!H27^N4))/100),((10^K4)*('[4]Discharge'!H27^N4))))))</f>
        <v>2907.337094639793</v>
      </c>
      <c r="I29" s="24">
        <f>IF('[4]Discharge'!I27=0,0,IF(TRIM('[4]Discharge'!I27)="","",IF(COUNT(O6)=0,"",IF(O6=1,(((10^K4)*('[4]Discharge'!I27^N4))/100),((10^K4)*('[4]Discharge'!I27^N4))))))</f>
        <v>196.33065932459454</v>
      </c>
      <c r="J29" s="24">
        <f>IF('[4]Discharge'!J27=0,0,IF(TRIM('[4]Discharge'!J27)="","",IF(COUNT(O6)=0,"",IF(O6=1,(((10^K4)*('[4]Discharge'!J27^N4))/100),((10^K4)*('[4]Discharge'!J27^N4))))))</f>
        <v>186.2380776750602</v>
      </c>
      <c r="K29" s="24">
        <f>IF('[4]Discharge'!K27=0,0,IF(TRIM('[4]Discharge'!K27)="","",IF(COUNT(O6)=0,"",IF(O6=1,(((10^K4)*('[4]Discharge'!K27^N4))/100),((10^K4)*('[4]Discharge'!K27^N4))))))</f>
        <v>68.800122662786</v>
      </c>
      <c r="L29" s="24">
        <f>IF('[4]Discharge'!L27=0,0,IF(TRIM('[4]Discharge'!L27)="","",IF(COUNT(O6)=0,"",IF(O6=1,(((10^K4)*('[4]Discharge'!L27^N4))/100),((10^K4)*('[4]Discharge'!L27^N4))))))</f>
        <v>17.155839471844292</v>
      </c>
      <c r="M29" s="24">
        <f>IF('[4]Discharge'!M27=0,0,IF(TRIM('[4]Discharge'!M27)="","",IF(COUNT(O6)=0,"",IF(O6=1,(((10^K4)*('[4]Discharge'!M27^N4))/100),((10^K4)*('[4]Discharge'!M27^N4))))))</f>
        <v>15.531509746821024</v>
      </c>
      <c r="N29" s="24">
        <f>IF('[4]Discharge'!N27=0,0,IF(TRIM('[4]Discharge'!N27)="","",IF(COUNT(O6)=0,"",IF(O6=1,(((10^K4)*('[4]Discharge'!N27^N4))/100),((10^K4)*('[4]Discharge'!N27^N4))))))</f>
        <v>7.503867970168159</v>
      </c>
      <c r="O29" s="30"/>
      <c r="P29" s="31"/>
      <c r="Q29" s="25"/>
    </row>
    <row r="30" spans="1:17" ht="21.75">
      <c r="A30" s="3"/>
      <c r="B30" s="38">
        <v>19</v>
      </c>
      <c r="C30" s="24">
        <f>IF('[4]Discharge'!C28=0,0,IF(TRIM('[4]Discharge'!C28)="","",IF(COUNT(O6)=0,"",IF(O6=1,(((10^K4)*('[4]Discharge'!C28^N4))/100),((10^K4)*('[4]Discharge'!C28^N4))))))</f>
        <v>0.1843218202733019</v>
      </c>
      <c r="D30" s="24">
        <f>IF('[4]Discharge'!D28=0,0,IF(TRIM('[4]Discharge'!D28)="","",IF(COUNT(O6)=0,"",IF(O6=1,(((10^K4)*('[4]Discharge'!D28^N4))/100),((10^K4)*('[4]Discharge'!D28^N4))))))</f>
        <v>115.87346586080946</v>
      </c>
      <c r="E30" s="24">
        <f>IF('[4]Discharge'!E28=0,0,IF('[4]Discharge'!E28=0,0,IF(TRIM('[4]Discharge'!E28)="","",IF(COUNT(O6)=0,"",IF(O6=1,(((10^K4)*('[4]Discharge'!E28^N4))/100),((10^K4)*('[4]Discharge'!E28^N4)))))))</f>
        <v>486.29820744273263</v>
      </c>
      <c r="F30" s="24">
        <f>IF('[4]Discharge'!F28=0,0,IF(TRIM('[4]Discharge'!F28)="","",IF(COUNT(O6)=0,"",IF(O6=1,(((10^K4)*('[4]Discharge'!F28^N4))/100),((10^K4)*('[4]Discharge'!F28^N4))))))</f>
        <v>54.62991646094208</v>
      </c>
      <c r="G30" s="24">
        <f>IF('[4]Discharge'!G28=0,0,IF(TRIM('[4]Discharge'!G28)="","",IF(COUNT(O6)=0,"",IF(O6=1,(((10^K4)*('[4]Discharge'!G28^N4))/100),((10^K4)*('[4]Discharge'!G28^N4))))))</f>
        <v>115.87346586080946</v>
      </c>
      <c r="H30" s="24">
        <f>IF('[4]Discharge'!H28=0,0,IF(TRIM('[4]Discharge'!H28)="","",IF(COUNT(O6)=0,"",IF(O6=1,(((10^K4)*('[4]Discharge'!H28^N4))/100),((10^K4)*('[4]Discharge'!H28^N4))))))</f>
        <v>4644.651705132322</v>
      </c>
      <c r="I30" s="24">
        <f>IF('[4]Discharge'!I28=0,0,IF(TRIM('[4]Discharge'!I28)="","",IF(COUNT(O6)=0,"",IF(O6=1,(((10^K4)*('[4]Discharge'!I28^N4))/100),((10^K4)*('[4]Discharge'!I28^N4))))))</f>
        <v>157.96517156089115</v>
      </c>
      <c r="J30" s="24">
        <f>IF('[4]Discharge'!J28=0,0,IF(TRIM('[4]Discharge'!J28)="","",IF(COUNT(O6)=0,"",IF(O6=1,(((10^K4)*('[4]Discharge'!J28^N4))/100),((10^K4)*('[4]Discharge'!J28^N4))))))</f>
        <v>157.96517156089115</v>
      </c>
      <c r="K30" s="24">
        <f>IF('[4]Discharge'!K28=0,0,IF(TRIM('[4]Discharge'!K28)="","",IF(COUNT(O6)=0,"",IF(O6=1,(((10^K4)*('[4]Discharge'!K28^N4))/100),((10^K4)*('[4]Discharge'!K28^N4))))))</f>
        <v>46.5128550134403</v>
      </c>
      <c r="L30" s="24">
        <f>IF('[4]Discharge'!L28=0,0,IF(TRIM('[4]Discharge'!L28)="","",IF(COUNT(O6)=0,"",IF(O6=1,(((10^K4)*('[4]Discharge'!L28^N4))/100),((10^K4)*('[4]Discharge'!L28^N4))))))</f>
        <v>17.155839471844292</v>
      </c>
      <c r="M30" s="24">
        <f>IF('[4]Discharge'!M28=0,0,IF(TRIM('[4]Discharge'!M28)="","",IF(COUNT(O6)=0,"",IF(O6=1,(((10^K4)*('[4]Discharge'!M28^N4))/100),((10^K4)*('[4]Discharge'!M28^N4))))))</f>
        <v>15.531509746821024</v>
      </c>
      <c r="N30" s="24">
        <f>IF('[4]Discharge'!N28=0,0,IF(TRIM('[4]Discharge'!N28)="","",IF(COUNT(O6)=0,"",IF(O6=1,(((10^K4)*('[4]Discharge'!N28^N4))/100),((10^K4)*('[4]Discharge'!N28^N4))))))</f>
        <v>7.503867970168159</v>
      </c>
      <c r="O30" s="30"/>
      <c r="P30" s="31"/>
      <c r="Q30" s="25"/>
    </row>
    <row r="31" spans="1:17" ht="21.75">
      <c r="A31" s="3"/>
      <c r="B31" s="38">
        <v>20</v>
      </c>
      <c r="C31" s="24">
        <f>IF('[4]Discharge'!C29=0,0,IF(TRIM('[4]Discharge'!C29)="","",IF(COUNT(O6)=0,"",IF(O6=1,(((10^K4)*('[4]Discharge'!C29^N4))/100),((10^K4)*('[4]Discharge'!C29^N4))))))</f>
        <v>0.1843218202733019</v>
      </c>
      <c r="D31" s="24">
        <f>IF('[4]Discharge'!D29=0,0,IF(TRIM('[4]Discharge'!D29)="","",IF(COUNT(O6)=0,"",IF(O6=1,(((10^K4)*('[4]Discharge'!D29^N4))/100),((10^K4)*('[4]Discharge'!D29^N4))))))</f>
        <v>96.1166191669247</v>
      </c>
      <c r="E31" s="24">
        <f>IF('[4]Discharge'!E29=0,0,IF(TRIM('[4]Discharge'!E29)="","",IF(COUNT(O6)=0,"",IF(O6=1,(((10^K4)*('[4]Discharge'!E29^N4))/100),((10^K4)*('[4]Discharge'!E29^N4))))))</f>
        <v>115.87346586080946</v>
      </c>
      <c r="F31" s="24">
        <f>IF('[4]Discharge'!F29=0,0,IF(TRIM('[4]Discharge'!F29)="","",IF(COUNT(O6)=0,"",IF(O6=1,(((10^K4)*('[4]Discharge'!F29^N4))/100),((10^K4)*('[4]Discharge'!F29^N4))))))</f>
        <v>59.168884526172754</v>
      </c>
      <c r="G31" s="24">
        <f>IF('[4]Discharge'!G29=0,0,IF(TRIM('[4]Discharge'!G29)="","",IF(COUNT(O6)=0,"",IF(O6=1,(((10^K4)*('[4]Discharge'!G29^N4))/100),((10^K4)*('[4]Discharge'!G29^N4))))))</f>
        <v>2365.1259937759464</v>
      </c>
      <c r="H31" s="24">
        <f>IF('[4]Discharge'!H29=0,0,IF(TRIM('[4]Discharge'!H29)="","",IF(COUNT(O6)=0,"",IF(O6=1,(((10^K4)*('[4]Discharge'!H29^N4))/100),((10^K4)*('[4]Discharge'!H29^N4))))))</f>
        <v>2561.7916603051467</v>
      </c>
      <c r="I31" s="24">
        <f>IF('[4]Discharge'!I29=0,0,IF(TRIM('[4]Discharge'!I29)="","",IF(COUNT(O6)=0,"",IF(O6=1,(((10^K4)*('[4]Discharge'!I29^N4))/100),((10^K4)*('[4]Discharge'!I29^N4))))))</f>
        <v>149.12804265243054</v>
      </c>
      <c r="J31" s="24">
        <f>IF('[4]Discharge'!J29=0,0,IF(TRIM('[4]Discharge'!J29)="","",IF(COUNT(O6)=0,"",IF(O6=1,(((10^K4)*('[4]Discharge'!J29^N4))/100),((10^K4)*('[4]Discharge'!J29^N4))))))</f>
        <v>131.88100162395978</v>
      </c>
      <c r="K31" s="24">
        <f>IF('[4]Discharge'!K29=0,0,IF(TRIM('[4]Discharge'!K29)="","",IF(COUNT(O6)=0,"",IF(O6=1,(((10^K4)*('[4]Discharge'!K29^N4))/100),((10^K4)*('[4]Discharge'!K29^N4))))))</f>
        <v>42.702977777454706</v>
      </c>
      <c r="L31" s="24">
        <f>IF('[4]Discharge'!L29=0,0,IF(TRIM('[4]Discharge'!L29)="","",IF(COUNT(O6)=0,"",IF(O6=1,(((10^K4)*('[4]Discharge'!L29^N4))/100),((10^K4)*('[4]Discharge'!L29^N4))))))</f>
        <v>17.155839471844292</v>
      </c>
      <c r="M31" s="24">
        <f>IF('[4]Discharge'!M29=0,0,IF(TRIM('[4]Discharge'!M29)="","",IF(COUNT(O6)=0,"",IF(O6=1,(((10^K4)*('[4]Discharge'!M29^N4))/100),((10^K4)*('[4]Discharge'!M29^N4))))))</f>
        <v>15.531509746821024</v>
      </c>
      <c r="N31" s="24">
        <f>IF('[4]Discharge'!N29=0,0,IF(TRIM('[4]Discharge'!N29)="","",IF(COUNT(O6)=0,"",IF(O6=1,(((10^K4)*('[4]Discharge'!N29^N4))/100),((10^K4)*('[4]Discharge'!N29^N4))))))</f>
        <v>6.450732110514094</v>
      </c>
      <c r="O31" s="30"/>
      <c r="P31" s="31"/>
      <c r="Q31" s="25"/>
    </row>
    <row r="32" spans="1:17" ht="21.75">
      <c r="A32" s="3"/>
      <c r="B32" s="38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30"/>
      <c r="P32" s="31"/>
      <c r="Q32" s="25"/>
    </row>
    <row r="33" spans="1:17" ht="21.75">
      <c r="A33" s="3"/>
      <c r="B33" s="38">
        <v>21</v>
      </c>
      <c r="C33" s="24">
        <f>IF('[4]Discharge'!C31=0,0,IF(TRIM('[4]Discharge'!C31)="","",IF(COUNT(O6)=0,"",IF(O6=1,(((10^K4)*('[4]Discharge'!C31^N4))/100),((10^K4)*('[4]Discharge'!C31^N4))))))</f>
        <v>0.25828677320291443</v>
      </c>
      <c r="D33" s="24">
        <f>IF('[4]Discharge'!D31=0,0,IF(TRIM('[4]Discharge'!D31)="","",IF(COUNT(O6)=0,"",IF(O6=1,(((10^K4)*('[4]Discharge'!D31^N4))/100),((10^K4)*('[4]Discharge'!D31^N4))))))</f>
        <v>17.155839471844292</v>
      </c>
      <c r="E33" s="24">
        <f>IF('[4]Discharge'!E31=0,0,IF(TRIM('[4]Discharge'!E31)="","",IF(COUNT(O6)=0,"",IF(O6=1,(((10^K4)*('[4]Discharge'!E31^N4))/100),((10^K4)*('[4]Discharge'!E31^N4))))))</f>
        <v>115.87346586080946</v>
      </c>
      <c r="F33" s="24">
        <f>IF('[4]Discharge'!F31=0,0,IF(TRIM('[4]Discharge'!F31)="","",IF(COUNT(O6)=0,"",IF(O6=1,(((10^K4)*('[4]Discharge'!F31^N4))/100),((10^K4)*('[4]Discharge'!F31^N4))))))</f>
        <v>217.1047406124224</v>
      </c>
      <c r="G33" s="24">
        <f>IF('[4]Discharge'!G31=0,0,IF(TRIM('[4]Discharge'!G31)="","",IF(COUNT(O6)=0,"",IF(O6=1,(((10^K4)*('[4]Discharge'!G31^N4))/100),((10^K4)*('[4]Discharge'!G31^N4))))))</f>
        <v>2429.793680716341</v>
      </c>
      <c r="H33" s="24">
        <f>IF('[4]Discharge'!H31=0,0,IF(TRIM('[4]Discharge'!H31)="","",IF(COUNT(O6)=0,"",IF(O6=1,(((10^K4)*('[4]Discharge'!H31^N4))/100),((10^K4)*('[4]Discharge'!H31^N4))))))</f>
        <v>1626.7916366913469</v>
      </c>
      <c r="I33" s="24">
        <f>IF('[4]Discharge'!I31=0,0,IF(TRIM('[4]Discharge'!I31)="","",IF(COUNT(O6)=0,"",IF(O6=1,(((10^K4)*('[4]Discharge'!I31^N4))/100),((10^K4)*('[4]Discharge'!I31^N4))))))</f>
        <v>140.36980105562935</v>
      </c>
      <c r="J33" s="24">
        <f>IF('[4]Discharge'!J31=0,0,IF(TRIM('[4]Discharge'!J31)="","",IF(COUNT(O6)=0,"",IF(O6=1,(((10^K4)*('[4]Discharge'!J31^N4))/100),((10^K4)*('[4]Discharge'!J31^N4))))))</f>
        <v>123.82985473821715</v>
      </c>
      <c r="K33" s="24">
        <f>IF('[4]Discharge'!K31=0,0,IF(TRIM('[4]Discharge'!K31)="","",IF(COUNT(O6)=0,"",IF(O6=1,(((10^K4)*('[4]Discharge'!K31^N4))/100),((10^K4)*('[4]Discharge'!K31^N4))))))</f>
        <v>42.702977777454706</v>
      </c>
      <c r="L33" s="24">
        <f>IF('[4]Discharge'!L31=0,0,IF(TRIM('[4]Discharge'!L31)="","",IF(COUNT(O6)=0,"",IF(O6=1,(((10^K4)*('[4]Discharge'!L31^N4))/100),((10^K4)*('[4]Discharge'!L31^N4))))))</f>
        <v>17.155839471844292</v>
      </c>
      <c r="M33" s="24">
        <f>IF('[4]Discharge'!M31=0,0,IF(TRIM('[4]Discharge'!M31)="","",IF(COUNT(O6)=0,"",IF(O6=1,(((10^K4)*('[4]Discharge'!M31^N4))/100),((10^K4)*('[4]Discharge'!M31^N4))))))</f>
        <v>13.989265317326856</v>
      </c>
      <c r="N33" s="24">
        <f>IF('[4]Discharge'!N31=0,0,IF(TRIM('[4]Discharge'!N31)="","",IF(COUNT(O6)=0,"",IF(O6=1,(((10^K4)*('[4]Discharge'!N31^N4))/100),((10^K4)*('[4]Discharge'!N31^N4))))))</f>
        <v>6.450732110514094</v>
      </c>
      <c r="O33" s="30"/>
      <c r="P33" s="31"/>
      <c r="Q33" s="25"/>
    </row>
    <row r="34" spans="1:17" ht="21.75">
      <c r="A34" s="3"/>
      <c r="B34" s="38">
        <v>22</v>
      </c>
      <c r="C34" s="24">
        <f>IF('[4]Discharge'!C32=0,0,IF(TRIM('[4]Discharge'!C32)="","",IF(COUNT(O6)=0,"",IF(O6=1,(((10^K4)*('[4]Discharge'!C32^N4))/100),((10^K4)*('[4]Discharge'!C32^N4))))))</f>
        <v>0.8197305268235087</v>
      </c>
      <c r="D34" s="24">
        <f>IF('[4]Discharge'!D32=0,0,IF(TRIM('[4]Discharge'!D32)="","",IF(COUNT(O6)=0,"",IF(O6=1,(((10^K4)*('[4]Discharge'!D32^N4))/100),((10^K4)*('[4]Discharge'!D32^N4))))))</f>
        <v>12.5289586079234</v>
      </c>
      <c r="E34" s="24">
        <f>IF('[4]Discharge'!E32=0,0,IF(TRIM('[4]Discharge'!E32)="","",IF(COUNT(O6)=0,"",IF(O6=1,(((10^K4)*('[4]Discharge'!E32^N4))/100),((10^K4)*('[4]Discharge'!E32^N4))))))</f>
        <v>3051.783590304304</v>
      </c>
      <c r="F34" s="24">
        <f>IF('[4]Discharge'!F32=0,0,IF(TRIM('[4]Discharge'!F32)="","",IF(COUNT(O6)=0,"",IF(O6=1,(((10^K4)*('[4]Discharge'!F32^N4))/100),((10^K4)*('[4]Discharge'!F32^N4))))))</f>
        <v>1238.345282991632</v>
      </c>
      <c r="G34" s="24">
        <f>IF('[4]Discharge'!G32=0,0,IF(TRIM('[4]Discharge'!G32)="","",IF(COUNT(O6)=0,"",IF(O6=1,(((10^K4)*('[4]Discharge'!G32^N4))/100),((10^K4)*('[4]Discharge'!G32^N4))))))</f>
        <v>880.5776994338592</v>
      </c>
      <c r="H34" s="24">
        <f>IF('[4]Discharge'!H32=0,0,IF(TRIM('[4]Discharge'!H32)="","",IF(COUNT(O6)=0,"",IF(O6=1,(((10^K4)*('[4]Discharge'!H32^N4))/100),((10^K4)*('[4]Discharge'!H32^N4))))))</f>
        <v>2561.7916603051467</v>
      </c>
      <c r="I34" s="24">
        <f>IF('[4]Discharge'!I32=0,0,IF(TRIM('[4]Discharge'!I32)="","",IF(COUNT(O6)=0,"",IF(O6=1,(((10^K4)*('[4]Discharge'!I32^N4))/100),((10^K4)*('[4]Discharge'!I32^N4))))))</f>
        <v>131.88100162395978</v>
      </c>
      <c r="J34" s="24">
        <f>IF('[4]Discharge'!J32=0,0,IF(TRIM('[4]Discharge'!J32)="","",IF(COUNT(O6)=0,"",IF(O6=1,(((10^K4)*('[4]Discharge'!J32^N4))/100),((10^K4)*('[4]Discharge'!J32^N4))))))</f>
        <v>115.87346586080946</v>
      </c>
      <c r="K34" s="24">
        <f>IF('[4]Discharge'!K32=0,0,IF(TRIM('[4]Discharge'!K32)="","",IF(COUNT(O6)=0,"",IF(O6=1,(((10^K4)*('[4]Discharge'!K32^N4))/100),((10^K4)*('[4]Discharge'!K32^N4))))))</f>
        <v>54.62991646094208</v>
      </c>
      <c r="L34" s="24">
        <f>IF('[4]Discharge'!L32=0,0,IF(TRIM('[4]Discharge'!L32)="","",IF(COUNT(O6)=0,"",IF(O6=1,(((10^K4)*('[4]Discharge'!L32^N4))/100),((10^K4)*('[4]Discharge'!L32^N4))))))</f>
        <v>17.155839471844292</v>
      </c>
      <c r="M34" s="24">
        <f>IF('[4]Discharge'!M32=0,0,IF(TRIM('[4]Discharge'!M32)="","",IF(COUNT(O6)=0,"",IF(O6=1,(((10^K4)*('[4]Discharge'!M32^N4))/100),((10^K4)*('[4]Discharge'!M32^N4))))))</f>
        <v>13.989265317326856</v>
      </c>
      <c r="N34" s="24">
        <f>IF('[4]Discharge'!N32=0,0,IF(TRIM('[4]Discharge'!N32)="","",IF(COUNT(O6)=0,"",IF(O6=1,(((10^K4)*('[4]Discharge'!N32^N4))/100),((10^K4)*('[4]Discharge'!N32^N4))))))</f>
        <v>6.450732110514094</v>
      </c>
      <c r="O34" s="30"/>
      <c r="P34" s="31"/>
      <c r="Q34" s="25"/>
    </row>
    <row r="35" spans="1:17" ht="21.75">
      <c r="A35" s="3"/>
      <c r="B35" s="38">
        <v>23</v>
      </c>
      <c r="C35" s="24">
        <f>IF('[4]Discharge'!C33=0,0,IF(TRIM('[4]Discharge'!C33)="","",IF(COUNT(O6)=0,"",IF(O6=1,(((10^K4)*('[4]Discharge'!C33^N4))/100),((10^K4)*('[4]Discharge'!C33^N4))))))</f>
        <v>0.8197305268235087</v>
      </c>
      <c r="D35" s="24">
        <f>IF('[4]Discharge'!D33=0,0,IF(TRIM('[4]Discharge'!D33)="","",IF(COUNT(O6)=0,"",IF(O6=1,(((10^K4)*('[4]Discharge'!D33^N4))/100),((10^K4)*('[4]Discharge'!D33^N4))))))</f>
        <v>12.5289586079234</v>
      </c>
      <c r="E35" s="24">
        <f>IF('[4]Discharge'!E33=0,0,IF(TRIM('[4]Discharge'!E33)="","",IF(COUNT(O6)=0,"",IF(O6=1,(((10^K4)*('[4]Discharge'!E33^N4))/100),((10^K4)*('[4]Discharge'!E33^N4))))))</f>
        <v>880.5776994338592</v>
      </c>
      <c r="F35" s="24">
        <f>IF('[4]Discharge'!F33=0,0,IF(TRIM('[4]Discharge'!F33)="","",IF(COUNT(O6)=0,"",IF(O6=1,(((10^K4)*('[4]Discharge'!F33^N4))/100),((10^K4)*('[4]Discharge'!F33^N4))))))</f>
        <v>4962.029670463691</v>
      </c>
      <c r="G35" s="24">
        <f>IF('[4]Discharge'!G33=0,0,IF(TRIM('[4]Discharge'!G33)="","",IF(COUNT(O6)=0,"",IF(O6=1,(((10^K4)*('[4]Discharge'!G33^N4))/100),((10^K4)*('[4]Discharge'!G33^N4))))))</f>
        <v>822.1694374376067</v>
      </c>
      <c r="H35" s="24">
        <f>IF('[4]Discharge'!H33=0,0,IF(TRIM('[4]Discharge'!H33)="","",IF(COUNT(O6)=0,"",IF(O6=1,(((10^K4)*('[4]Discharge'!H33^N4))/100),((10^K4)*('[4]Discharge'!H33^N4))))))</f>
        <v>1238.345282991632</v>
      </c>
      <c r="I35" s="24">
        <f>IF('[4]Discharge'!I33=0,0,IF(TRIM('[4]Discharge'!I33)="","",IF(COUNT(O6)=0,"",IF(O6=1,(((10^K4)*('[4]Discharge'!I33^N4))/100),((10^K4)*('[4]Discharge'!I33^N4))))))</f>
        <v>217.1047406124224</v>
      </c>
      <c r="J35" s="24">
        <f>IF('[4]Discharge'!J33=0,0,IF(TRIM('[4]Discharge'!J33)="","",IF(COUNT(O6)=0,"",IF(O6=1,(((10^K4)*('[4]Discharge'!J33^N4))/100),((10^K4)*('[4]Discharge'!J33^N4))))))</f>
        <v>108.34305788783492</v>
      </c>
      <c r="K35" s="24">
        <f>IF('[4]Discharge'!K33=0,0,IF(TRIM('[4]Discharge'!K33)="","",IF(COUNT(O6)=0,"",IF(O6=1,(((10^K4)*('[4]Discharge'!K33^N4))/100),((10^K4)*('[4]Discharge'!K33^N4))))))</f>
        <v>50.48842325890571</v>
      </c>
      <c r="L35" s="24">
        <f>IF('[4]Discharge'!L33=0,0,IF(TRIM('[4]Discharge'!L33)="","",IF(COUNT(O6)=0,"",IF(O6=1,(((10^K4)*('[4]Discharge'!L33^N4))/100),((10^K4)*('[4]Discharge'!L33^N4))))))</f>
        <v>17.155839471844292</v>
      </c>
      <c r="M35" s="24">
        <f>IF('[4]Discharge'!M33=0,0,IF(TRIM('[4]Discharge'!M33)="","",IF(COUNT(O6)=0,"",IF(O6=1,(((10^K4)*('[4]Discharge'!M33^N4))/100),((10^K4)*('[4]Discharge'!M33^N4))))))</f>
        <v>13.989265317326856</v>
      </c>
      <c r="N35" s="24">
        <f>IF('[4]Discharge'!N33=0,0,IF(TRIM('[4]Discharge'!N33)="","",IF(COUNT(O6)=0,"",IF(O6=1,(((10^K4)*('[4]Discharge'!N33^N4))/100),((10^K4)*('[4]Discharge'!N33^N4))))))</f>
        <v>6.450732110514094</v>
      </c>
      <c r="O35" s="30"/>
      <c r="P35" s="31"/>
      <c r="Q35" s="25"/>
    </row>
    <row r="36" spans="1:17" ht="21.75">
      <c r="A36" s="3"/>
      <c r="B36" s="38">
        <v>24</v>
      </c>
      <c r="C36" s="24">
        <f>IF('[4]Discharge'!C34=0,0,IF(TRIM('[4]Discharge'!C34)="","",IF(COUNT(O6)=0,"",IF(O6=1,(((10^K4)*('[4]Discharge'!C34^N4))/100),((10^K4)*('[4]Discharge'!C34^N4))))))</f>
        <v>0.8197305268235087</v>
      </c>
      <c r="D36" s="24">
        <f>IF('[4]Discharge'!D34=0,0,IF(TRIM('[4]Discharge'!D34)="","",IF(COUNT(O6)=0,"",IF(O6=1,(((10^K4)*('[4]Discharge'!D34^N4))/100),((10^K4)*('[4]Discharge'!D34^N4))))))</f>
        <v>17.155839471844292</v>
      </c>
      <c r="E36" s="24">
        <f>IF('[4]Discharge'!E34=0,0,IF(TRIM('[4]Discharge'!E34)="","",IF(COUNT(O6)=0,"",IF(O6=1,(((10^K4)*('[4]Discharge'!E34^N4))/100),((10^K4)*('[4]Discharge'!E34^N4))))))</f>
        <v>228.00538323549836</v>
      </c>
      <c r="F36" s="24">
        <f>IF('[4]Discharge'!F34=0,0,IF(TRIM('[4]Discharge'!F34)="","",IF(COUNT(O6)=0,"",IF(O6=1,(((10^K4)*('[4]Discharge'!F34^N4))/100),((10^K4)*('[4]Discharge'!F34^N4))))))</f>
        <v>598.6976823785483</v>
      </c>
      <c r="G36" s="24">
        <f>IF('[4]Discharge'!G34=0,0,IF(TRIM('[4]Discharge'!G34)="","",IF(COUNT(O6)=0,"",IF(O6=1,(((10^K4)*('[4]Discharge'!G34^N4))/100),((10^K4)*('[4]Discharge'!G34^N4))))))</f>
        <v>1626.7916366913469</v>
      </c>
      <c r="H36" s="24">
        <f>IF('[4]Discharge'!H34=0,0,IF(TRIM('[4]Discharge'!H34)="","",IF(COUNT(O6)=0,"",IF(O6=1,(((10^K4)*('[4]Discharge'!H34^N4))/100),((10^K4)*('[4]Discharge'!H34^N4))))))</f>
        <v>618.3954904837393</v>
      </c>
      <c r="I36" s="24">
        <f>IF('[4]Discharge'!I34=0,0,IF(TRIM('[4]Discharge'!I34)="","",IF(COUNT(O6)=0,"",IF(O6=1,(((10^K4)*('[4]Discharge'!I34^N4))/100),((10^K4)*('[4]Discharge'!I34^N4))))))</f>
        <v>115.87346586080946</v>
      </c>
      <c r="J36" s="24">
        <f>IF('[4]Discharge'!J34=0,0,IF(TRIM('[4]Discharge'!J34)="","",IF(COUNT(O6)=0,"",IF(O6=1,(((10^K4)*('[4]Discharge'!J34^N4))/100),((10^K4)*('[4]Discharge'!J34^N4))))))</f>
        <v>102.13679244528345</v>
      </c>
      <c r="K36" s="24">
        <f>IF('[4]Discharge'!K34=0,0,IF(TRIM('[4]Discharge'!K34)="","",IF(COUNT(O6)=0,"",IF(O6=1,(((10^K4)*('[4]Discharge'!K34^N4))/100),((10^K4)*('[4]Discharge'!K34^N4))))))</f>
        <v>46.5128550134403</v>
      </c>
      <c r="L36" s="24">
        <f>IF('[4]Discharge'!L34=0,0,IF(TRIM('[4]Discharge'!L34)="","",IF(COUNT(O6)=0,"",IF(O6=1,(((10^K4)*('[4]Discharge'!L34^N4))/100),((10^K4)*('[4]Discharge'!L34^N4))))))</f>
        <v>26.130055911640124</v>
      </c>
      <c r="M36" s="24">
        <f>IF('[4]Discharge'!M34=0,0,IF(TRIM('[4]Discharge'!M34)="","",IF(COUNT(O6)=0,"",IF(O6=1,(((10^K4)*('[4]Discharge'!M34^N4))/100),((10^K4)*('[4]Discharge'!M34^N4))))))</f>
        <v>13.989265317326856</v>
      </c>
      <c r="N36" s="24">
        <f>IF('[4]Discharge'!N34=0,0,IF(TRIM('[4]Discharge'!N34)="","",IF(COUNT(O6)=0,"",IF(O6=1,(((10^K4)*('[4]Discharge'!N34^N4))/100),((10^K4)*('[4]Discharge'!N34^N4))))))</f>
        <v>6.450732110514094</v>
      </c>
      <c r="O36" s="30"/>
      <c r="P36" s="31"/>
      <c r="Q36" s="25"/>
    </row>
    <row r="37" spans="1:17" ht="21.75">
      <c r="A37" s="3"/>
      <c r="B37" s="38">
        <v>25</v>
      </c>
      <c r="C37" s="24">
        <f>IF('[4]Discharge'!C35=0,0,IF(TRIM('[4]Discharge'!C35)="","",IF(COUNT(O6)=0,"",IF(O6=1,(((10^K4)*('[4]Discharge'!C35^N4))/100),((10^K4)*('[4]Discharge'!C35^N4))))))</f>
        <v>0.8197305268235087</v>
      </c>
      <c r="D37" s="24">
        <f>IF('[4]Discharge'!D35=0,0,IF(TRIM('[4]Discharge'!D35)="","",IF(COUNT(O6)=0,"",IF(O6=1,(((10^K4)*('[4]Discharge'!D35^N4))/100),((10^K4)*('[4]Discharge'!D35^N4))))))</f>
        <v>15.531509746821024</v>
      </c>
      <c r="E37" s="24">
        <f>IF('[4]Discharge'!E35=0,0,IF(TRIM('[4]Discharge'!E35)="","",IF(COUNT(O6)=0,"",IF(O6=1,(((10^K4)*('[4]Discharge'!E35^N4))/100),((10^K4)*('[4]Discharge'!E35^N4))))))</f>
        <v>2076.2430058699656</v>
      </c>
      <c r="F37" s="24">
        <f>IF('[4]Discharge'!F35=0,0,IF(TRIM('[4]Discharge'!F35)="","",IF(COUNT(O6)=0,"",IF(O6=1,(((10^K4)*('[4]Discharge'!F35^N4))/100),((10^K4)*('[4]Discharge'!F35^N4))))))</f>
        <v>123.82985473821715</v>
      </c>
      <c r="G37" s="24">
        <f>IF('[4]Discharge'!G35=0,0,IF(TRIM('[4]Discharge'!G35)="","",IF(COUNT(O6)=0,"",IF(O6=1,(((10^K4)*('[4]Discharge'!G35^N4))/100),((10^K4)*('[4]Discharge'!G35^N4))))))</f>
        <v>822.1694374376067</v>
      </c>
      <c r="H37" s="24">
        <f>IF('[4]Discharge'!H35=0,0,IF(TRIM('[4]Discharge'!H35)="","",IF(COUNT(O6)=0,"",IF(O6=1,(((10^K4)*('[4]Discharge'!H35^N4))/100),((10^K4)*('[4]Discharge'!H35^N4))))))</f>
        <v>598.6976823785483</v>
      </c>
      <c r="I37" s="24">
        <f>IF('[4]Discharge'!I35=0,0,IF(TRIM('[4]Discharge'!I35)="","",IF(COUNT(O6)=0,"",IF(O6=1,(((10^K4)*('[4]Discharge'!I35^N4))/100),((10^K4)*('[4]Discharge'!I35^N4))))))</f>
        <v>79.1706794493278</v>
      </c>
      <c r="J37" s="24">
        <f>IF('[4]Discharge'!J35=0,0,IF(TRIM('[4]Discharge'!J35)="","",IF(COUNT(O6)=0,"",IF(O6=1,(((10^K4)*('[4]Discharge'!J35^N4))/100),((10^K4)*('[4]Discharge'!J35^N4))))))</f>
        <v>102.13679244528345</v>
      </c>
      <c r="K37" s="24">
        <f>IF('[4]Discharge'!K35=0,0,IF(TRIM('[4]Discharge'!K35)="","",IF(COUNT(O6)=0,"",IF(O6=1,(((10^K4)*('[4]Discharge'!K35^N4))/100),((10^K4)*('[4]Discharge'!K35^N4))))))</f>
        <v>42.702977777454706</v>
      </c>
      <c r="L37" s="24">
        <f>IF('[4]Discharge'!L35=0,0,IF(TRIM('[4]Discharge'!L35)="","",IF(COUNT(O6)=0,"",IF(O6=1,(((10^K4)*('[4]Discharge'!L35^N4))/100),((10^K4)*('[4]Discharge'!L35^N4))))))</f>
        <v>32.265005433789646</v>
      </c>
      <c r="M37" s="24">
        <f>IF('[4]Discharge'!M35=0,0,IF(TRIM('[4]Discharge'!M35)="","",IF(COUNT(O6)=0,"",IF(O6=1,(((10^K4)*('[4]Discharge'!M35^N4))/100),((10^K4)*('[4]Discharge'!M35^N4))))))</f>
        <v>12.5289586079234</v>
      </c>
      <c r="N37" s="24">
        <f>IF('[4]Discharge'!N35=0,0,IF(TRIM('[4]Discharge'!N35)="","",IF(COUNT(O6)=0,"",IF(O6=1,(((10^K4)*('[4]Discharge'!N35^N4))/100),((10^K4)*('[4]Discharge'!N35^N4))))))</f>
        <v>6.450732110514094</v>
      </c>
      <c r="O37" s="30"/>
      <c r="P37" s="31"/>
      <c r="Q37" s="25"/>
    </row>
    <row r="38" spans="1:17" ht="21.75">
      <c r="A38" s="3"/>
      <c r="B38" s="38">
        <v>26</v>
      </c>
      <c r="C38" s="24">
        <f>IF('[4]Discharge'!C36=0,0,IF(TRIM('[4]Discharge'!C36)="","",IF(COUNT(O6)=0,"",IF(O6=1,(((10^K4)*('[4]Discharge'!C36^N4))/100),((10^K4)*('[4]Discharge'!C36^N4))))))</f>
        <v>0.8197305268235087</v>
      </c>
      <c r="D38" s="24">
        <f>IF('[4]Discharge'!D36=0,0,IF(TRIM('[4]Discharge'!D36)="","",IF(COUNT(O6)=0,"",IF(O6=1,(((10^K4)*('[4]Discharge'!D36^N4))/100),((10^K4)*('[4]Discharge'!D36^N4))))))</f>
        <v>9.853528593334403</v>
      </c>
      <c r="E38" s="24">
        <f>IF('[4]Discharge'!E36=0,0,IF(TRIM('[4]Discharge'!E36)="","",IF(COUNT(O6)=0,"",IF(O6=1,(((10^K4)*('[4]Discharge'!E36^N4))/100),((10^K4)*('[4]Discharge'!E36^N4))))))</f>
        <v>880.5776994338592</v>
      </c>
      <c r="F38" s="24">
        <f>IF('[4]Discharge'!F36=0,0,IF(TRIM('[4]Discharge'!F36)="","",IF(COUNT(O6)=0,"",IF(O6=1,(((10^K4)*('[4]Discharge'!F36^N4))/100),((10^K4)*('[4]Discharge'!F36^N4))))))</f>
        <v>401.53588650641564</v>
      </c>
      <c r="G38" s="24">
        <f>IF('[4]Discharge'!G36=0,0,IF(TRIM('[4]Discharge'!G36)="","",IF(COUNT(O6)=0,"",IF(O6=1,(((10^K4)*('[4]Discharge'!G36^N4))/100),((10^K4)*('[4]Discharge'!G36^N4))))))</f>
        <v>910.5466046548811</v>
      </c>
      <c r="H38" s="24">
        <f>IF('[4]Discharge'!H36=0,0,IF(TRIM('[4]Discharge'!H36)="","",IF(COUNT(O6)=0,"",IF(O6=1,(((10^K4)*('[4]Discharge'!H36^N4))/100),((10^K4)*('[4]Discharge'!H36^N4))))))</f>
        <v>972.0154318077874</v>
      </c>
      <c r="I38" s="24">
        <f>IF('[4]Discharge'!I36=0,0,IF(TRIM('[4]Discharge'!I36)="","",IF(COUNT(O6)=0,"",IF(O6=1,(((10^K4)*('[4]Discharge'!I36^N4))/100),((10^K4)*('[4]Discharge'!I36^N4))))))</f>
        <v>325.00990567683095</v>
      </c>
      <c r="J38" s="24">
        <f>IF('[4]Discharge'!J36=0,0,IF(TRIM('[4]Discharge'!J36)="","",IF(COUNT(O6)=0,"",IF(O6=1,(((10^K4)*('[4]Discharge'!J36^N4))/100),((10^K4)*('[4]Discharge'!J36^N4))))))</f>
        <v>102.13679244528345</v>
      </c>
      <c r="K38" s="24">
        <f>IF('[4]Discharge'!K36=0,0,IF(TRIM('[4]Discharge'!K36)="","",IF(COUNT(O6)=0,"",IF(O6=1,(((10^K4)*('[4]Discharge'!K36^N4))/100),((10^K4)*('[4]Discharge'!K36^N4))))))</f>
        <v>42.702977777454706</v>
      </c>
      <c r="L38" s="24">
        <f>IF('[4]Discharge'!L36=0,0,IF(TRIM('[4]Discharge'!L36)="","",IF(COUNT(O6)=0,"",IF(O6=1,(((10^K4)*('[4]Discharge'!L36^N4))/100),((10^K4)*('[4]Discharge'!L36^N4))))))</f>
        <v>32.265005433789646</v>
      </c>
      <c r="M38" s="24">
        <f>IF('[4]Discharge'!M36=0,0,IF(TRIM('[4]Discharge'!M36)="","",IF(COUNT(O6)=0,"",IF(O6=1,(((10^K4)*('[4]Discharge'!M36^N4))/100),((10^K4)*('[4]Discharge'!M36^N4))))))</f>
        <v>12.5289586079234</v>
      </c>
      <c r="N38" s="24">
        <f>IF('[4]Discharge'!N36=0,0,IF(TRIM('[4]Discharge'!N36)="","",IF(COUNT(O6)=0,"",IF(O6=1,(((10^K4)*('[4]Discharge'!N36^N4))/100),((10^K4)*('[4]Discharge'!N36^N4))))))</f>
        <v>6.450732110514094</v>
      </c>
      <c r="O38" s="30"/>
      <c r="P38" s="31"/>
      <c r="Q38" s="25"/>
    </row>
    <row r="39" spans="1:17" ht="21.75">
      <c r="A39" s="3"/>
      <c r="B39" s="38">
        <v>27</v>
      </c>
      <c r="C39" s="24">
        <f>IF('[4]Discharge'!C37=0,0,IF(TRIM('[4]Discharge'!C37)="","",IF(COUNT(O6)=0,"",IF(O6=1,(((10^K4)*('[4]Discharge'!C37^N4))/100),((10^K4)*('[4]Discharge'!C37^N4))))))</f>
        <v>0.8197305268235087</v>
      </c>
      <c r="D39" s="24">
        <f>IF('[4]Discharge'!D37=0,0,IF(TRIM('[4]Discharge'!D37)="","",IF(COUNT(O6)=0,"",IF(O6=1,(((10^K4)*('[4]Discharge'!D37^N4))/100),((10^K4)*('[4]Discharge'!D37^N4))))))</f>
        <v>9.853528593334403</v>
      </c>
      <c r="E39" s="24">
        <f>IF('[4]Discharge'!E37=0,0,IF(TRIM('[4]Discharge'!E37)="","",IF(COUNT(O6)=0,"",IF(O6=1,(((10^K4)*('[4]Discharge'!E37^N4))/100),((10^K4)*('[4]Discharge'!E37^N4))))))</f>
        <v>385.7529315529111</v>
      </c>
      <c r="F39" s="24">
        <f>IF('[4]Discharge'!F37=0,0,IF(TRIM('[4]Discharge'!F37)="","",IF(COUNT(O6)=0,"",IF(O6=1,(((10^K4)*('[4]Discharge'!F37^N4))/100),((10^K4)*('[4]Discharge'!F37^N4))))))</f>
        <v>217.1047406124224</v>
      </c>
      <c r="G39" s="24">
        <f>IF('[4]Discharge'!G37=0,0,IF(TRIM('[4]Discharge'!G37)="","",IF(COUNT(O6)=0,"",IF(O6=1,(((10^K4)*('[4]Discharge'!G37^N4))/100),((10^K4)*('[4]Discharge'!G37^N4))))))</f>
        <v>559.9113455898116</v>
      </c>
      <c r="H39" s="24">
        <f>IF('[4]Discharge'!H37=0,0,IF(TRIM('[4]Discharge'!H37)="","",IF(COUNT(O6)=0,"",IF(O6=1,(((10^K4)*('[4]Discharge'!H37^N4))/100),((10^K4)*('[4]Discharge'!H37^N4))))))</f>
        <v>738.3763657269575</v>
      </c>
      <c r="I39" s="24">
        <f>IF('[4]Discharge'!I37=0,0,IF(TRIM('[4]Discharge'!I37)="","",IF(COUNT(O6)=0,"",IF(O6=1,(((10^K4)*('[4]Discharge'!I37^N4))/100),((10^K4)*('[4]Discharge'!I37^N4))))))</f>
        <v>167.06115815329892</v>
      </c>
      <c r="J39" s="24">
        <f>IF('[4]Discharge'!J37=0,0,IF(TRIM('[4]Discharge'!J37)="","",IF(COUNT(O6)=0,"",IF(O6=1,(((10^K4)*('[4]Discharge'!J37^N4))/100),((10^K4)*('[4]Discharge'!J37^N4))))))</f>
        <v>102.13679244528345</v>
      </c>
      <c r="K39" s="24">
        <f>IF('[4]Discharge'!K37=0,0,IF(TRIM('[4]Discharge'!K37)="","",IF(COUNT(O6)=0,"",IF(O6=1,(((10^K4)*('[4]Discharge'!K37^N4))/100),((10^K4)*('[4]Discharge'!K37^N4))))))</f>
        <v>39.05854812329588</v>
      </c>
      <c r="L39" s="24">
        <f>IF('[4]Discharge'!L37=0,0,IF(TRIM('[4]Discharge'!L37)="","",IF(COUNT(O6)=0,"",IF(O6=1,(((10^K4)*('[4]Discharge'!L37^N4))/100),((10^K4)*('[4]Discharge'!L37^N4))))))</f>
        <v>29.11535021013963</v>
      </c>
      <c r="M39" s="24">
        <f>IF('[4]Discharge'!M37=0,0,IF(TRIM('[4]Discharge'!M37)="","",IF(COUNT(O6)=0,"",IF(O6=1,(((10^K4)*('[4]Discharge'!M37^N4))/100),((10^K4)*('[4]Discharge'!M37^N4))))))</f>
        <v>12.5289586079234</v>
      </c>
      <c r="N39" s="24">
        <f>IF('[4]Discharge'!N37=0,0,IF(TRIM('[4]Discharge'!N37)="","",IF(COUNT(O6)=0,"",IF(O6=1,(((10^K4)*('[4]Discharge'!N37^N4))/100),((10^K4)*('[4]Discharge'!N37^N4))))))</f>
        <v>6.450732110514094</v>
      </c>
      <c r="O39" s="30"/>
      <c r="P39" s="31"/>
      <c r="Q39" s="25"/>
    </row>
    <row r="40" spans="1:17" ht="21.75">
      <c r="A40" s="3"/>
      <c r="B40" s="38">
        <v>28</v>
      </c>
      <c r="C40" s="24">
        <f>IF('[4]Discharge'!C38=0,0,IF(TRIM('[4]Discharge'!C38)="","",IF(COUNT(O6)=0,"",IF(O6=1,(((10^K4)*('[4]Discharge'!C38^N4))/100),((10^K4)*('[4]Discharge'!C38^N4))))))</f>
        <v>0.8197305268235087</v>
      </c>
      <c r="D40" s="24">
        <f>IF('[4]Discharge'!D38=0,0,IF(TRIM('[4]Discharge'!D38)="","",IF(COUNT(O6)=0,"",IF(O6=1,(((10^K4)*('[4]Discharge'!D38^N4))/100),((10^K4)*('[4]Discharge'!D38^N4))))))</f>
        <v>7.503867970168159</v>
      </c>
      <c r="E40" s="24">
        <f>IF('[4]Discharge'!E38=0,0,IF(TRIM('[4]Discharge'!E38)="","",IF(COUNT(O6)=0,"",IF(O6=1,(((10^K4)*('[4]Discharge'!E38^N4))/100),((10^K4)*('[4]Discharge'!E38^N4))))))</f>
        <v>285.81417108532486</v>
      </c>
      <c r="F40" s="24">
        <f>IF('[4]Discharge'!F38=0,0,IF(TRIM('[4]Discharge'!F38)="","",IF(COUNT(O6)=0,"",IF(O6=1,(((10^K4)*('[4]Discharge'!F38^N4))/100),((10^K4)*('[4]Discharge'!F38^N4))))))</f>
        <v>325.00990567683095</v>
      </c>
      <c r="G40" s="24">
        <f>IF('[4]Discharge'!G38=0,0,IF(TRIM('[4]Discharge'!G38)="","",IF(COUNT(O6)=0,"",IF(O6=1,(((10^K4)*('[4]Discharge'!G38^N4))/100),((10^K4)*('[4]Discharge'!G38^N4))))))</f>
        <v>659.1589186065662</v>
      </c>
      <c r="H40" s="24">
        <f>IF('[4]Discharge'!H38=0,0,IF(TRIM('[4]Discharge'!H38)="","",IF(COUNT(O6)=0,"",IF(O6=1,(((10^K4)*('[4]Discharge'!H38^N4))/100),((10^K4)*('[4]Discharge'!H38^N4))))))</f>
        <v>540.8350185939148</v>
      </c>
      <c r="I40" s="24">
        <f>IF('[4]Discharge'!I38=0,0,IF(TRIM('[4]Discharge'!I38)="","",IF(COUNT(O6)=0,"",IF(O6=1,(((10^K4)*('[4]Discharge'!I38^N4))/100),((10^K4)*('[4]Discharge'!I38^N4))))))</f>
        <v>186.2380776750602</v>
      </c>
      <c r="J40" s="24">
        <f>IF('[4]Discharge'!J38=0,0,IF(TRIM('[4]Discharge'!J38)="","",IF(COUNT(O6)=0,"",IF(O6=1,(((10^K4)*('[4]Discharge'!J38^N4))/100),((10^K4)*('[4]Discharge'!J38^N4))))))</f>
        <v>96.1166191669247</v>
      </c>
      <c r="K40" s="24">
        <f>IF('[4]Discharge'!K38=0,0,IF(TRIM('[4]Discharge'!K38)="","",IF(COUNT(O6)=0,"",IF(O6=1,(((10^K4)*('[4]Discharge'!K38^N4))/100),((10^K4)*('[4]Discharge'!K38^N4))))))</f>
        <v>39.05854812329588</v>
      </c>
      <c r="L40" s="24">
        <f>IF('[4]Discharge'!L38=0,0,IF(TRIM('[4]Discharge'!L38)="","",IF(COUNT(O6)=0,"",IF(O6=1,(((10^K4)*('[4]Discharge'!L38^N4))/100),((10^K4)*('[4]Discharge'!L38^N4))))))</f>
        <v>29.11535021013963</v>
      </c>
      <c r="M40" s="24">
        <f>IF('[4]Discharge'!M38=0,0,IF(TRIM('[4]Discharge'!M38)="","",IF(COUNT(O6)=0,"",IF(O6=1,(((10^K4)*('[4]Discharge'!M38^N4))/100),((10^K4)*('[4]Discharge'!M38^N4))))))</f>
        <v>12.5289586079234</v>
      </c>
      <c r="N40" s="24">
        <f>IF('[4]Discharge'!N38=0,0,IF(TRIM('[4]Discharge'!N38)="","",IF(COUNT(O6)=0,"",IF(O6=1,(((10^K4)*('[4]Discharge'!N38^N4))/100),((10^K4)*('[4]Discharge'!N38^N4))))))</f>
        <v>6.450732110514094</v>
      </c>
      <c r="O40" s="30"/>
      <c r="P40" s="31"/>
      <c r="Q40" s="25"/>
    </row>
    <row r="41" spans="1:17" ht="21.75">
      <c r="A41" s="3"/>
      <c r="B41" s="38">
        <v>29</v>
      </c>
      <c r="C41" s="24">
        <f>IF('[4]Discharge'!C39=0,0,IF(TRIM('[4]Discharge'!C39)="","",IF(COUNT(O6)=0,"",IF(O6=1,(((10^K4)*('[4]Discharge'!C39^N4))/100),((10^K4)*('[4]Discharge'!C39^N4))))))</f>
        <v>0.8197305268235087</v>
      </c>
      <c r="D41" s="24">
        <f>IF('[4]Discharge'!D39=0,0,IF(TRIM('[4]Discharge'!D39)="","",IF(COUNT(O6)=0,"",IF(O6=1,(((10^K4)*('[4]Discharge'!D39^N4))/100),((10^K4)*('[4]Discharge'!D39^N4))))))</f>
        <v>4.492686802809902</v>
      </c>
      <c r="E41" s="24">
        <f>IF('[4]Discharge'!E39=0,0,IF(TRIM('[4]Discharge'!E39)="","",IF(COUNT(O6)=0,"",IF(O6=1,(((10^K4)*('[4]Discharge'!E39^N4))/100),((10^K4)*('[4]Discharge'!E39^N4))))))</f>
        <v>73.89287163122583</v>
      </c>
      <c r="F41" s="24">
        <f>IF('[4]Discharge'!F39=0,0,IF(TRIM('[4]Discharge'!F39)="","",IF(COUNT(O6)=0,"",IF(O6=1,(((10^K4)*('[4]Discharge'!F39^N4))/100),((10^K4)*('[4]Discharge'!F39^N4))))))</f>
        <v>618.3954904837393</v>
      </c>
      <c r="G41" s="24">
        <f>IF('[4]Discharge'!G39=0,0,IF(TRIM('[4]Discharge'!G39)="","",IF(COUNT(O6)=0,"",IF(O6=1,(((10^K4)*('[4]Discharge'!G39^N4))/100),((10^K4)*('[4]Discharge'!G39^N4))))))</f>
        <v>1401.1261037310144</v>
      </c>
      <c r="H41" s="24">
        <f>IF('[4]Discharge'!H39=0,0,IF(TRIM('[4]Discharge'!H39)="","",IF(COUNT(O6)=0,"",IF(O6=1,(((10^K4)*('[4]Discharge'!H39^N4))/100),((10^K4)*('[4]Discharge'!H39^N4))))))</f>
        <v>522.4453779913858</v>
      </c>
      <c r="I41" s="24">
        <f>IF('[4]Discharge'!I39=0,0,IF(TRIM('[4]Discharge'!I39)="","",IF(COUNT(O6)=0,"",IF(O6=1,(((10^K4)*('[4]Discharge'!I39^N4))/100),((10^K4)*('[4]Discharge'!I39^N4))))))</f>
        <v>261.844779719654</v>
      </c>
      <c r="J41" s="24">
        <f>IF('[4]Discharge'!J39=0,0,IF(TRIM('[4]Discharge'!J39)="","",IF(COUNT(O6)=0,"",IF(O6=1,(((10^K4)*('[4]Discharge'!J39^N4))/100),((10^K4)*('[4]Discharge'!J39^N4))))))</f>
        <v>102.13679244528345</v>
      </c>
      <c r="K41" s="24">
        <f>IF('[4]Discharge'!K39=0,0,IF(TRIM('[4]Discharge'!K39)="","",IF(COUNT(O6)=0,"",IF(O6=1,(((10^K4)*('[4]Discharge'!K39^N4))/100),((10^K4)*('[4]Discharge'!K39^N4))))))</f>
        <v>35.57931232573636</v>
      </c>
      <c r="L41" s="24">
        <f>IF('[4]Discharge'!L39=0,0,IF(TRIM('[4]Discharge'!L39)="","",IF(COUNT(O6)=0,"",IF(O6=1,(((10^K4)*('[4]Discharge'!L39^N4))/100),((10^K4)*('[4]Discharge'!L39^N4))))))</f>
        <v>23.30881687731657</v>
      </c>
      <c r="M41" s="24">
        <f>IF('[4]Discharge'!M39=0,0,IF(TRIM('[4]Discharge'!M39)="","",IF(COUNT(O6)=0,"",IF(O6=1,(((10^K4)*('[4]Discharge'!M39^N4))/100),((10^K4)*('[4]Discharge'!M39^N4))))))</f>
      </c>
      <c r="N41" s="24">
        <f>IF('[4]Discharge'!N39=0,0,IF(TRIM('[4]Discharge'!N39)="","",IF(COUNT(O6)=0,"",IF(O6=1,(((10^K4)*('[4]Discharge'!N39^N4))/100),((10^K4)*('[4]Discharge'!N39^N4))))))</f>
        <v>6.450732110514094</v>
      </c>
      <c r="O41" s="30"/>
      <c r="P41" s="31"/>
      <c r="Q41" s="25"/>
    </row>
    <row r="42" spans="1:17" ht="21.75">
      <c r="A42" s="3"/>
      <c r="B42" s="38">
        <v>30</v>
      </c>
      <c r="C42" s="24">
        <f>IF('[4]Discharge'!C40=0,0,IF(TRIM('[4]Discharge'!C40)="","",IF(COUNT(O6)=0,"",IF(O6=1,(((10^K4)*('[4]Discharge'!C40^N4))/100),((10^K4)*('[4]Discharge'!C40^N4))))))</f>
        <v>0.8197305268235087</v>
      </c>
      <c r="D42" s="24">
        <f>IF('[4]Discharge'!D40=0,0,IF(TRIM('[4]Discharge'!D40)="","",IF(COUNT(O6)=0,"",IF(O6=1,(((10^K4)*('[4]Discharge'!D40^N4))/100),((10^K4)*('[4]Discharge'!D40^N4))))))</f>
        <v>15.531509746821024</v>
      </c>
      <c r="E42" s="24">
        <f>IF('[4]Discharge'!E40=0,0,IF(TRIM('[4]Discharge'!E40)="","",IF(COUNT(O6)=0,"",IF(O6=1,(((10^K4)*('[4]Discharge'!E40^N4))/100),((10^K4)*('[4]Discharge'!E40^N4))))))</f>
        <v>90.28234368735878</v>
      </c>
      <c r="F42" s="24">
        <f>IF('[4]Discharge'!F40=0,0,IF(TRIM('[4]Discharge'!F40)="","",IF(COUNT(O6)=0,"",IF(O6=1,(((10^K4)*('[4]Discharge'!F40^N4))/100),((10^K4)*('[4]Discharge'!F40^N4))))))</f>
        <v>273.8221914849429</v>
      </c>
      <c r="G42" s="24">
        <f>IF('[4]Discharge'!G40=0,0,IF(TRIM('[4]Discharge'!G40)="","",IF(COUNT(O6)=0,"",IF(O6=1,(((10^K4)*('[4]Discharge'!G40^N4))/100),((10^K4)*('[4]Discharge'!G40^N4))))))</f>
        <v>3665.2336674493567</v>
      </c>
      <c r="H42" s="24">
        <f>IF('[4]Discharge'!H40=0,0,IF(TRIM('[4]Discharge'!H40)="","",IF(COUNT(O6)=0,"",IF(O6=1,(((10^K4)*('[4]Discharge'!H40^N4))/100),((10^K4)*('[4]Discharge'!H40^N4))))))</f>
        <v>659.1589186065662</v>
      </c>
      <c r="I42" s="24">
        <f>IF('[4]Discharge'!I40=0,0,IF(TRIM('[4]Discharge'!I40)="","",IF(COUNT(O6)=0,"",IF(O6=1,(((10^K4)*('[4]Discharge'!I40^N4))/100),((10^K4)*('[4]Discharge'!I40^N4))))))</f>
        <v>434.3870469120644</v>
      </c>
      <c r="J42" s="24">
        <f>IF('[4]Discharge'!J40=0,0,IF(TRIM('[4]Discharge'!J40)="","",IF(COUNT(O6)=0,"",IF(O6=1,(((10^K4)*('[4]Discharge'!J40^N4))/100),((10^K4)*('[4]Discharge'!J40^N4))))))</f>
        <v>96.1166191669247</v>
      </c>
      <c r="K42" s="24">
        <f>IF('[4]Discharge'!K40=0,0,IF(TRIM('[4]Discharge'!K40)="","",IF(COUNT(O6)=0,"",IF(O6=1,(((10^K4)*('[4]Discharge'!K40^N4))/100),((10^K4)*('[4]Discharge'!K40^N4))))))</f>
        <v>35.57931232573636</v>
      </c>
      <c r="L42" s="24">
        <f>IF('[4]Discharge'!L40=0,0,IF(TRIM('[4]Discharge'!L40)="","",IF(COUNT(O6)=0,"",IF(O6=1,(((10^K4)*('[4]Discharge'!L40^N4))/100),((10^K4)*('[4]Discharge'!L40^N4))))))</f>
        <v>12.5289586079234</v>
      </c>
      <c r="M42" s="24"/>
      <c r="N42" s="24">
        <f>IF('[4]Discharge'!N40=0,0,IF(TRIM('[4]Discharge'!N40)="","",IF(COUNT(O6)=0,"",IF(O6=1,(((10^K4)*('[4]Discharge'!N40^N4))/100),((10^K4)*('[4]Discharge'!N40^N4))))))</f>
        <v>6.450732110514094</v>
      </c>
      <c r="O42" s="30"/>
      <c r="P42" s="31"/>
      <c r="Q42" s="25"/>
    </row>
    <row r="43" spans="1:17" ht="21.75">
      <c r="A43" s="3"/>
      <c r="B43" s="38">
        <v>31</v>
      </c>
      <c r="C43" s="24"/>
      <c r="D43" s="24">
        <f>IF('[4]Discharge'!D41=0,0,IF(TRIM('[4]Discharge'!D41)="","",IF(COUNT(O6)=0,"",IF(O6=1,(((10^K4)*('[4]Discharge'!D41^N4))/100),((10^K4)*('[4]Discharge'!D41^N4))))))</f>
        <v>39.05854812329588</v>
      </c>
      <c r="E43" s="24"/>
      <c r="F43" s="24">
        <f>IF('[4]Discharge'!F41=0,0,IF(TRIM('[4]Discharge'!F41)="","",IF(COUNT(O6)=0,"",IF(O6=1,(((10^K4)*('[4]Discharge'!F41^N4))/100),((10^K4)*('[4]Discharge'!F41^N4))))))</f>
        <v>261.844779719654</v>
      </c>
      <c r="G43" s="24">
        <f>IF('[4]Discharge'!G41=0,0,IF(TRIM('[4]Discharge'!G41)="","",IF(COUNT(O6)=0,"",IF(O6=1,(((10^K4)*('[4]Discharge'!G41^N4))/100),((10^K4)*('[4]Discharge'!G41^N4))))))</f>
        <v>2238.451167364471</v>
      </c>
      <c r="H43" s="24"/>
      <c r="I43" s="24">
        <f>IF('[4]Discharge'!I41=0,0,IF(TRIM('[4]Discharge'!I41)="","",IF(COUNT(O6)=0,"",IF(O6=1,(((10^K4)*('[4]Discharge'!I41^N4))/100),((10^K4)*('[4]Discharge'!I41^N4))))))</f>
        <v>298.3312172705563</v>
      </c>
      <c r="J43" s="24"/>
      <c r="K43" s="24">
        <f>IF('[4]Discharge'!K41=0,0,IF(TRIM('[4]Discharge'!K41)="","",IF(COUNT(O6)=0,"",IF(O6=1,(((10^K4)*('[4]Discharge'!K41^N4))/100),((10^K4)*('[4]Discharge'!K41^N4))))))</f>
        <v>35.57931232573636</v>
      </c>
      <c r="L43" s="24">
        <f>IF(TRIM('[4]Discharge'!L41)="","",IF(COUNT(O6)=0,"",IF(O6=1,(((10^K4)*('[4]Discharge'!L41^N4))/100),((10^K4)*('[4]Discharge'!L41^N4)))))</f>
        <v>12.5289586079234</v>
      </c>
      <c r="M43" s="24"/>
      <c r="N43" s="26">
        <f>IF('[4]Discharge'!N41=0,0,IF(TRIM('[4]Discharge'!N41)="","",IF(COUNT(O6)=0,"",IF(O6=1,(((10^K4)*('[4]Discharge'!N41^N4))/100),((10^K4)*('[4]Discharge'!N41^N4))))))</f>
        <v>6.450732110514094</v>
      </c>
      <c r="O43" s="30"/>
      <c r="P43" s="31"/>
      <c r="Q43" s="25"/>
    </row>
    <row r="44" spans="1:17" ht="21.75">
      <c r="A44" s="3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41"/>
      <c r="Q44" s="25"/>
    </row>
    <row r="45" spans="1:16" ht="21.75">
      <c r="A45" s="3"/>
      <c r="B45" s="33" t="s">
        <v>28</v>
      </c>
      <c r="C45" s="24">
        <f>IF(COUNT(C11:C43)=0,"",SUM(C11:C43))</f>
        <v>11.322297920080533</v>
      </c>
      <c r="D45" s="24">
        <f aca="true" t="shared" si="0" ref="D45:M45">IF(COUNT(D11:D43)=0,"",SUM(D11:D43))</f>
        <v>397.97244854198084</v>
      </c>
      <c r="E45" s="24">
        <f t="shared" si="0"/>
        <v>10697.715485527424</v>
      </c>
      <c r="F45" s="24">
        <f t="shared" si="0"/>
        <v>16562.852970708933</v>
      </c>
      <c r="G45" s="24">
        <f t="shared" si="0"/>
        <v>33947.63104207305</v>
      </c>
      <c r="H45" s="24">
        <f t="shared" si="0"/>
        <v>34850.40008680593</v>
      </c>
      <c r="I45" s="24">
        <f t="shared" si="0"/>
        <v>10002.659225069558</v>
      </c>
      <c r="J45" s="24">
        <f t="shared" si="0"/>
        <v>16205.643844307879</v>
      </c>
      <c r="K45" s="24">
        <f t="shared" si="0"/>
        <v>1482.8930517559081</v>
      </c>
      <c r="L45" s="24">
        <f t="shared" si="0"/>
        <v>1183.6684454015829</v>
      </c>
      <c r="M45" s="24">
        <f t="shared" si="0"/>
        <v>338.02497380153716</v>
      </c>
      <c r="N45" s="24">
        <f>IF(COUNT(N11:N43)=0,"",SUM(N11:N43))</f>
        <v>224.43210051419328</v>
      </c>
      <c r="O45" s="32">
        <f>IF(COUNT(C45:N45)=0,"",SUM(C45:N45))</f>
        <v>125905.21597242806</v>
      </c>
      <c r="P45" s="42" t="s">
        <v>29</v>
      </c>
    </row>
    <row r="46" spans="1:17" ht="21.75">
      <c r="A46" s="3"/>
      <c r="B46" s="33" t="s">
        <v>30</v>
      </c>
      <c r="C46" s="24">
        <f>IF(COUNT(C11:C43)=0,"",AVERAGE(C11:C43))</f>
        <v>0.37740993066935113</v>
      </c>
      <c r="D46" s="24">
        <f aca="true" t="shared" si="1" ref="D46:N46">IF(COUNT(D11:D43)=0,"",AVERAGE(D11:D43))</f>
        <v>12.83782092070906</v>
      </c>
      <c r="E46" s="24">
        <f t="shared" si="1"/>
        <v>356.59051618424746</v>
      </c>
      <c r="F46" s="24">
        <f t="shared" si="1"/>
        <v>534.2855797002882</v>
      </c>
      <c r="G46" s="24">
        <f t="shared" si="1"/>
        <v>1095.0848723249371</v>
      </c>
      <c r="H46" s="24">
        <f t="shared" si="1"/>
        <v>1161.680002893531</v>
      </c>
      <c r="I46" s="24">
        <f t="shared" si="1"/>
        <v>322.66642661514703</v>
      </c>
      <c r="J46" s="24">
        <f t="shared" si="1"/>
        <v>540.1881281435959</v>
      </c>
      <c r="K46" s="24">
        <f t="shared" si="1"/>
        <v>47.83525973406155</v>
      </c>
      <c r="L46" s="24">
        <f t="shared" si="1"/>
        <v>38.18285307747041</v>
      </c>
      <c r="M46" s="24">
        <f t="shared" si="1"/>
        <v>12.072320492912041</v>
      </c>
      <c r="N46" s="24">
        <f t="shared" si="1"/>
        <v>7.239745177877203</v>
      </c>
      <c r="O46" s="30">
        <f>IF(COUNT(C46:N46)=0,"",SUM(C46:N46))</f>
        <v>4129.040935195446</v>
      </c>
      <c r="P46" s="31"/>
      <c r="Q46" s="25"/>
    </row>
    <row r="47" spans="1:17" ht="21.75">
      <c r="A47" s="3"/>
      <c r="B47" s="33" t="s">
        <v>31</v>
      </c>
      <c r="C47" s="24">
        <f>IF(COUNT(C11:C43)=0,"",MAX(C11:C43))</f>
        <v>0.8197305268235087</v>
      </c>
      <c r="D47" s="24">
        <f aca="true" t="shared" si="2" ref="D47:N47">IF(COUNT(D11:D43)=0,"",MAX(D11:D43))</f>
        <v>115.87346586080946</v>
      </c>
      <c r="E47" s="24">
        <f t="shared" si="2"/>
        <v>3051.783590304304</v>
      </c>
      <c r="F47" s="24">
        <f t="shared" si="2"/>
        <v>4962.029670463691</v>
      </c>
      <c r="G47" s="24">
        <f t="shared" si="2"/>
        <v>3946.19981325253</v>
      </c>
      <c r="H47" s="24">
        <f t="shared" si="2"/>
        <v>4644.651705132322</v>
      </c>
      <c r="I47" s="24">
        <f t="shared" si="2"/>
        <v>941.0257524339693</v>
      </c>
      <c r="J47" s="24">
        <f t="shared" si="2"/>
        <v>8581.52302564718</v>
      </c>
      <c r="K47" s="24">
        <f t="shared" si="2"/>
        <v>79.1706794493278</v>
      </c>
      <c r="L47" s="24">
        <f t="shared" si="2"/>
        <v>196.33065932459454</v>
      </c>
      <c r="M47" s="24">
        <f t="shared" si="2"/>
        <v>15.531509746821024</v>
      </c>
      <c r="N47" s="24">
        <f t="shared" si="2"/>
        <v>12.5289586079234</v>
      </c>
      <c r="O47" s="30">
        <f>IF(COUNT(C47:N47)=0,"",MAX(C47:N47))</f>
        <v>8581.52302564718</v>
      </c>
      <c r="P47" s="31"/>
      <c r="Q47" s="25"/>
    </row>
    <row r="48" spans="1:17" ht="21.75">
      <c r="A48" s="3"/>
      <c r="B48" s="33" t="s">
        <v>32</v>
      </c>
      <c r="C48" s="24">
        <f>IF(COUNT(C11:C43)=0,"",MIN(C11:C43))</f>
        <v>0.1843218202733019</v>
      </c>
      <c r="D48" s="24">
        <f aca="true" t="shared" si="3" ref="D48:N48">IF(COUNT(D11:D43)=0,"",MIN(D11:D43))</f>
        <v>0.8197305268235087</v>
      </c>
      <c r="E48" s="24">
        <f t="shared" si="3"/>
        <v>17.155839471844292</v>
      </c>
      <c r="F48" s="24">
        <f t="shared" si="3"/>
        <v>46.5128550134403</v>
      </c>
      <c r="G48" s="24">
        <f t="shared" si="3"/>
        <v>115.87346586080946</v>
      </c>
      <c r="H48" s="24">
        <f t="shared" si="3"/>
        <v>451.46820835739027</v>
      </c>
      <c r="I48" s="24">
        <f t="shared" si="3"/>
        <v>79.1706794493278</v>
      </c>
      <c r="J48" s="24">
        <f t="shared" si="3"/>
        <v>96.1166191669247</v>
      </c>
      <c r="K48" s="24">
        <f t="shared" si="3"/>
        <v>29.11535021013963</v>
      </c>
      <c r="L48" s="24">
        <f t="shared" si="3"/>
        <v>12.5289586079234</v>
      </c>
      <c r="M48" s="24">
        <f t="shared" si="3"/>
        <v>7.503867970168159</v>
      </c>
      <c r="N48" s="24">
        <f t="shared" si="3"/>
        <v>3.919700927937554</v>
      </c>
      <c r="O48" s="30">
        <f>IF(COUNT(C48:N48)=0,"",MIN(C48:N48))</f>
        <v>0.1843218202733019</v>
      </c>
      <c r="P48" s="31"/>
      <c r="Q48" s="25"/>
    </row>
  </sheetData>
  <sheetProtection/>
  <mergeCells count="13">
    <mergeCell ref="A1:B1"/>
    <mergeCell ref="C1:J1"/>
    <mergeCell ref="M1:N1"/>
    <mergeCell ref="A2:B2"/>
    <mergeCell ref="C2:G2"/>
    <mergeCell ref="C3:G3"/>
    <mergeCell ref="M3:N3"/>
    <mergeCell ref="C4:G4"/>
    <mergeCell ref="K4:L4"/>
    <mergeCell ref="N4:O4"/>
    <mergeCell ref="J5:K5"/>
    <mergeCell ref="H6:I6"/>
    <mergeCell ref="B7:O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">
      <selection activeCell="AA19" sqref="AA19"/>
    </sheetView>
  </sheetViews>
  <sheetFormatPr defaultColWidth="9.140625" defaultRowHeight="21.75"/>
  <cols>
    <col min="1" max="1" width="7.421875" style="3" customWidth="1"/>
    <col min="2" max="2" width="8.28125" style="3" customWidth="1"/>
    <col min="3" max="15" width="9.140625" style="3" customWidth="1"/>
    <col min="16" max="16" width="3.28125" style="3" customWidth="1"/>
    <col min="17" max="17" width="8.140625" style="3" customWidth="1"/>
    <col min="18" max="18" width="6.7109375" style="3" hidden="1" customWidth="1"/>
    <col min="19" max="19" width="7.28125" style="3" hidden="1" customWidth="1"/>
    <col min="20" max="26" width="0" style="3" hidden="1" customWidth="1"/>
    <col min="27" max="16384" width="9.140625" style="3" customWidth="1"/>
  </cols>
  <sheetData>
    <row r="1" spans="1:25" ht="16.5" customHeight="1">
      <c r="A1" s="80" t="s">
        <v>0</v>
      </c>
      <c r="B1" s="83"/>
      <c r="C1" s="84" t="str">
        <f>'[5]c-form'!AG4</f>
        <v>Nam Mae Taeng ,Mae  Taeng  , Chiang  Mai,P.92</v>
      </c>
      <c r="D1" s="84"/>
      <c r="E1" s="84"/>
      <c r="F1" s="84"/>
      <c r="G1" s="84"/>
      <c r="H1" s="84"/>
      <c r="I1" s="84"/>
      <c r="J1" s="84"/>
      <c r="K1" s="2"/>
      <c r="M1" s="80" t="s">
        <v>1</v>
      </c>
      <c r="N1" s="83"/>
      <c r="Y1" s="25" t="str">
        <f>name</f>
        <v>P.4A</v>
      </c>
    </row>
    <row r="2" spans="1:25" ht="16.5" customHeight="1">
      <c r="A2" s="80" t="s">
        <v>2</v>
      </c>
      <c r="B2" s="83"/>
      <c r="C2" s="84" t="str">
        <f>'[5]c-form'!AG3</f>
        <v>Nam Mae Taeng</v>
      </c>
      <c r="D2" s="84"/>
      <c r="E2" s="84"/>
      <c r="F2" s="84"/>
      <c r="G2" s="84"/>
      <c r="H2" s="4"/>
      <c r="I2" s="4"/>
      <c r="J2" s="4"/>
      <c r="K2" s="2"/>
      <c r="M2" s="5" t="s">
        <v>3</v>
      </c>
      <c r="N2" s="6"/>
      <c r="Y2" s="25">
        <f>FIND(".",Y1)</f>
        <v>2</v>
      </c>
    </row>
    <row r="3" spans="1:25" ht="16.5" customHeight="1">
      <c r="A3" s="1" t="s">
        <v>4</v>
      </c>
      <c r="B3" s="1"/>
      <c r="C3" s="84" t="str">
        <f>'[5]c-form'!AH3</f>
        <v>Ping</v>
      </c>
      <c r="D3" s="84"/>
      <c r="E3" s="84"/>
      <c r="F3" s="84"/>
      <c r="G3" s="84"/>
      <c r="H3" s="4"/>
      <c r="I3" s="4"/>
      <c r="J3" s="4"/>
      <c r="K3" s="2"/>
      <c r="M3" s="80" t="s">
        <v>5</v>
      </c>
      <c r="N3" s="80"/>
      <c r="Y3" s="25" t="str">
        <f>LEFT(Y1,Y2-1)&amp;RIGHT(Y1,Y2)</f>
        <v>P4A</v>
      </c>
    </row>
    <row r="4" spans="1:25" ht="16.5" customHeight="1">
      <c r="A4" s="5" t="s">
        <v>6</v>
      </c>
      <c r="B4" s="7"/>
      <c r="C4" s="73" t="str">
        <f>'[5]c-form'!AI3</f>
        <v>Ping</v>
      </c>
      <c r="D4" s="73"/>
      <c r="E4" s="73"/>
      <c r="F4" s="73"/>
      <c r="G4" s="73"/>
      <c r="J4" s="9" t="s">
        <v>7</v>
      </c>
      <c r="K4" s="74">
        <v>-0.0920514784</v>
      </c>
      <c r="L4" s="75"/>
      <c r="M4" s="10" t="s">
        <v>8</v>
      </c>
      <c r="N4" s="76">
        <v>1.934</v>
      </c>
      <c r="O4" s="77"/>
      <c r="Y4" s="25">
        <f>IF(TRIM('[5]c-form'!C7)="","",'[5]c-form'!C7)</f>
        <v>2017</v>
      </c>
    </row>
    <row r="5" spans="1:17" ht="16.5" customHeight="1">
      <c r="A5" s="5"/>
      <c r="B5" s="7"/>
      <c r="C5" s="8"/>
      <c r="D5" s="8"/>
      <c r="E5" s="8"/>
      <c r="F5" s="8"/>
      <c r="G5" s="8"/>
      <c r="J5" s="78" t="s">
        <v>9</v>
      </c>
      <c r="K5" s="79"/>
      <c r="L5" s="11">
        <v>2017</v>
      </c>
      <c r="M5" s="12" t="s">
        <v>10</v>
      </c>
      <c r="N5" s="11">
        <v>2018</v>
      </c>
      <c r="O5" s="13" t="s">
        <v>11</v>
      </c>
      <c r="P5" s="14">
        <v>35</v>
      </c>
      <c r="Q5" s="15" t="s">
        <v>12</v>
      </c>
    </row>
    <row r="6" spans="1:15" ht="16.5" customHeight="1">
      <c r="A6" s="5"/>
      <c r="B6" s="7"/>
      <c r="C6" s="8"/>
      <c r="D6" s="8"/>
      <c r="E6" s="8"/>
      <c r="F6" s="8"/>
      <c r="G6" s="8"/>
      <c r="H6" s="80" t="str">
        <f>IF(TRIM('[5]c-form'!AJ3)&lt;&gt;"","Water  Year   "&amp;'[5]c-form'!AJ3,"Water  Year   ")</f>
        <v>Water  Year   2017</v>
      </c>
      <c r="I6" s="80"/>
      <c r="J6" s="16"/>
      <c r="N6" s="17" t="s">
        <v>13</v>
      </c>
      <c r="O6" s="18">
        <v>0</v>
      </c>
    </row>
    <row r="7" spans="2:15" ht="16.5" customHeight="1">
      <c r="B7" s="81" t="str">
        <f>IF(TRIM('[5]c-form'!AJ3)&lt;&gt;"","Suspended Sediment, in Hundred Tons per Day, Water Year April 1, "&amp;'[5]c-form'!AJ3&amp;" to March 31,  "&amp;'[5]c-form'!AJ3+1,"Suspended Sediment, in Hundred Tons per Day, Water Year April 1,         to March 31,  ")</f>
        <v>Suspended Sediment, in Hundred Tons per Day, Water Year April 1, 2017 to March 31,  2018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2:11" ht="4.5" customHeight="1">
      <c r="B8" s="19"/>
      <c r="C8" s="2"/>
      <c r="D8" s="2"/>
      <c r="E8" s="2"/>
      <c r="F8" s="2"/>
      <c r="G8" s="2"/>
      <c r="H8" s="2"/>
      <c r="I8" s="2"/>
      <c r="J8" s="2"/>
      <c r="K8" s="2"/>
    </row>
    <row r="9" spans="2:16" s="20" customFormat="1" ht="16.5" customHeight="1">
      <c r="B9" s="21" t="s">
        <v>14</v>
      </c>
      <c r="C9" s="22" t="s">
        <v>15</v>
      </c>
      <c r="D9" s="22" t="s">
        <v>16</v>
      </c>
      <c r="E9" s="22" t="s">
        <v>17</v>
      </c>
      <c r="F9" s="22" t="s">
        <v>18</v>
      </c>
      <c r="G9" s="22" t="s">
        <v>19</v>
      </c>
      <c r="H9" s="22" t="s">
        <v>20</v>
      </c>
      <c r="I9" s="22" t="s">
        <v>21</v>
      </c>
      <c r="J9" s="22" t="s">
        <v>22</v>
      </c>
      <c r="K9" s="22" t="s">
        <v>23</v>
      </c>
      <c r="L9" s="22" t="s">
        <v>24</v>
      </c>
      <c r="M9" s="22" t="s">
        <v>25</v>
      </c>
      <c r="N9" s="22" t="s">
        <v>26</v>
      </c>
      <c r="O9" s="85" t="s">
        <v>27</v>
      </c>
      <c r="P9" s="86"/>
    </row>
    <row r="10" ht="3" customHeight="1"/>
    <row r="11" spans="2:19" ht="21.75">
      <c r="B11" s="23">
        <v>1</v>
      </c>
      <c r="C11" s="24">
        <f>IF('[5]Discharge'!C9=0,0,IF(TRIM('[5]Discharge'!C9)="","",IF(COUNT(O6)=0,"",IF(O6=1,(((10^K4)*('[5]Discharge'!C9^N4))/100),((10^K4)*('[5]Discharge'!C9^N4))))))</f>
        <v>7.905529101817934</v>
      </c>
      <c r="D11" s="24">
        <f>IF('[5]Discharge'!D9=0,0,IF(TRIM('[5]Discharge'!D9)="","",IF(COUNT(O6)=0,"",IF(O6=1,(((10^K4)*('[5]Discharge'!D9^N4))/100),((10^K4)*('[5]Discharge'!D9^N4))))))</f>
        <v>7.905529101817934</v>
      </c>
      <c r="E11" s="24">
        <f>IF('[5]Discharge'!E9=0,0,IF(TRIM('[5]Discharge'!E9)="","",IF(COUNT(O6)=0,"",IF(O6=1,(((10^K4)*('[5]Discharge'!E9^N4))/100),((10^K4)*('[5]Discharge'!E9^N4))))))</f>
        <v>265.0331433620234</v>
      </c>
      <c r="F11" s="24">
        <f>IF('[5]Discharge'!F9=0,0,IF(TRIM('[5]Discharge'!F9)="","",IF(COUNT(O6)=0,"",IF(O6=1,(((10^K4)*('[5]Discharge'!F9^N4))/100),((10^K4)*('[5]Discharge'!F9^N4))))))</f>
        <v>225.04961725129755</v>
      </c>
      <c r="G11" s="24">
        <f>IF('[5]Discharge'!G9=0,0,IF(TRIM('[5]Discharge'!G9)="","",IF(COUNT(O6)=0,"",IF(O6=1,(((10^K4)*('[5]Discharge'!G9^N4))/100),((10^K4)*('[5]Discharge'!G9^N4))))))</f>
        <v>542.6085995350659</v>
      </c>
      <c r="H11" s="24">
        <f>IF('[5]Discharge'!H9=0,0,IF(TRIM('[5]Discharge'!H9)="","",IF(COUNT(O6)=0,"",IF(O6=1,(((10^K4)*('[5]Discharge'!H9^N4))/100),((10^K4)*('[5]Discharge'!H9^N4))))))</f>
        <v>1945.1099965116296</v>
      </c>
      <c r="I11" s="24">
        <f>IF('[5]Discharge'!I9=0,0,IF(TRIM('[5]Discharge'!I9)="","",IF(COUNT(O6)=0,"",IF(O6=1,(((10^K4)*('[5]Discharge'!I9^N4))/100),((10^K4)*('[5]Discharge'!I9^N4))))))</f>
        <v>888.2467847705358</v>
      </c>
      <c r="J11" s="24">
        <f>IF('[5]Discharge'!J9=0,0,IF(TRIM('[5]Discharge'!J9)="","",IF(COUNT(O6)=0,"",IF(O6=1,(((10^K4)*('[5]Discharge'!J9^N4))/100),((10^K4)*('[5]Discharge'!J9^N4))))))</f>
        <v>1449.4962606143565</v>
      </c>
      <c r="K11" s="24">
        <f>IF('[5]Discharge'!K9=0,0,IF(TRIM('[5]Discharge'!K9)="","",IF(COUNT(O6)=0,"",IF(O6=1,(((10^K4)*('[5]Discharge'!K9^N4))/100),((10^K4)*('[5]Discharge'!K9^N4))))))</f>
        <v>238.02668644909002</v>
      </c>
      <c r="L11" s="24">
        <f>IF('[5]Discharge'!L9=0,0,IF(TRIM('[5]Discharge'!L9)="","",IF(COUNT(O6)=0,"",IF(O6=1,(((10^K4)*('[5]Discharge'!L9^N4))/100),((10^K4)*('[5]Discharge'!L9^N4))))))</f>
        <v>125.9542338064147</v>
      </c>
      <c r="M11" s="24">
        <f>IF('[5]Discharge'!M9=0,0,IF(TRIM('[5]Discharge'!M9)="","",IF(COUNT(O6)=0,"",IF(O6=1,(((10^K4)*('[5]Discharge'!M9^N4))/100),((10^K4)*('[5]Discharge'!M9^N4))))))</f>
        <v>70.3028637784842</v>
      </c>
      <c r="N11" s="24">
        <f>IF('[5]Discharge'!N9=0,0,IF(TRIM('[5]Discharge'!N9)="","",IF(COUNT(O6)=0,"",IF(O6=1,(((10^K4)*('[5]Discharge'!N9^N4))/100),((10^K4)*('[5]Discharge'!N9^N4))))))</f>
        <v>17.4899166728198</v>
      </c>
      <c r="O11" s="87"/>
      <c r="P11" s="88"/>
      <c r="Q11" s="25"/>
      <c r="R11" s="34"/>
      <c r="S11" s="34"/>
    </row>
    <row r="12" spans="2:19" ht="21.75">
      <c r="B12" s="23">
        <v>2</v>
      </c>
      <c r="C12" s="24">
        <f>IF('[5]Discharge'!C10=0,0,IF(TRIM('[5]Discharge'!C10)="","",IF(COUNT(O6)=0,"",IF(O6=1,(((10^K4)*('[5]Discharge'!C10^N4))/100),((10^K4)*('[5]Discharge'!C10^N4))))))</f>
        <v>6.771751743445902</v>
      </c>
      <c r="D12" s="24">
        <f>IF('[5]Discharge'!D10=0,0,IF(TRIM('[5]Discharge'!D10)="","",IF(COUNT(O6)=0,"",IF(O6=1,(((10^K4)*('[5]Discharge'!D10^N4))/100),((10^K4)*('[5]Discharge'!D10^N4))))))</f>
        <v>13.831002457142928</v>
      </c>
      <c r="E12" s="24">
        <f>IF('[5]Discharge'!E10=0,0,IF(TRIM('[5]Discharge'!E10)="","",IF(COUNT(O6)=0,"",IF(O6=1,(((10^K4)*('[5]Discharge'!E10^N4))/100),((10^K4)*('[5]Discharge'!E10^N4))))))</f>
        <v>125.9542338064147</v>
      </c>
      <c r="F12" s="24">
        <f>IF('[5]Discharge'!F10=0,0,IF(TRIM('[5]Discharge'!F10)="","",IF(COUNT(O6)=0,"",IF(O6=1,(((10^K4)*('[5]Discharge'!F10^N4))/100),((10^K4)*('[5]Discharge'!F10^N4))))))</f>
        <v>188.23118181341087</v>
      </c>
      <c r="G12" s="24">
        <f>IF('[5]Discharge'!G10=0,0,IF(TRIM('[5]Discharge'!G10)="","",IF(COUNT(O6)=0,"",IF(O6=1,(((10^K4)*('[5]Discharge'!G10^N4))/100),((10^K4)*('[5]Discharge'!G10^N4))))))</f>
        <v>501.3334429224493</v>
      </c>
      <c r="H12" s="24">
        <f>IF('[5]Discharge'!H10=0,0,IF(TRIM('[5]Discharge'!H10)="","",IF(COUNT(O6)=0,"",IF(O6=1,(((10^K4)*('[5]Discharge'!H10^N4))/100),((10^K4)*('[5]Discharge'!H10^N4))))))</f>
        <v>1748.6305170277785</v>
      </c>
      <c r="I12" s="24">
        <f>IF('[5]Discharge'!I10=0,0,IF(TRIM('[5]Discharge'!I10)="","",IF(COUNT(O6)=0,"",IF(O6=1,(((10^K4)*('[5]Discharge'!I10^N4))/100),((10^K4)*('[5]Discharge'!I10^N4))))))</f>
        <v>1329.603556361427</v>
      </c>
      <c r="J12" s="24">
        <f>IF('[5]Discharge'!J10=0,0,IF(TRIM('[5]Discharge'!J10)="","",IF(COUNT(O6)=0,"",IF(O6=1,(((10^K4)*('[5]Discharge'!J10^N4))/100),((10^K4)*('[5]Discharge'!J10^N4))))))</f>
        <v>1291.853274908286</v>
      </c>
      <c r="K12" s="24">
        <f>IF('[5]Discharge'!K10=0,0,IF(TRIM('[5]Discharge'!K10)="","",IF(COUNT(O6)=0,"",IF(O6=1,(((10^K4)*('[5]Discharge'!K10^N4))/100),((10^K4)*('[5]Discharge'!K10^N4))))))</f>
        <v>238.02668644909002</v>
      </c>
      <c r="L12" s="24">
        <f>IF('[5]Discharge'!L10=0,0,IF(TRIM('[5]Discharge'!L10)="","",IF(COUNT(O6)=0,"",IF(O6=1,(((10^K4)*('[5]Discharge'!L10^N4))/100),((10^K4)*('[5]Discharge'!L10^N4))))))</f>
        <v>135.4343491597922</v>
      </c>
      <c r="M12" s="24">
        <f>IF('[5]Discharge'!M10=0,0,IF(TRIM('[5]Discharge'!M10)="","",IF(COUNT(O6)=0,"",IF(O6=1,(((10^K4)*('[5]Discharge'!M10^N4))/100),((10^K4)*('[5]Discharge'!M10^N4))))))</f>
        <v>64.08932652374348</v>
      </c>
      <c r="N12" s="24">
        <f>IF('[5]Discharge'!N10=0,0,IF(TRIM('[5]Discharge'!N10)="","",IF(COUNT(O6)=0,"",IF(O6=1,(((10^K4)*('[5]Discharge'!N10^N4))/100),((10^K4)*('[5]Discharge'!N10^N4))))))</f>
        <v>17.4899166728198</v>
      </c>
      <c r="O12" s="87"/>
      <c r="P12" s="88"/>
      <c r="Q12" s="25"/>
      <c r="R12" s="34"/>
      <c r="S12" s="34"/>
    </row>
    <row r="13" spans="2:19" ht="21.75">
      <c r="B13" s="23">
        <v>3</v>
      </c>
      <c r="C13" s="24">
        <f>IF('[5]Discharge'!C11=0,0,IF(TRIM('[5]Discharge'!C11)="","",IF(COUNT(O6)=0,"",IF(O6=1,(((10^K4)*('[5]Discharge'!C11^N4))/100),((10^K4)*('[5]Discharge'!C11^N4))))))</f>
        <v>7.905529101817934</v>
      </c>
      <c r="D13" s="24">
        <f>IF('[5]Discharge'!D11=0,0,IF(TRIM('[5]Discharge'!D11)="","",IF(COUNT(O6)=0,"",IF(O6=1,(((10^K4)*('[5]Discharge'!D11^N4))/100),((10^K4)*('[5]Discharge'!D11^N4))))))</f>
        <v>13.831002457142928</v>
      </c>
      <c r="E13" s="24">
        <f>IF('[5]Discharge'!E11=0,0,IF(TRIM('[5]Discharge'!E11)="","",IF(COUNT(O6)=0,"",IF(O6=1,(((10^K4)*('[5]Discharge'!E11^N4))/100),((10^K4)*('[5]Discharge'!E11^N4))))))</f>
        <v>99.51307521999823</v>
      </c>
      <c r="F13" s="24">
        <f>IF('[5]Discharge'!F11=0,0,IF(TRIM('[5]Discharge'!F11)="","",IF(COUNT(O6)=0,"",IF(O6=1,(((10^K4)*('[5]Discharge'!F11^N4))/100),((10^K4)*('[5]Discharge'!F11^N4))))))</f>
        <v>107.99272108583737</v>
      </c>
      <c r="G13" s="24">
        <f>IF('[5]Discharge'!G11=0,0,IF(TRIM('[5]Discharge'!G11)="","",IF(COUNT(O6)=0,"",IF(O6=1,(((10^K4)*('[5]Discharge'!G11^N4))/100),((10^K4)*('[5]Discharge'!G11^N4))))))</f>
        <v>481.2877212815669</v>
      </c>
      <c r="H13" s="24">
        <f>IF('[5]Discharge'!H11=0,0,IF(TRIM('[5]Discharge'!H11)="","",IF(COUNT(O6)=0,"",IF(O6=1,(((10^K4)*('[5]Discharge'!H11^N4))/100),((10^K4)*('[5]Discharge'!H11^N4))))))</f>
        <v>1574.3798059043788</v>
      </c>
      <c r="I13" s="24">
        <f>IF('[5]Discharge'!I11=0,0,IF(TRIM('[5]Discharge'!I11)="","",IF(COUNT(O6)=0,"",IF(O6=1,(((10^K4)*('[5]Discharge'!I11^N4))/100),((10^K4)*('[5]Discharge'!I11^N4))))))</f>
        <v>1181.7566834907313</v>
      </c>
      <c r="J13" s="24">
        <f>IF('[5]Discharge'!J11=0,0,IF(TRIM('[5]Discharge'!J11)="","",IF(COUNT(O6)=0,"",IF(O6=1,(((10^K4)*('[5]Discharge'!J11^N4))/100),((10^K4)*('[5]Discharge'!J11^N4))))))</f>
        <v>1008.8090764247481</v>
      </c>
      <c r="K13" s="24">
        <f>IF('[5]Discharge'!K11=0,0,IF(TRIM('[5]Discharge'!K11)="","",IF(COUNT(O6)=0,"",IF(O6=1,(((10^K4)*('[5]Discharge'!K11^N4))/100),((10^K4)*('[5]Discharge'!K11^N4))))))</f>
        <v>238.02668644909002</v>
      </c>
      <c r="L13" s="24">
        <f>IF('[5]Discharge'!L11=0,0,IF(TRIM('[5]Discharge'!L11)="","",IF(COUNT(O6)=0,"",IF(O6=1,(((10^K4)*('[5]Discharge'!L11^N4))/100),((10^K4)*('[5]Discharge'!L11^N4))))))</f>
        <v>176.66501707745542</v>
      </c>
      <c r="M13" s="24">
        <f>IF('[5]Discharge'!M11=0,0,IF(TRIM('[5]Discharge'!M11)="","",IF(COUNT(O6)=0,"",IF(O6=1,(((10^K4)*('[5]Discharge'!M11^N4))/100),((10^K4)*('[5]Discharge'!M11^N4))))))</f>
        <v>58.153858972867845</v>
      </c>
      <c r="N13" s="24">
        <f>IF('[5]Discharge'!N11=0,0,IF(TRIM('[5]Discharge'!N11)="","",IF(COUNT(O6)=0,"",IF(O6=1,(((10^K4)*('[5]Discharge'!N11^N4))/100),((10^K4)*('[5]Discharge'!N11^N4))))))</f>
        <v>17.4899166728198</v>
      </c>
      <c r="O13" s="87"/>
      <c r="P13" s="88"/>
      <c r="Q13" s="25"/>
      <c r="R13" s="34"/>
      <c r="S13" s="34"/>
    </row>
    <row r="14" spans="2:17" ht="21.75">
      <c r="B14" s="23">
        <v>4</v>
      </c>
      <c r="C14" s="24">
        <f>IF('[5]Discharge'!C12=0,0,IF(TRIM('[5]Discharge'!C12)="","",IF(COUNT(O6)=0,"",IF(O6=1,(((10^K4)*('[5]Discharge'!C12^N4))/100),((10^K4)*('[5]Discharge'!C12^N4))))))</f>
        <v>10.588090933422643</v>
      </c>
      <c r="D14" s="24">
        <f>IF('[5]Discharge'!D12=0,0,IF(TRIM('[5]Discharge'!D12)="","",IF(COUNT(O6)=0,"",IF(O6=1,(((10^K4)*('[5]Discharge'!D12^N4))/100),((10^K4)*('[5]Discharge'!D12^N4))))))</f>
        <v>13.831002457142928</v>
      </c>
      <c r="E14" s="24">
        <f>IF('[5]Discharge'!E12=0,0,IF(TRIM('[5]Discharge'!E12)="","",IF(COUNT(O6)=0,"",IF(O6=1,(((10^K4)*('[5]Discharge'!E12^N4))/100),((10^K4)*('[5]Discharge'!E12^N4))))))</f>
        <v>52.49738531079237</v>
      </c>
      <c r="F14" s="24">
        <f>IF('[5]Discharge'!F12=0,0,IF(TRIM('[5]Discharge'!F12)="","",IF(COUNT(O6)=0,"",IF(O6=1,(((10^K4)*('[5]Discharge'!F12^N4))/100),((10^K4)*('[5]Discharge'!F12^N4))))))</f>
        <v>70.3028637784842</v>
      </c>
      <c r="G14" s="24">
        <f>IF('[5]Discharge'!G12=0,0,IF(TRIM('[5]Discharge'!G12)="","",IF(COUNT(O6)=0,"",IF(O6=1,(((10^K4)*('[5]Discharge'!G12^N4))/100),((10^K4)*('[5]Discharge'!G12^N4))))))</f>
        <v>407.58626567287297</v>
      </c>
      <c r="H14" s="24">
        <f>IF('[5]Discharge'!H12=0,0,IF(TRIM('[5]Discharge'!H12)="","",IF(COUNT(O6)=0,"",IF(O6=1,(((10^K4)*('[5]Discharge'!H12^N4))/100),((10^K4)*('[5]Discharge'!H12^N4))))))</f>
        <v>1008.8090764247481</v>
      </c>
      <c r="I14" s="24">
        <f>IF('[5]Discharge'!I12=0,0,IF(TRIM('[5]Discharge'!I12)="","",IF(COUNT(O6)=0,"",IF(O6=1,(((10^K4)*('[5]Discharge'!I12^N4))/100),((10^K4)*('[5]Discharge'!I12^N4))))))</f>
        <v>1254.628351192439</v>
      </c>
      <c r="J14" s="24">
        <f>IF('[5]Discharge'!J12=0,0,IF(TRIM('[5]Discharge'!J12)="","",IF(COUNT(O6)=0,"",IF(O6=1,(((10^K4)*('[5]Discharge'!J12^N4))/100),((10^K4)*('[5]Discharge'!J12^N4))))))</f>
        <v>975.8066539742272</v>
      </c>
      <c r="K14" s="24">
        <f>IF('[5]Discharge'!K12=0,0,IF(TRIM('[5]Discharge'!K12)="","",IF(COUNT(O6)=0,"",IF(O6=1,(((10^K4)*('[5]Discharge'!K12^N4))/100),((10^K4)*('[5]Discharge'!K12^N4))))))</f>
        <v>238.02668644909002</v>
      </c>
      <c r="L14" s="24">
        <f>IF('[5]Discharge'!L12=0,0,IF(TRIM('[5]Discharge'!L12)="","",IF(COUNT(O6)=0,"",IF(O6=1,(((10^K4)*('[5]Discharge'!L12^N4))/100),((10^K4)*('[5]Discharge'!L12^N4))))))</f>
        <v>176.66501707745542</v>
      </c>
      <c r="M14" s="24">
        <f>IF('[5]Discharge'!M12=0,0,IF(TRIM('[5]Discharge'!M12)="","",IF(COUNT(O6)=0,"",IF(O6=1,(((10^K4)*('[5]Discharge'!M12^N4))/100),((10^K4)*('[5]Discharge'!M12^N4))))))</f>
        <v>58.153858972867845</v>
      </c>
      <c r="N14" s="24">
        <f>IF('[5]Discharge'!N12=0,0,IF(TRIM('[5]Discharge'!N12)="","",IF(COUNT(O6)=0,"",IF(O6=1,(((10^K4)*('[5]Discharge'!N12^N4))/100),((10^K4)*('[5]Discharge'!N12^N4))))))</f>
        <v>17.4899166728198</v>
      </c>
      <c r="O14" s="87"/>
      <c r="P14" s="88"/>
      <c r="Q14" s="25"/>
    </row>
    <row r="15" spans="2:17" ht="21.75">
      <c r="B15" s="23">
        <v>5</v>
      </c>
      <c r="C15" s="24">
        <f>IF('[5]Discharge'!C13=0,0,IF(TRIM('[5]Discharge'!C13)="","",IF(COUNT(O6)=0,"",IF(O6=1,(((10^K4)*('[5]Discharge'!C13^N4))/100),(((10^K4)*('[5]Discharge'!C13^N4)))))))</f>
        <v>10.588090933422643</v>
      </c>
      <c r="D15" s="24">
        <f>IF('[5]Discharge'!D13=0,0,IF(TRIM('[5]Discharge'!D13)="","",IF(COUNT(O6)=0,"",IF(O6=1,(((10^K4)*('[5]Discharge'!D13^N4))/100),((10^K4)*('[5]Discharge'!D13^N4))))))</f>
        <v>13.831002457142928</v>
      </c>
      <c r="E15" s="24">
        <f>IF('[5]Discharge'!E13=0,0,IF(TRIM('[5]Discharge'!E13)="","",IF(COUNT(O6)=0,"",IF(O6=1,(((10^K4)*('[5]Discharge'!E13^N4))/100),((10^K4)*('[5]Discharge'!E13^N4))))))</f>
        <v>42.02538383809597</v>
      </c>
      <c r="F15" s="24">
        <f>IF('[5]Discharge'!F13=0,0,IF(TRIM('[5]Discharge'!F13)="","",IF(COUNT(O6)=0,"",IF(O6=1,(((10^K4)*('[5]Discharge'!F13^N4))/100),((10^K4)*('[5]Discharge'!F13^N4))))))</f>
        <v>42.02538383809597</v>
      </c>
      <c r="G15" s="24">
        <f>IF('[5]Discharge'!G13=0,0,IF(TRIM('[5]Discharge'!G13)="","",IF(COUNT(O6)=0,"",IF(O6=1,(((10^K4)*('[5]Discharge'!G13^N4))/100),((10^K4)*('[5]Discharge'!G13^N4))))))</f>
        <v>390.0860734453359</v>
      </c>
      <c r="H15" s="24">
        <f>IF('[5]Discharge'!H13=0,0,IF(TRIM('[5]Discharge'!H13)="","",IF(COUNT(O6)=0,"",IF(O6=1,(((10^K4)*('[5]Discharge'!H13^N4))/100),((10^K4)*('[5]Discharge'!H13^N4))))))</f>
        <v>888.2467847705358</v>
      </c>
      <c r="I15" s="24">
        <f>IF('[5]Discharge'!I13=0,0,IF(TRIM('[5]Discharge'!I13)="","",IF(COUNT(O6)=0,"",IF(O6=1,(((10^K4)*('[5]Discharge'!I13^N4))/100),((10^K4)*('[5]Discharge'!I13^N4))))))</f>
        <v>3244.5507661103275</v>
      </c>
      <c r="J15" s="24">
        <f>IF('[5]Discharge'!J13=0,0,IF(TRIM('[5]Discharge'!J13)="","",IF(COUNT(O6)=0,"",IF(O6=1,(((10^K4)*('[5]Discharge'!J13^N4))/100),((10^K4)*('[5]Discharge'!J13^N4))))))</f>
        <v>975.8066539742272</v>
      </c>
      <c r="K15" s="24">
        <f>IF('[5]Discharge'!K13=0,0,IF(TRIM('[5]Discharge'!K13)="","",IF(COUNT(O6)=0,"",IF(O6=1,(((10^K4)*('[5]Discharge'!K13^N4))/100),((10^K4)*('[5]Discharge'!K13^N4))))))</f>
        <v>212.42421050037598</v>
      </c>
      <c r="L15" s="24">
        <f>IF('[5]Discharge'!L13=0,0,IF(TRIM('[5]Discharge'!L13)="","",IF(COUNT(O6)=0,"",IF(O6=1,(((10^K4)*('[5]Discharge'!L13^N4))/100),((10^K4)*('[5]Discharge'!L13^N4))))))</f>
        <v>176.66501707745542</v>
      </c>
      <c r="M15" s="24">
        <f>IF('[5]Discharge'!M13=0,0,IF(TRIM('[5]Discharge'!M13)="","",IF(COUNT(O6)=0,"",IF(O6=1,(((10^K4)*('[5]Discharge'!M13^N4))/100),((10^K4)*('[5]Discharge'!M13^N4))))))</f>
        <v>58.153858972867845</v>
      </c>
      <c r="N15" s="24">
        <f>IF('[5]Discharge'!N13=0,0,IF(TRIM('[5]Discharge'!N13)="","",IF(COUNT(O6)=0,"",IF(O6=1,(((10^K4)*('[5]Discharge'!N13^N4))/100),((10^K4)*('[5]Discharge'!N13^N4))))))</f>
        <v>17.4899166728198</v>
      </c>
      <c r="O15" s="87"/>
      <c r="P15" s="88"/>
      <c r="Q15" s="25"/>
    </row>
    <row r="16" spans="2:17" ht="21.75">
      <c r="B16" s="23">
        <v>6</v>
      </c>
      <c r="C16" s="24">
        <f>IF('[5]Discharge'!C14=0,0,IF(TRIM('[5]Discharge'!C14)="","",IF(COUNT(O6)=0,"",IF(O6=1,(((10^K4)*('[5]Discharge'!C14^N4))/100),((10^K4)*('[5]Discharge'!C14^N4))))))</f>
        <v>10.588090933422643</v>
      </c>
      <c r="D16" s="24">
        <f>IF('[5]Discharge'!D14=0,0,IF(TRIM('[5]Discharge'!D14)="","",IF(COUNT(O6)=0,"",IF(O6=1,(((10^K4)*('[5]Discharge'!D14^N4))/100),((10^K4)*('[5]Discharge'!D14^N4))))))</f>
        <v>13.831002457142928</v>
      </c>
      <c r="E16" s="24">
        <f>IF('[5]Discharge'!E14=0,0,IF(TRIM('[5]Discharge'!E14)="","",IF(COUNT(O6)=0,"",IF(O6=1,(((10^K4)*('[5]Discharge'!E14^N4))/100),((10^K4)*('[5]Discharge'!E14^N4))))))</f>
        <v>52.49738531079237</v>
      </c>
      <c r="F16" s="24">
        <f>IF('[5]Discharge'!F14=0,0,IF(TRIM('[5]Discharge'!F14)="","",IF(COUNT(O6)=0,"",IF(O6=1,(((10^K4)*('[5]Discharge'!F14^N4))/100),((10^K4)*('[5]Discharge'!F14^N4))))))</f>
        <v>52.49738531079237</v>
      </c>
      <c r="G16" s="24">
        <f>IF('[5]Discharge'!G14=0,0,IF(TRIM('[5]Discharge'!G14)="","",IF(COUNT(O6)=0,"",IF(O6=1,(((10^K4)*('[5]Discharge'!G14^N4))/100),((10^K4)*('[5]Discharge'!G14^N4))))))</f>
        <v>407.58626567287297</v>
      </c>
      <c r="H16" s="24">
        <f>IF('[5]Discharge'!H14=0,0,IF(TRIM('[5]Discharge'!H14)="","",IF(COUNT(O6)=0,"",IF(O6=1,(((10^K4)*('[5]Discharge'!H14^N4))/100),((10^K4)*('[5]Discharge'!H14^N4))))))</f>
        <v>1796.8030654457398</v>
      </c>
      <c r="I16" s="24">
        <f>IF('[5]Discharge'!I14=0,0,IF(TRIM('[5]Discharge'!I14)="","",IF(COUNT(O6)=0,"",IF(O6=1,(((10^K4)*('[5]Discharge'!I14^N4))/100),((10^K4)*('[5]Discharge'!I14^N4))))))</f>
        <v>2258.7252987224883</v>
      </c>
      <c r="J16" s="24">
        <f>IF('[5]Discharge'!J14=0,0,IF(TRIM('[5]Discharge'!J14)="","",IF(COUNT(O6)=0,"",IF(O6=1,(((10^K4)*('[5]Discharge'!J14^N4))/100),((10^K4)*('[5]Discharge'!J14^N4))))))</f>
        <v>1110.9928538412237</v>
      </c>
      <c r="K16" s="24">
        <f>IF('[5]Discharge'!K14=0,0,IF(TRIM('[5]Discharge'!K14)="","",IF(COUNT(O6)=0,"",IF(O6=1,(((10^K4)*('[5]Discharge'!K14^N4))/100),((10^K4)*('[5]Discharge'!K14^N4))))))</f>
        <v>200.15115986831208</v>
      </c>
      <c r="L16" s="24">
        <f>IF('[5]Discharge'!L14=0,0,IF(TRIM('[5]Discharge'!L14)="","",IF(COUNT(O6)=0,"",IF(O6=1,(((10^K4)*('[5]Discharge'!L14^N4))/100),((10^K4)*('[5]Discharge'!L14^N4))))))</f>
        <v>200.15115986831208</v>
      </c>
      <c r="M16" s="24">
        <f>IF('[5]Discharge'!M14=0,0,IF(TRIM('[5]Discharge'!M14)="","",IF(COUNT(O6)=0,"",IF(O6=1,(((10^K4)*('[5]Discharge'!M14^N4))/100),((10^K4)*('[5]Discharge'!M14^N4))))))</f>
        <v>58.153858972867845</v>
      </c>
      <c r="N16" s="24">
        <f>IF('[5]Discharge'!N14=0,0,IF(TRIM('[5]Discharge'!N14)="","",IF(COUNT(O6)=0,"",IF(O6=1,(((10^K4)*('[5]Discharge'!N14^N4))/100),((10^K4)*('[5]Discharge'!N14^N4))))))</f>
        <v>17.4899166728198</v>
      </c>
      <c r="O16" s="87"/>
      <c r="P16" s="88"/>
      <c r="Q16" s="25"/>
    </row>
    <row r="17" spans="2:17" ht="21.75">
      <c r="B17" s="23">
        <v>7</v>
      </c>
      <c r="C17" s="24">
        <f>IF('[5]Discharge'!C15=0,0,IF(TRIM('[5]Discharge'!C15)="","",IF(COUNT(O6)=0,"",IF(O6=1,(((10^K4)*('[5]Discharge'!C15^N4))/100),((10^K4)*('[5]Discharge'!C15^N4))))))</f>
        <v>10.588090933422643</v>
      </c>
      <c r="D17" s="24">
        <f>IF('[5]Discharge'!D15=0,0,IF(TRIM('[5]Discharge'!D15)="","",IF(COUNT(O6)=0,"",IF(O6=1,(((10^K4)*('[5]Discharge'!D15^N4))/100),((10^K4)*('[5]Discharge'!D15^N4))))))</f>
        <v>15.608677314153782</v>
      </c>
      <c r="E17" s="24">
        <f>IF('[5]Discharge'!E15=0,0,IF(TRIM('[5]Discharge'!E15)="","",IF(COUNT(O6)=0,"",IF(O6=1,(((10^K4)*('[5]Discharge'!E15^N4))/100),((10^K4)*('[5]Discharge'!E15^N4))))))</f>
        <v>32.681878179048425</v>
      </c>
      <c r="F17" s="24">
        <f>IF('[5]Discharge'!F15=0,0,IF(TRIM('[5]Discharge'!F15)="","",IF(COUNT(O6)=0,"",IF(O6=1,(((10^K4)*('[5]Discharge'!F15^N4))/100),((10^K4)*('[5]Discharge'!F15^N4))))))</f>
        <v>37.21199111804707</v>
      </c>
      <c r="G17" s="24">
        <f>IF('[5]Discharge'!G15=0,0,IF(TRIM('[5]Discharge'!G15)="","",IF(COUNT(O6)=0,"",IF(O6=1,(((10^K4)*('[5]Discharge'!G15^N4))/100),((10^K4)*('[5]Discharge'!G15^N4))))))</f>
        <v>652.6771640809912</v>
      </c>
      <c r="H17" s="24">
        <f>IF('[5]Discharge'!H15=0,0,IF(TRIM('[5]Discharge'!H15)="","",IF(COUNT(O6)=0,"",IF(O6=1,(((10^K4)*('[5]Discharge'!H15^N4))/100),((10^K4)*('[5]Discharge'!H15^N4))))))</f>
        <v>1449.4962606143565</v>
      </c>
      <c r="I17" s="24">
        <f>IF('[5]Discharge'!I15=0,0,IF(TRIM('[5]Discharge'!I15)="","",IF(COUNT(O6)=0,"",IF(O6=1,(((10^K4)*('[5]Discharge'!I15^N4))/100),((10^K4)*('[5]Discharge'!I15^N4))))))</f>
        <v>1490.5702787310215</v>
      </c>
      <c r="J17" s="24">
        <f>IF('[5]Discharge'!J15=0,0,IF(TRIM('[5]Discharge'!J15)="","",IF(COUNT(O6)=0,"",IF(O6=1,(((10^K4)*('[5]Discharge'!J15^N4))/100),((10^K4)*('[5]Discharge'!J15^N4))))))</f>
        <v>1076.4027620341526</v>
      </c>
      <c r="K17" s="24">
        <f>IF('[5]Discharge'!K15=0,0,IF(TRIM('[5]Discharge'!K15)="","",IF(COUNT(O6)=0,"",IF(O6=1,(((10^K4)*('[5]Discharge'!K15^N4))/100),((10^K4)*('[5]Discharge'!K15^N4))))))</f>
        <v>212.42421050037598</v>
      </c>
      <c r="L17" s="24">
        <f>IF('[5]Discharge'!L15=0,0,IF(TRIM('[5]Discharge'!L15)="","",IF(COUNT(O6)=0,"",IF(O6=1,(((10^K4)*('[5]Discharge'!L15^N4))/100),((10^K4)*('[5]Discharge'!L15^N4))))))</f>
        <v>279.0612459636003</v>
      </c>
      <c r="M17" s="24">
        <f>IF('[5]Discharge'!M15=0,0,IF(TRIM('[5]Discharge'!M15)="","",IF(COUNT(O6)=0,"",IF(O6=1,(((10^K4)*('[5]Discharge'!M15^N4))/100),((10^K4)*('[5]Discharge'!M15^N4))))))</f>
        <v>58.153858972867845</v>
      </c>
      <c r="N17" s="24">
        <f>IF('[5]Discharge'!N15=0,0,IF(TRIM('[5]Discharge'!N15)="","",IF(COUNT(O6)=0,"",IF(O6=1,(((10^K4)*('[5]Discharge'!N15^N4))/100),((10^K4)*('[5]Discharge'!N15^N4))))))</f>
        <v>17.4899166728198</v>
      </c>
      <c r="O17" s="87"/>
      <c r="P17" s="88"/>
      <c r="Q17" s="25"/>
    </row>
    <row r="18" spans="2:17" ht="21.75">
      <c r="B18" s="23">
        <v>8</v>
      </c>
      <c r="C18" s="24">
        <f>IF('[5]Discharge'!C16=0,0,IF(TRIM('[5]Discharge'!C16)="","",IF(COUNT(O6)=0,"",IF(O6=1,(((10^K4)*('[5]Discharge'!C16^N4))/100),((10^K4)*('[5]Discharge'!C16^N4))))))</f>
        <v>10.588090933422643</v>
      </c>
      <c r="D18" s="24">
        <f>IF('[5]Discharge'!D16=0,0,IF(TRIM('[5]Discharge'!D16)="","",IF(COUNT(O6)=0,"",IF(O6=1,(((10^K4)*('[5]Discharge'!D16^N4))/100),((10^K4)*('[5]Discharge'!D16^N4))))))</f>
        <v>17.4899166728198</v>
      </c>
      <c r="E18" s="24">
        <f>IF('[5]Discharge'!E16=0,0,IF(TRIM('[5]Discharge'!E16)="","",IF(COUNT(O6)=0,"",IF(O6=1,(((10^K4)*('[5]Discharge'!E16^N4))/100),((10^K4)*('[5]Discharge'!E16^N4))))))</f>
        <v>23.75112150975616</v>
      </c>
      <c r="F18" s="24">
        <f>IF('[5]Discharge'!F16=0,0,IF(TRIM('[5]Discharge'!F16)="","",IF(COUNT(O6)=0,"",IF(O6=1,(((10^K4)*('[5]Discharge'!F16^N4))/100),((10^K4)*('[5]Discharge'!F16^N4))))))</f>
        <v>37.21199111804707</v>
      </c>
      <c r="G18" s="24">
        <f>IF('[5]Discharge'!G16=0,0,IF(TRIM('[5]Discharge'!G16)="","",IF(COUNT(O6)=0,"",IF(O6=1,(((10^K4)*('[5]Discharge'!G16^N4))/100),((10^K4)*('[5]Discharge'!G16^N4))))))</f>
        <v>501.3334429224493</v>
      </c>
      <c r="H18" s="24">
        <f>IF('[5]Discharge'!H16=0,0,IF(TRIM('[5]Discharge'!H16)="","",IF(COUNT(O6)=0,"",IF(O6=1,(((10^K4)*('[5]Discharge'!H16^N4))/100),((10^K4)*('[5]Discharge'!H16^N4))))))</f>
        <v>1291.853274908286</v>
      </c>
      <c r="I18" s="24">
        <f>IF('[5]Discharge'!I16=0,0,IF(TRIM('[5]Discharge'!I16)="","",IF(COUNT(O6)=0,"",IF(O6=1,(((10^K4)*('[5]Discharge'!I16^N4))/100),((10^K4)*('[5]Discharge'!I16^N4))))))</f>
        <v>1408.9767748796253</v>
      </c>
      <c r="J18" s="24">
        <f>IF('[5]Discharge'!J16=0,0,IF(TRIM('[5]Discharge'!J16)="","",IF(COUNT(O6)=0,"",IF(O6=1,(((10^K4)*('[5]Discharge'!J16^N4))/100),((10^K4)*('[5]Discharge'!J16^N4))))))</f>
        <v>946.1784697598297</v>
      </c>
      <c r="K18" s="24">
        <f>IF('[5]Discharge'!K16=0,0,IF(TRIM('[5]Discharge'!K16)="","",IF(COUNT(O6)=0,"",IF(O6=1,(((10^K4)*('[5]Discharge'!K16^N4))/100),((10^K4)*('[5]Discharge'!K16^N4))))))</f>
        <v>200.15115986831208</v>
      </c>
      <c r="L18" s="24">
        <f>IF('[5]Discharge'!L16=0,0,IF(TRIM('[5]Discharge'!L16)="","",IF(COUNT(O6)=0,"",IF(O6=1,(((10^K4)*('[5]Discharge'!L16^N4))/100),((10^K4)*('[5]Discharge'!L16^N4))))))</f>
        <v>265.0331433620234</v>
      </c>
      <c r="M18" s="24">
        <f>IF('[5]Discharge'!M16=0,0,IF(TRIM('[5]Discharge'!M16)="","",IF(COUNT(O6)=0,"",IF(O6=1,(((10^K4)*('[5]Discharge'!M16^N4))/100),((10^K4)*('[5]Discharge'!M16^N4))))))</f>
        <v>52.49738531079237</v>
      </c>
      <c r="N18" s="24">
        <f>IF('[5]Discharge'!N16=0,0,IF(TRIM('[5]Discharge'!N16)="","",IF(COUNT(O6)=0,"",IF(O6=1,(((10^K4)*('[5]Discharge'!N16^N4))/100),((10^K4)*('[5]Discharge'!N16^N4))))))</f>
        <v>17.4899166728198</v>
      </c>
      <c r="O18" s="87"/>
      <c r="P18" s="88"/>
      <c r="Q18" s="25"/>
    </row>
    <row r="19" spans="2:17" ht="21.75">
      <c r="B19" s="23">
        <v>9</v>
      </c>
      <c r="C19" s="24">
        <f>IF('[5]Discharge'!C17=0,0,IF(TRIM('[5]Discharge'!C17)="","",IF(COUNT(O6)=0,"",IF(O6=1,(((10^K4)*('[5]Discharge'!C17^N4))/100),((10^K4)*('[5]Discharge'!C17^N4))))))</f>
        <v>10.588090933422643</v>
      </c>
      <c r="D19" s="24">
        <f>IF('[5]Discharge'!D17=0,0,IF(TRIM('[5]Discharge'!D17)="","",IF(COUNT(O6)=0,"",IF(O6=1,(((10^K4)*('[5]Discharge'!D17^N4))/100),((10^K4)*('[5]Discharge'!D17^N4))))))</f>
        <v>17.4899166728198</v>
      </c>
      <c r="E19" s="24">
        <f>IF('[5]Discharge'!E17=0,0,IF(TRIM('[5]Discharge'!E17)="","",IF(COUNT(O6)=0,"",IF(O6=1,(((10^K4)*('[5]Discharge'!E17^N4))/100),((10^K4)*('[5]Discharge'!E17^N4))))))</f>
        <v>188.23118181341087</v>
      </c>
      <c r="F19" s="24">
        <f>IF('[5]Discharge'!F17=0,0,IF(TRIM('[5]Discharge'!F17)="","",IF(COUNT(O6)=0,"",IF(O6=1,(((10^K4)*('[5]Discharge'!F17^N4))/100),((10^K4)*('[5]Discharge'!F17^N4))))))</f>
        <v>37.21199111804707</v>
      </c>
      <c r="G19" s="24">
        <f>IF('[5]Discharge'!G17=0,0,IF(TRIM('[5]Discharge'!G17)="","",IF(COUNT(O6)=0,"",IF(O6=1,(((10^K4)*('[5]Discharge'!G17^N4))/100),((10^K4)*('[5]Discharge'!G17^N4))))))</f>
        <v>390.0860734453359</v>
      </c>
      <c r="H19" s="24">
        <f>IF('[5]Discharge'!H17=0,0,IF(TRIM('[5]Discharge'!H17)="","",IF(COUNT(O6)=0,"",IF(O6=1,(((10^K4)*('[5]Discharge'!H17^N4))/100),((10^K4)*('[5]Discharge'!H17^N4))))))</f>
        <v>1076.4027620341526</v>
      </c>
      <c r="I19" s="24">
        <f>IF('[5]Discharge'!I17=0,0,IF(TRIM('[5]Discharge'!I17)="","",IF(COUNT(O6)=0,"",IF(O6=1,(((10^K4)*('[5]Discharge'!I17^N4))/100),((10^K4)*('[5]Discharge'!I17^N4))))))</f>
        <v>2369.76318948978</v>
      </c>
      <c r="J19" s="24">
        <f>IF('[5]Discharge'!J17=0,0,IF(TRIM('[5]Discharge'!J17)="","",IF(COUNT(O6)=0,"",IF(O6=1,(((10^K4)*('[5]Discharge'!J17^N4))/100),((10^K4)*('[5]Discharge'!J17^N4))))))</f>
        <v>859.9442367982521</v>
      </c>
      <c r="K19" s="24">
        <f>IF('[5]Discharge'!K17=0,0,IF(TRIM('[5]Discharge'!K17)="","",IF(COUNT(O6)=0,"",IF(O6=1,(((10^K4)*('[5]Discharge'!K17^N4))/100),((10^K4)*('[5]Discharge'!K17^N4))))))</f>
        <v>200.15115986831208</v>
      </c>
      <c r="L19" s="24">
        <f>IF('[5]Discharge'!L17=0,0,IF(TRIM('[5]Discharge'!L17)="","",IF(COUNT(O6)=0,"",IF(O6=1,(((10^K4)*('[5]Discharge'!L17^N4))/100),((10^K4)*('[5]Discharge'!L17^N4))))))</f>
        <v>238.02668644909002</v>
      </c>
      <c r="M19" s="24">
        <f>IF('[5]Discharge'!M17=0,0,IF(TRIM('[5]Discharge'!M17)="","",IF(COUNT(O6)=0,"",IF(O6=1,(((10^K4)*('[5]Discharge'!M17^N4))/100),((10^K4)*('[5]Discharge'!M17^N4))))))</f>
        <v>58.153858972867845</v>
      </c>
      <c r="N19" s="24">
        <f>IF('[5]Discharge'!N17=0,0,IF(TRIM('[5]Discharge'!N17)="","",IF(COUNT(O6)=0,"",IF(O6=1,(((10^K4)*('[5]Discharge'!N17^N4))/100),((10^K4)*('[5]Discharge'!N17^N4))))))</f>
        <v>17.4899166728198</v>
      </c>
      <c r="O19" s="87"/>
      <c r="P19" s="88"/>
      <c r="Q19" s="25"/>
    </row>
    <row r="20" spans="2:17" ht="21.75">
      <c r="B20" s="23">
        <v>10</v>
      </c>
      <c r="C20" s="24">
        <f>IF('[5]Discharge'!C18=0,0,IF(TRIM('[5]Discharge'!C18)="","",IF(COUNT(O6)=0,"",IF(O6=1,(((10^K4)*('[5]Discharge'!C18^N4))/100),((10^K4)*('[5]Discharge'!C18^N4))))))</f>
        <v>10.588090933422643</v>
      </c>
      <c r="D20" s="24">
        <f>IF('[5]Discharge'!D18=0,0,IF(TRIM('[5]Discharge'!D18)="","",IF(COUNT(O6)=0,"",IF(O6=1,(((10^K4)*('[5]Discharge'!D18^N4))/100),((10^K4)*('[5]Discharge'!D18^N4))))))</f>
        <v>17.4899166728198</v>
      </c>
      <c r="E20" s="24">
        <f>IF('[5]Discharge'!E18=0,0,IF(TRIM('[5]Discharge'!E18)="","",IF(COUNT(O6)=0,"",IF(O6=1,(((10^K4)*('[5]Discharge'!E18^N4))/100),((10^K4)*('[5]Discharge'!E18^N4))))))</f>
        <v>390.0860734453359</v>
      </c>
      <c r="F20" s="24">
        <f>IF('[5]Discharge'!F18=0,0,IF(TRIM('[5]Discharge'!F18)="","",IF(COUNT(O6)=0,"",IF(O6=1,(((10^K4)*('[5]Discharge'!F18^N4))/100),((10^K4)*('[5]Discharge'!F18^N4))))))</f>
        <v>135.4343491597922</v>
      </c>
      <c r="G20" s="24">
        <f>IF('[5]Discharge'!G18=0,0,IF(TRIM('[5]Discharge'!G18)="","",IF(COUNT(O6)=0,"",IF(O6=1,(((10^K4)*('[5]Discharge'!G18^N4))/100),((10^K4)*('[5]Discharge'!G18^N4))))))</f>
        <v>407.58626567287297</v>
      </c>
      <c r="H20" s="24">
        <f>IF('[5]Discharge'!H18=0,0,IF(TRIM('[5]Discharge'!H18)="","",IF(COUNT(O6)=0,"",IF(O6=1,(((10^K4)*('[5]Discharge'!H18^N4))/100),((10^K4)*('[5]Discharge'!H18^N4))))))</f>
        <v>975.8066539742272</v>
      </c>
      <c r="I20" s="24">
        <f>IF('[5]Discharge'!I18=0,0,IF(TRIM('[5]Discharge'!I18)="","",IF(COUNT(O6)=0,"",IF(O6=1,(((10^K4)*('[5]Discharge'!I18^N4))/100),((10^K4)*('[5]Discharge'!I18^N4))))))</f>
        <v>1329.603556361427</v>
      </c>
      <c r="J20" s="24">
        <f>IF('[5]Discharge'!J18=0,0,IF(TRIM('[5]Discharge'!J18)="","",IF(COUNT(O6)=0,"",IF(O6=1,(((10^K4)*('[5]Discharge'!J18^N4))/100),((10^K4)*('[5]Discharge'!J18^N4))))))</f>
        <v>751.1675280664329</v>
      </c>
      <c r="K20" s="24">
        <f>IF('[5]Discharge'!K18=0,0,IF(TRIM('[5]Discharge'!K18)="","",IF(COUNT(O6)=0,"",IF(O6=1,(((10^K4)*('[5]Discharge'!K18^N4))/100),((10^K4)*('[5]Discharge'!K18^N4))))))</f>
        <v>238.02668644909002</v>
      </c>
      <c r="L20" s="24">
        <f>IF('[5]Discharge'!L18=0,0,IF(TRIM('[5]Discharge'!L18)="","",IF(COUNT(O6)=0,"",IF(O6=1,(((10^K4)*('[5]Discharge'!L18^N4))/100),((10^K4)*('[5]Discharge'!L18^N4))))))</f>
        <v>251.3547458439665</v>
      </c>
      <c r="M20" s="24">
        <f>IF('[5]Discharge'!M18=0,0,IF(TRIM('[5]Discharge'!M18)="","",IF(COUNT(O6)=0,"",IF(O6=1,(((10^K4)*('[5]Discharge'!M18^N4))/100),((10^K4)*('[5]Discharge'!M18^N4))))))</f>
        <v>52.49738531079237</v>
      </c>
      <c r="N20" s="24">
        <f>IF('[5]Discharge'!N18=0,0,IF(TRIM('[5]Discharge'!N18)="","",IF(COUNT(O6)=0,"",IF(O6=1,(((10^K4)*('[5]Discharge'!N18^N4))/100),((10^K4)*('[5]Discharge'!N18^N4))))))</f>
        <v>17.4899166728198</v>
      </c>
      <c r="O20" s="87"/>
      <c r="P20" s="88"/>
      <c r="Q20" s="25"/>
    </row>
    <row r="21" spans="2:17" ht="3.7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87"/>
      <c r="P21" s="88"/>
      <c r="Q21" s="25"/>
    </row>
    <row r="22" spans="2:17" ht="21.75">
      <c r="B22" s="23">
        <v>11</v>
      </c>
      <c r="C22" s="24">
        <f>IF('[5]Discharge'!C20=0,0,IF(TRIM('[5]Discharge'!C20)="","",IF(COUNT(O6)=0,"",IF(O6=1,(((10^K4)*('[5]Discharge'!C20^N4))/100),((10^K4)*('[5]Discharge'!C20^N4))))))</f>
        <v>10.588090933422643</v>
      </c>
      <c r="D22" s="24">
        <f>IF('[5]Discharge'!D20=0,0,IF(TRIM('[5]Discharge'!D20)="","",IF(COUNT(O6)=0,"",IF(O6=1,(((10^K4)*('[5]Discharge'!D20^N4))/100),((10^K4)*('[5]Discharge'!D20^N4))))))</f>
        <v>21.561506048718023</v>
      </c>
      <c r="E22" s="24">
        <f>IF('[5]Discharge'!E20=0,0,IF(TRIM('[5]Discharge'!E20)="","",IF(COUNT(O6)=0,"",IF(O6=1,(((10^K4)*('[5]Discharge'!E20^N4))/100),((10^K4)*('[5]Discharge'!E20^N4))))))</f>
        <v>481.2877212815669</v>
      </c>
      <c r="F22" s="24">
        <f>IF('[5]Discharge'!F20=0,0,IF(TRIM('[5]Discharge'!F20)="","",IF(COUNT(O6)=0,"",IF(O6=1,(((10^K4)*('[5]Discharge'!F20^N4))/100),((10^K4)*('[5]Discharge'!F20^N4))))))</f>
        <v>265.0331433620234</v>
      </c>
      <c r="G22" s="24">
        <f>IF('[5]Discharge'!G20=0,0,IF(TRIM('[5]Discharge'!G20)="","",IF(COUNT(O6)=0,"",IF(O6=1,(((10^K4)*('[5]Discharge'!G20^N4))/100),((10^K4)*('[5]Discharge'!G20^N4))))))</f>
        <v>372.95704153261715</v>
      </c>
      <c r="H22" s="24">
        <f>IF('[5]Discharge'!H20=0,0,IF(TRIM('[5]Discharge'!H20)="","",IF(COUNT(O6)=0,"",IF(O6=1,(((10^K4)*('[5]Discharge'!H20^N4))/100),((10^K4)*('[5]Discharge'!H20^N4))))))</f>
        <v>946.1784697598297</v>
      </c>
      <c r="I22" s="24">
        <f>IF('[5]Discharge'!I20=0,0,IF(TRIM('[5]Discharge'!I20)="","",IF(COUNT(O6)=0,"",IF(O6=1,(((10^K4)*('[5]Discharge'!I20^N4))/100),((10^K4)*('[5]Discharge'!I20^N4))))))</f>
        <v>1291.853274908286</v>
      </c>
      <c r="J22" s="24">
        <f>IF('[5]Discharge'!J20=0,0,IF(TRIM('[5]Discharge'!J20)="","",IF(COUNT(O6)=0,"",IF(O6=1,(((10^K4)*('[5]Discharge'!J20^N4))/100),((10^K4)*('[5]Discharge'!J20^N4))))))</f>
        <v>699.4464677876982</v>
      </c>
      <c r="K22" s="24">
        <f>IF('[5]Discharge'!K20=0,0,IF(TRIM('[5]Discharge'!K20)="","",IF(COUNT(O6)=0,"",IF(O6=1,(((10^K4)*('[5]Discharge'!K20^N4))/100),((10^K4)*('[5]Discharge'!K20^N4))))))</f>
        <v>238.02668644909002</v>
      </c>
      <c r="L22" s="24">
        <f>IF('[5]Discharge'!L20=0,0,IF(TRIM('[5]Discharge'!L20)="","",IF(COUNT(O6)=0,"",IF(O6=1,(((10^K4)*('[5]Discharge'!L20^N4))/100),((10^K4)*('[5]Discharge'!L20^N4))))))</f>
        <v>251.3547458439665</v>
      </c>
      <c r="M22" s="24">
        <f>IF('[5]Discharge'!M20=0,0,IF(TRIM('[5]Discharge'!M20)="","",IF(COUNT(O6)=0,"",IF(O6=1,(((10^K4)*('[5]Discharge'!M20^N4))/100),((10^K4)*('[5]Discharge'!M20^N4))))))</f>
        <v>52.49738531079237</v>
      </c>
      <c r="N22" s="24">
        <f>IF('[5]Discharge'!N20=0,0,IF(TRIM('[5]Discharge'!N20)="","",IF(COUNT(O6)=0,"",IF(O6=1,(((10^K4)*('[5]Discharge'!N20^N4))/100),((10^K4)*('[5]Discharge'!N20^N4))))))</f>
        <v>17.4899166728198</v>
      </c>
      <c r="O22" s="87"/>
      <c r="P22" s="88"/>
      <c r="Q22" s="25"/>
    </row>
    <row r="23" spans="2:17" ht="21.75">
      <c r="B23" s="23">
        <v>12</v>
      </c>
      <c r="C23" s="24">
        <f>IF('[5]Discharge'!C21=0,0,IF(TRIM('[5]Discharge'!C21)="","",IF(COUNT(O6)=0,"",IF(O6=1,(((10^K4)*('[5]Discharge'!C21^N4))/100),((10^K4)*('[5]Discharge'!C21^N4))))))</f>
        <v>10.588090933422643</v>
      </c>
      <c r="D23" s="24">
        <f>IF('[5]Discharge'!D21=0,0,IF(TRIM('[5]Discharge'!D21)="","",IF(COUNT(O6)=0,"",IF(O6=1,(((10^K4)*('[5]Discharge'!D21^N4))/100),((10^K4)*('[5]Discharge'!D21^N4))))))</f>
        <v>37.21199111804707</v>
      </c>
      <c r="E23" s="24">
        <f>IF('[5]Discharge'!E21=0,0,IF(TRIM('[5]Discharge'!E21)="","",IF(COUNT(O6)=0,"",IF(O6=1,(((10^K4)*('[5]Discharge'!E21^N4))/100),((10^K4)*('[5]Discharge'!E21^N4))))))</f>
        <v>91.36873584315582</v>
      </c>
      <c r="F23" s="24">
        <f>IF('[5]Discharge'!F21=0,0,IF(TRIM('[5]Discharge'!F21)="","",IF(COUNT(O6)=0,"",IF(O6=1,(((10^K4)*('[5]Discharge'!F21^N4))/100),((10^K4)*('[5]Discharge'!F21^N4))))))</f>
        <v>390.0860734453359</v>
      </c>
      <c r="G23" s="24">
        <f>IF('[5]Discharge'!G21=0,0,IF(TRIM('[5]Discharge'!G21)="","",IF(COUNT(O6)=0,"",IF(O6=1,(((10^K4)*('[5]Discharge'!G21^N4))/100),((10^K4)*('[5]Discharge'!G21^N4))))))</f>
        <v>356.19973919403037</v>
      </c>
      <c r="H23" s="24">
        <f>IF('[5]Discharge'!H21=0,0,IF(TRIM('[5]Discharge'!H21)="","",IF(COUNT(O6)=0,"",IF(O6=1,(((10^K4)*('[5]Discharge'!H21^N4))/100),((10^K4)*('[5]Discharge'!H21^N4))))))</f>
        <v>832.0845344893344</v>
      </c>
      <c r="I23" s="24">
        <f>IF('[5]Discharge'!I21=0,0,IF(TRIM('[5]Discharge'!I21)="","",IF(COUNT(O6)=0,"",IF(O6=1,(((10^K4)*('[5]Discharge'!I21^N4))/100),((10^K4)*('[5]Discharge'!I21^N4))))))</f>
        <v>7304.713088620379</v>
      </c>
      <c r="J23" s="24">
        <f>IF('[5]Discharge'!J21=0,0,IF(TRIM('[5]Discharge'!J21)="","",IF(COUNT(O6)=0,"",IF(O6=1,(((10^K4)*('[5]Discharge'!J21^N4))/100),((10^K4)*('[5]Discharge'!J21^N4))))))</f>
        <v>675.8664427228632</v>
      </c>
      <c r="K23" s="24">
        <f>IF('[5]Discharge'!K21=0,0,IF(TRIM('[5]Discharge'!K21)="","",IF(COUNT(O6)=0,"",IF(O6=1,(((10^K4)*('[5]Discharge'!K21^N4))/100),((10^K4)*('[5]Discharge'!K21^N4))))))</f>
        <v>165.8623439309571</v>
      </c>
      <c r="L23" s="24">
        <f>IF('[5]Discharge'!L21=0,0,IF(TRIM('[5]Discharge'!L21)="","",IF(COUNT(O6)=0,"",IF(O6=1,(((10^K4)*('[5]Discharge'!L21^N4))/100),((10^K4)*('[5]Discharge'!L21^N4))))))</f>
        <v>238.02668644909002</v>
      </c>
      <c r="M23" s="24">
        <f>IF('[5]Discharge'!M21=0,0,IF(TRIM('[5]Discharge'!M21)="","",IF(COUNT(O6)=0,"",IF(O6=1,(((10^K4)*('[5]Discharge'!M21^N4))/100),((10^K4)*('[5]Discharge'!M21^N4))))))</f>
        <v>42.02538383809597</v>
      </c>
      <c r="N23" s="24">
        <f>IF('[5]Discharge'!N21=0,0,IF(TRIM('[5]Discharge'!N21)="","",IF(COUNT(O6)=0,"",IF(O6=1,(((10^K4)*('[5]Discharge'!N21^N4))/100),((10^K4)*('[5]Discharge'!N21^N4))))))</f>
        <v>17.4899166728198</v>
      </c>
      <c r="O23" s="87"/>
      <c r="P23" s="88"/>
      <c r="Q23" s="25"/>
    </row>
    <row r="24" spans="2:17" ht="21.75">
      <c r="B24" s="23">
        <v>13</v>
      </c>
      <c r="C24" s="24">
        <f>IF('[5]Discharge'!C10=0,0,IF(TRIM('[5]Discharge'!C22)="","",IF(COUNT(O6)=0,"",IF(O6=1,(((10^K4)*('[5]Discharge'!C22^N4))/100),((10^K4)*('[5]Discharge'!C22^N4))))))</f>
        <v>10.588090933422643</v>
      </c>
      <c r="D24" s="24">
        <f>IF('[5]Discharge'!D22=0,0,IF(TRIM('[5]Discharge'!D22)="","",IF(COUNT(O6)=0,"",IF(O6=1,(((10^K4)*('[5]Discharge'!D22^N4))/100),((10^K4)*('[5]Discharge'!D22^N4))))))</f>
        <v>17.4899166728198</v>
      </c>
      <c r="E24" s="24">
        <f>IF('[5]Discharge'!E22=0,0,IF(TRIM('[5]Discharge'!E22)="","",IF(COUNT(O6)=0,"",IF(O6=1,(((10^K4)*('[5]Discharge'!E22^N4))/100),((10^K4)*('[5]Discharge'!E22^N4))))))</f>
        <v>70.3028637784842</v>
      </c>
      <c r="F24" s="24">
        <f>IF('[5]Discharge'!F22=0,0,IF(TRIM('[5]Discharge'!F22)="","",IF(COUNT(O6)=0,"",IF(O6=1,(((10^K4)*('[5]Discharge'!F22^N4))/100),((10^K4)*('[5]Discharge'!F22^N4))))))</f>
        <v>462.3083143479152</v>
      </c>
      <c r="G24" s="24">
        <f>IF('[5]Discharge'!G22=0,0,IF(TRIM('[5]Discharge'!G22)="","",IF(COUNT(O6)=0,"",IF(O6=1,(((10^K4)*('[5]Discharge'!G22^N4))/100),((10^K4)*('[5]Discharge'!G22^N4))))))</f>
        <v>372.95704153261715</v>
      </c>
      <c r="H24" s="24">
        <f>IF('[5]Discharge'!H22=0,0,IF(TRIM('[5]Discharge'!H22)="","",IF(COUNT(O6)=0,"",IF(O6=1,(((10^K4)*('[5]Discharge'!H22^N4))/100),((10^K4)*('[5]Discharge'!H22^N4))))))</f>
        <v>859.9442367982521</v>
      </c>
      <c r="I24" s="24">
        <f>IF('[5]Discharge'!I22=0,0,IF(TRIM('[5]Discharge'!I22)="","",IF(COUNT(O6)=0,"",IF(O6=1,(((10^K4)*('[5]Discharge'!I22^N4))/100),((10^K4)*('[5]Discharge'!I22^N4))))))</f>
        <v>5900.567583567123</v>
      </c>
      <c r="J24" s="24">
        <f>IF('[5]Discharge'!J22=0,0,IF(TRIM('[5]Discharge'!J22)="","",IF(COUNT(O6)=0,"",IF(O6=1,(((10^K4)*('[5]Discharge'!J22^N4))/100),((10^K4)*('[5]Discharge'!J22^N4))))))</f>
        <v>607.4727186274976</v>
      </c>
      <c r="K24" s="24">
        <f>IF('[5]Discharge'!K22=0,0,IF(TRIM('[5]Discharge'!K22)="","",IF(COUNT(O6)=0,"",IF(O6=1,(((10^K4)*('[5]Discharge'!K22^N4))/100),((10^K4)*('[5]Discharge'!K22^N4))))))</f>
        <v>125.9542338064147</v>
      </c>
      <c r="L24" s="24">
        <f>IF('[5]Discharge'!L22=0,0,IF(TRIM('[5]Discharge'!L22)="","",IF(COUNT(O6)=0,"",IF(O6=1,(((10^K4)*('[5]Discharge'!L22^N4))/100),((10^K4)*('[5]Discharge'!L22^N4))))))</f>
        <v>238.02668644909002</v>
      </c>
      <c r="M24" s="24">
        <f>IF('[5]Discharge'!M22=0,0,IF(TRIM('[5]Discharge'!M22)="","",IF(COUNT(O6)=0,"",IF(O6=1,(((10^K4)*('[5]Discharge'!M22^N4))/100),((10^K4)*('[5]Discharge'!M22^N4))))))</f>
        <v>37.21199111804707</v>
      </c>
      <c r="N24" s="24">
        <f>IF('[5]Discharge'!N22=0,0,IF(TRIM('[5]Discharge'!N22)="","",IF(COUNT(O6)=0,"",IF(O6=1,(((10^K4)*('[5]Discharge'!N22^N4))/100),((10^K4)*('[5]Discharge'!N22^N4))))))</f>
        <v>15.608677314153782</v>
      </c>
      <c r="O24" s="87"/>
      <c r="P24" s="88"/>
      <c r="Q24" s="25"/>
    </row>
    <row r="25" spans="2:17" ht="21.75">
      <c r="B25" s="23">
        <v>14</v>
      </c>
      <c r="C25" s="24">
        <f>IF('[5]Discharge'!C10=0,0,IF(TRIM('[5]Discharge'!C23)="","",IF(COUNT(O6)=0,"",IF(O6=1,(((10^K4)*('[5]Discharge'!C23^N4))/100),((10^K4)*('[5]Discharge'!C23^N4))))))</f>
        <v>10.588090933422643</v>
      </c>
      <c r="D25" s="24">
        <f>IF('[5]Discharge'!D23=0,0,IF(TRIM('[5]Discharge'!D23)="","",IF(COUNT(O6)=0,"",IF(O6=1,(((10^K4)*('[5]Discharge'!D23^N4))/100),((10^K4)*('[5]Discharge'!D23^N4))))))</f>
        <v>19.474318876126222</v>
      </c>
      <c r="E25" s="24">
        <f>IF('[5]Discharge'!E23=0,0,IF(TRIM('[5]Discharge'!E23)="","",IF(COUNT(O6)=0,"",IF(O6=1,(((10^K4)*('[5]Discharge'!E23^N4))/100),((10^K4)*('[5]Discharge'!E23^N4))))))</f>
        <v>26.042827582800886</v>
      </c>
      <c r="F25" s="24">
        <f>IF('[5]Discharge'!F23=0,0,IF(TRIM('[5]Discharge'!F23)="","",IF(COUNT(O6)=0,"",IF(O6=1,(((10^K4)*('[5]Discharge'!F23^N4))/100),((10^K4)*('[5]Discharge'!F23^N4))))))</f>
        <v>975.8066539742272</v>
      </c>
      <c r="G25" s="24">
        <f>IF('[5]Discharge'!G23=0,0,IF(TRIM('[5]Discharge'!G23)="","",IF(COUNT(O6)=0,"",IF(O6=1,(((10^K4)*('[5]Discharge'!G23^N4))/100),((10^K4)*('[5]Discharge'!G23^N4))))))</f>
        <v>356.19973919403037</v>
      </c>
      <c r="H25" s="24">
        <f>IF('[5]Discharge'!H23=0,0,IF(TRIM('[5]Discharge'!H23)="","",IF(COUNT(O6)=0,"",IF(O6=1,(((10^K4)*('[5]Discharge'!H23^N4))/100),((10^K4)*('[5]Discharge'!H23^N4))))))</f>
        <v>804.6681758609345</v>
      </c>
      <c r="I25" s="24">
        <f>IF('[5]Discharge'!I23=0,0,IF(TRIM('[5]Discharge'!I23)="","",IF(COUNT(O6)=0,"",IF(O6=1,(((10^K4)*('[5]Discharge'!I23^N4))/100),((10^K4)*('[5]Discharge'!I23^N4))))))</f>
        <v>3688.3204086377373</v>
      </c>
      <c r="J25" s="24">
        <f>IF('[5]Discharge'!J23=0,0,IF(TRIM('[5]Discharge'!J23)="","",IF(COUNT(O6)=0,"",IF(O6=1,(((10^K4)*('[5]Discharge'!J23^N4))/100),((10^K4)*('[5]Discharge'!J23^N4))))))</f>
        <v>563.8369700574639</v>
      </c>
      <c r="K25" s="24">
        <f>IF('[5]Discharge'!K23=0,0,IF(TRIM('[5]Discharge'!K23)="","",IF(COUNT(O6)=0,"",IF(O6=1,(((10^K4)*('[5]Discharge'!K23^N4))/100),((10^K4)*('[5]Discharge'!K23^N4))))))</f>
        <v>188.23118181341087</v>
      </c>
      <c r="L25" s="24">
        <f>IF('[5]Discharge'!L23=0,0,IF(TRIM('[5]Discharge'!L23)="","",IF(COUNT(O6)=0,"",IF(O6=1,(((10^K4)*('[5]Discharge'!L23^N4))/100),((10^K4)*('[5]Discharge'!L23^N4))))))</f>
        <v>200.15115986831208</v>
      </c>
      <c r="M25" s="24">
        <f>IF('[5]Discharge'!M23=0,0,IF(TRIM('[5]Discharge'!M23)="","",IF(COUNT(O6)=0,"",IF(O6=1,(((10^K4)*('[5]Discharge'!M23^N4))/100),((10^K4)*('[5]Discharge'!M23^N4))))))</f>
        <v>23.75112150975616</v>
      </c>
      <c r="N25" s="24">
        <f>IF('[5]Discharge'!N23=0,0,IF(TRIM('[5]Discharge'!N23)="","",IF(COUNT(O6)=0,"",IF(O6=1,(((10^K4)*('[5]Discharge'!N23^N4))/100),((10^K4)*('[5]Discharge'!N23^N4))))))</f>
        <v>12.157320626177237</v>
      </c>
      <c r="O25" s="87"/>
      <c r="P25" s="88"/>
      <c r="Q25" s="25"/>
    </row>
    <row r="26" spans="2:17" ht="21.75">
      <c r="B26" s="23">
        <v>15</v>
      </c>
      <c r="C26" s="24">
        <f>IF('[5]Discharge'!C24=0,0,IF(TRIM('[5]Discharge'!C24)="","",IF(COUNT(O6)=0,"",IF(O6=1,(((10^K4)*('[5]Discharge'!C24^N4))/100),((10^K4)*('[5]Discharge'!C24^N4))))))</f>
        <v>10.588090933422643</v>
      </c>
      <c r="D26" s="24">
        <f>IF('[5]Discharge'!D24=0,0,IF(TRIM('[5]Discharge'!D24)="","",IF(COUNT(O6)=0,"",IF(O6=1,(((10^K4)*('[5]Discharge'!D24^N4))/100),((10^K4)*('[5]Discharge'!D24^N4))))))</f>
        <v>52.49738531079237</v>
      </c>
      <c r="E26" s="24">
        <f>IF('[5]Discharge'!E24=0,0,IF(TRIM('[5]Discharge'!E24)="","",IF(COUNT(O6)=0,"",IF(O6=1,(((10^K4)*('[5]Discharge'!E24^N4))/100),((10^K4)*('[5]Discharge'!E24^N4))))))</f>
        <v>23.75112150975616</v>
      </c>
      <c r="F26" s="24">
        <f>IF('[5]Discharge'!F24=0,0,IF(TRIM('[5]Discharge'!F24)="","",IF(COUNT(O6)=0,"",IF(O6=1,(((10^K4)*('[5]Discharge'!F24^N4))/100),((10^K4)*('[5]Discharge'!F24^N4))))))</f>
        <v>607.4727186274976</v>
      </c>
      <c r="G26" s="24">
        <f>IF('[5]Discharge'!G24=0,0,IF(TRIM('[5]Discharge'!G24)="","",IF(COUNT(O6)=0,"",IF(O6=1,(((10^K4)*('[5]Discharge'!G24^N4))/100),((10^K4)*('[5]Discharge'!G24^N4))))))</f>
        <v>356.19973919403037</v>
      </c>
      <c r="H26" s="24">
        <f>IF('[5]Discharge'!H24=0,0,IF(TRIM('[5]Discharge'!H24)="","",IF(COUNT(O6)=0,"",IF(O6=1,(((10^K4)*('[5]Discharge'!H24^N4))/100),((10^K4)*('[5]Discharge'!H24^N4))))))</f>
        <v>725.0842823116373</v>
      </c>
      <c r="I26" s="24">
        <f>IF('[5]Discharge'!I24=0,0,IF(TRIM('[5]Discharge'!I24)="","",IF(COUNT(O6)=0,"",IF(O6=1,(((10^K4)*('[5]Discharge'!I24^N4))/100),((10^K4)*('[5]Discharge'!I24^N4))))))</f>
        <v>3528.98194293069</v>
      </c>
      <c r="J26" s="24">
        <f>IF('[5]Discharge'!J24=0,0,IF(TRIM('[5]Discharge'!J24)="","",IF(COUNT(O6)=0,"",IF(O6=1,(((10^K4)*('[5]Discharge'!J24^N4))/100),((10^K4)*('[5]Discharge'!J24^N4))))))</f>
        <v>563.8369700574639</v>
      </c>
      <c r="K26" s="24">
        <f>IF('[5]Discharge'!K24=0,0,IF(TRIM('[5]Discharge'!K24)="","",IF(COUNT(O6)=0,"",IF(O6=1,(((10^K4)*('[5]Discharge'!K24^N4))/100),((10^K4)*('[5]Discharge'!K24^N4))))))</f>
        <v>176.66501707745542</v>
      </c>
      <c r="L26" s="24">
        <f>IF('[5]Discharge'!L24=0,0,IF(TRIM('[5]Discharge'!L24)="","",IF(COUNT(O6)=0,"",IF(O6=1,(((10^K4)*('[5]Discharge'!L24^N4))/100),((10^K4)*('[5]Discharge'!L24^N4))))))</f>
        <v>125.9542338064147</v>
      </c>
      <c r="M26" s="24">
        <f>IF('[5]Discharge'!M24=0,0,IF(TRIM('[5]Discharge'!M24)="","",IF(COUNT(O6)=0,"",IF(O6=1,(((10^K4)*('[5]Discharge'!M24^N4))/100),((10^K4)*('[5]Discharge'!M24^N4))))))</f>
        <v>17.4899166728198</v>
      </c>
      <c r="N26" s="24">
        <f>IF('[5]Discharge'!N24=0,0,IF(TRIM('[5]Discharge'!N24)="","",IF(COUNT(O6)=0,"",IF(O6=1,(((10^K4)*('[5]Discharge'!N24^N4))/100),((10^K4)*('[5]Discharge'!N24^N4))))))</f>
        <v>12.157320626177237</v>
      </c>
      <c r="O26" s="87"/>
      <c r="P26" s="88"/>
      <c r="Q26" s="25"/>
    </row>
    <row r="27" spans="2:17" ht="21.75">
      <c r="B27" s="23">
        <v>16</v>
      </c>
      <c r="C27" s="24">
        <f>IF('[5]Discharge'!C25=0,0,IF(TRIM('[5]Discharge'!C25)="","",IF(COUNT(O6)=0,"",IF(O6=1,(((10^K4)*('[5]Discharge'!C25^N4))/100),((10^K4)*('[5]Discharge'!C25^N4))))))</f>
        <v>10.588090933422643</v>
      </c>
      <c r="D27" s="24">
        <f>IF('[5]Discharge'!D25=0,0,IF(TRIM('[5]Discharge'!D25)="","",IF(COUNT(O6)=0,"",IF(O6=1,(((10^K4)*('[5]Discharge'!D25^N4))/100),((10^K4)*('[5]Discharge'!D25^N4))))))</f>
        <v>91.36873584315582</v>
      </c>
      <c r="E27" s="24">
        <f>IF('[5]Discharge'!E25=0,0,IF(TRIM('[5]Discharge'!E25)="","",IF(COUNT(O6)=0,"",IF(O6=1,(((10^K4)*('[5]Discharge'!E25^N4))/100),((10^K4)*('[5]Discharge'!E25^N4))))))</f>
        <v>23.75112150975616</v>
      </c>
      <c r="F27" s="24">
        <f>IF('[5]Discharge'!F25=0,0,IF(TRIM('[5]Discharge'!F25)="","",IF(COUNT(O6)=0,"",IF(O6=1,(((10^K4)*('[5]Discharge'!F25^N4))/100),((10^K4)*('[5]Discharge'!F25^N4))))))</f>
        <v>425.45706271848064</v>
      </c>
      <c r="G27" s="24">
        <f>IF('[5]Discharge'!G25=0,0,IF(TRIM('[5]Discharge'!G25)="","",IF(COUNT(O6)=0,"",IF(O6=1,(((10^K4)*('[5]Discharge'!G25^N4))/100),((10^K4)*('[5]Discharge'!G25^N4))))))</f>
        <v>265.0331433620234</v>
      </c>
      <c r="H27" s="24">
        <f>IF('[5]Discharge'!H25=0,0,IF(TRIM('[5]Discharge'!H25)="","",IF(COUNT(O6)=0,"",IF(O6=1,(((10^K4)*('[5]Discharge'!H25^N4))/100),((10^K4)*('[5]Discharge'!H25^N4))))))</f>
        <v>751.1675280664329</v>
      </c>
      <c r="I27" s="24">
        <f>IF('[5]Discharge'!I25=0,0,IF(TRIM('[5]Discharge'!I25)="","",IF(COUNT(O6)=0,"",IF(O6=1,(((10^K4)*('[5]Discharge'!I25^N4))/100),((10^K4)*('[5]Discharge'!I25^N4))))))</f>
        <v>3456.792421398927</v>
      </c>
      <c r="J27" s="24">
        <f>IF('[5]Discharge'!J25=0,0,IF(TRIM('[5]Discharge'!J25)="","",IF(COUNT(O6)=0,"",IF(O6=1,(((10^K4)*('[5]Discharge'!J25^N4))/100),((10^K4)*('[5]Discharge'!J25^N4))))))</f>
        <v>563.8369700574639</v>
      </c>
      <c r="K27" s="24">
        <f>IF('[5]Discharge'!K25=0,0,IF(TRIM('[5]Discharge'!K25)="","",IF(COUNT(O6)=0,"",IF(O6=1,(((10^K4)*('[5]Discharge'!K25^N4))/100),((10^K4)*('[5]Discharge'!K25^N4))))))</f>
        <v>176.66501707745542</v>
      </c>
      <c r="L27" s="24">
        <f>IF('[5]Discharge'!L25=0,0,IF(TRIM('[5]Discharge'!L25)="","",IF(COUNT(O6)=0,"",IF(O6=1,(((10^K4)*('[5]Discharge'!L25^N4))/100),((10^K4)*('[5]Discharge'!L25^N4))))))</f>
        <v>145.24626186784434</v>
      </c>
      <c r="M27" s="24">
        <f>IF('[5]Discharge'!M25=0,0,IF(TRIM('[5]Discharge'!M25)="","",IF(COUNT(O6)=0,"",IF(O6=1,(((10^K4)*('[5]Discharge'!M25^N4))/100),((10^K4)*('[5]Discharge'!M25^N4))))))</f>
        <v>17.4899166728198</v>
      </c>
      <c r="N27" s="24">
        <f>IF('[5]Discharge'!N25=0,0,IF(TRIM('[5]Discharge'!N25)="","",IF(COUNT(O6)=0,"",IF(O6=1,(((10^K4)*('[5]Discharge'!N25^N4))/100),((10^K4)*('[5]Discharge'!N25^N4))))))</f>
        <v>12.157320626177237</v>
      </c>
      <c r="O27" s="87"/>
      <c r="P27" s="88"/>
      <c r="Q27" s="25"/>
    </row>
    <row r="28" spans="2:17" ht="21.75">
      <c r="B28" s="23">
        <v>17</v>
      </c>
      <c r="C28" s="24">
        <f>IF('[5]Discharge'!C26=0,0,IF(TRIM('[5]Discharge'!C26)="","",IF(COUNT(O6)=0,"",IF(O6=1,(((10^K4)*('[5]Discharge'!C26^N4))/100),((10^K4)*('[5]Discharge'!C26^N4))))))</f>
        <v>10.588090933422643</v>
      </c>
      <c r="D28" s="24">
        <f>IF('[5]Discharge'!D26=0,0,IF(TRIM('[5]Discharge'!D26)="","",IF(COUNT(O6)=0,"",IF(O6=1,(((10^K4)*('[5]Discharge'!D26^N4))/100),((10^K4)*('[5]Discharge'!D26^N4))))))</f>
        <v>777.6956681335395</v>
      </c>
      <c r="E28" s="24">
        <f>IF('[5]Discharge'!E26=0,0,IF(TRIM('[5]Discharge'!E26)="","",IF(COUNT(O6)=0,"",IF(O6=1,(((10^K4)*('[5]Discharge'!E26^N4))/100),((10^K4)*('[5]Discharge'!E26^N4))))))</f>
        <v>23.75112150975616</v>
      </c>
      <c r="F28" s="24">
        <f>IF('[5]Discharge'!F26=0,0,IF(TRIM('[5]Discharge'!F26)="","",IF(COUNT(O6)=0,"",IF(O6=1,(((10^K4)*('[5]Discharge'!F26^N4))/100),((10^K4)*('[5]Discharge'!F26^N4))))))</f>
        <v>521.7739150160966</v>
      </c>
      <c r="G28" s="24">
        <f>IF('[5]Discharge'!G26=0,0,IF(TRIM('[5]Discharge'!G26)="","",IF(COUNT(O6)=0,"",IF(O6=1,(((10^K4)*('[5]Discharge'!G26^N4))/100),((10^K4)*('[5]Discharge'!G26^N4))))))</f>
        <v>407.58626567287297</v>
      </c>
      <c r="H28" s="24">
        <f>IF('[5]Discharge'!H26=0,0,IF(TRIM('[5]Discharge'!H26)="","",IF(COUNT(O6)=0,"",IF(O6=1,(((10^K4)*('[5]Discharge'!H26^N4))/100),((10^K4)*('[5]Discharge'!H26^N4))))))</f>
        <v>11817.942468754403</v>
      </c>
      <c r="I28" s="24">
        <f>IF('[5]Discharge'!I26=0,0,IF(TRIM('[5]Discharge'!I26)="","",IF(COUNT(O6)=0,"",IF(O6=1,(((10^K4)*('[5]Discharge'!I26^N4))/100),((10^K4)*('[5]Discharge'!I26^N4))))))</f>
        <v>2369.76318948978</v>
      </c>
      <c r="J28" s="24">
        <f>IF('[5]Discharge'!J26=0,0,IF(TRIM('[5]Discharge'!J26)="","",IF(COUNT(O6)=0,"",IF(O6=1,(((10^K4)*('[5]Discharge'!J26^N4))/100),((10^K4)*('[5]Discharge'!J26^N4))))))</f>
        <v>521.7739150160966</v>
      </c>
      <c r="K28" s="24">
        <f>IF('[5]Discharge'!K26=0,0,IF(TRIM('[5]Discharge'!K26)="","",IF(COUNT(O6)=0,"",IF(O6=1,(((10^K4)*('[5]Discharge'!K26^N4))/100),((10^K4)*('[5]Discharge'!K26^N4))))))</f>
        <v>176.66501707745542</v>
      </c>
      <c r="L28" s="24">
        <f>IF('[5]Discharge'!L26=0,0,IF(TRIM('[5]Discharge'!L26)="","",IF(COUNT(O6)=0,"",IF(O6=1,(((10^K4)*('[5]Discharge'!L26^N4))/100),((10^K4)*('[5]Discharge'!L26^N4))))))</f>
        <v>135.4343491597922</v>
      </c>
      <c r="M28" s="24">
        <f>IF('[5]Discharge'!M26=0,0,IF(TRIM('[5]Discharge'!M26)="","",IF(COUNT(O6)=0,"",IF(O6=1,(((10^K4)*('[5]Discharge'!M26^N4))/100),((10^K4)*('[5]Discharge'!M26^N4))))))</f>
        <v>17.4899166728198</v>
      </c>
      <c r="N28" s="24">
        <f>IF('[5]Discharge'!N26=0,0,IF(TRIM('[5]Discharge'!N26)="","",IF(COUNT(O6)=0,"",IF(O6=1,(((10^K4)*('[5]Discharge'!N26^N4))/100),((10^K4)*('[5]Discharge'!N26^N4))))))</f>
        <v>12.157320626177237</v>
      </c>
      <c r="O28" s="87"/>
      <c r="P28" s="88"/>
      <c r="Q28" s="25"/>
    </row>
    <row r="29" spans="2:17" ht="21.75">
      <c r="B29" s="23">
        <v>18</v>
      </c>
      <c r="C29" s="24">
        <f>IF('[5]Discharge'!C27=0,0,IF(TRIM('[5]Discharge'!C27)="","",IF(COUNT(O6)=0,"",IF(O6=1,(((10^K4)*('[5]Discharge'!C27^N4))/100),((10^K4)*('[5]Discharge'!C27^N4))))))</f>
        <v>10.588090933422643</v>
      </c>
      <c r="D29" s="24">
        <f>IF('[5]Discharge'!D27=0,0,IF(TRIM('[5]Discharge'!D27)="","",IF(COUNT(O6)=0,"",IF(O6=1,(((10^K4)*('[5]Discharge'!D27^N4))/100),((10^K4)*('[5]Discharge'!D27^N4))))))</f>
        <v>1617.1142816796876</v>
      </c>
      <c r="E29" s="24">
        <f>IF('[5]Discharge'!E27=0,0,IF(TRIM('[5]Discharge'!E27)="","",IF(COUNT(O6)=0,"",IF(O6=1,(((10^K4)*('[5]Discharge'!E27^N4))/100),((10^K4)*('[5]Discharge'!E27^N4))))))</f>
        <v>23.75112150975616</v>
      </c>
      <c r="F29" s="24">
        <f>IF('[5]Discharge'!F27=0,0,IF(TRIM('[5]Discharge'!F27)="","",IF(COUNT(O6)=0,"",IF(O6=1,(((10^K4)*('[5]Discharge'!F27^N4))/100),((10^K4)*('[5]Discharge'!F27^N4))))))</f>
        <v>11817.942468754403</v>
      </c>
      <c r="G29" s="24">
        <f>IF('[5]Discharge'!G27=0,0,IF(TRIM('[5]Discharge'!G27)="","",IF(COUNT(O6)=0,"",IF(O6=1,(((10^K4)*('[5]Discharge'!G27^N4))/100),((10^K4)*('[5]Discharge'!G27^N4))))))</f>
        <v>975.8066539742272</v>
      </c>
      <c r="H29" s="24">
        <f>IF('[5]Discharge'!H27=0,0,IF(TRIM('[5]Discharge'!H27)="","",IF(COUNT(O6)=0,"",IF(O6=1,(((10^K4)*('[5]Discharge'!H27^N4))/100),((10^K4)*('[5]Discharge'!H27^N4))))))</f>
        <v>6804.194939989423</v>
      </c>
      <c r="I29" s="24">
        <f>IF('[5]Discharge'!I27=0,0,IF(TRIM('[5]Discharge'!I27)="","",IF(COUNT(O6)=0,"",IF(O6=1,(((10^K4)*('[5]Discharge'!I27^N4))/100),((10^K4)*('[5]Discharge'!I27^N4))))))</f>
        <v>2099.0889848302236</v>
      </c>
      <c r="J29" s="24">
        <f>IF('[5]Discharge'!J27=0,0,IF(TRIM('[5]Discharge'!J27)="","",IF(COUNT(O6)=0,"",IF(O6=1,(((10^K4)*('[5]Discharge'!J27^N4))/100),((10^K4)*('[5]Discharge'!J27^N4))))))</f>
        <v>501.3334429224493</v>
      </c>
      <c r="K29" s="24">
        <f>IF('[5]Discharge'!K27=0,0,IF(TRIM('[5]Discharge'!K27)="","",IF(COUNT(O6)=0,"",IF(O6=1,(((10^K4)*('[5]Discharge'!K27^N4))/100),((10^K4)*('[5]Discharge'!K27^N4))))))</f>
        <v>176.66501707745542</v>
      </c>
      <c r="L29" s="24">
        <f>IF('[5]Discharge'!L27=0,0,IF(TRIM('[5]Discharge'!L27)="","",IF(COUNT(O6)=0,"",IF(O6=1,(((10^K4)*('[5]Discharge'!L27^N4))/100),((10^K4)*('[5]Discharge'!L27^N4))))))</f>
        <v>116.80673872208783</v>
      </c>
      <c r="M29" s="24">
        <f>IF('[5]Discharge'!M27=0,0,IF(TRIM('[5]Discharge'!M27)="","",IF(COUNT(O6)=0,"",IF(O6=1,(((10^K4)*('[5]Discharge'!M27^N4))/100),((10^K4)*('[5]Discharge'!M27^N4))))))</f>
        <v>17.4899166728198</v>
      </c>
      <c r="N29" s="24">
        <f>IF('[5]Discharge'!N27=0,0,IF(TRIM('[5]Discharge'!N27)="","",IF(COUNT(O6)=0,"",IF(O6=1,(((10^K4)*('[5]Discharge'!N27^N4))/100),((10^K4)*('[5]Discharge'!N27^N4))))))</f>
        <v>12.157320626177237</v>
      </c>
      <c r="O29" s="87"/>
      <c r="P29" s="88"/>
      <c r="Q29" s="25"/>
    </row>
    <row r="30" spans="2:17" ht="21.75">
      <c r="B30" s="23">
        <v>19</v>
      </c>
      <c r="C30" s="24">
        <f>IF('[5]Discharge'!C28=0,0,IF(TRIM('[5]Discharge'!C28)="","",IF(COUNT(O6)=0,"",IF(O6=1,(((10^K4)*('[5]Discharge'!C28^N4))/100),((10^K4)*('[5]Discharge'!C28^N4))))))</f>
        <v>10.588090933422643</v>
      </c>
      <c r="D30" s="24">
        <f>IF('[5]Discharge'!D28=0,0,IF(TRIM('[5]Discharge'!D28)="","",IF(COUNT(O6)=0,"",IF(O6=1,(((10^K4)*('[5]Discharge'!D28^N4))/100),((10^K4)*('[5]Discharge'!D28^N4))))))</f>
        <v>390.0860734453359</v>
      </c>
      <c r="E30" s="24">
        <f>IF('[5]Discharge'!E28=0,0,IF('[5]Discharge'!E28=0,0,IF(TRIM('[5]Discharge'!E28)="","",IF(COUNT(O6)=0,"",IF(O6=1,(((10^K4)*('[5]Discharge'!E28^N4))/100),((10^K4)*('[5]Discharge'!E28^N4)))))))</f>
        <v>28.43630372573045</v>
      </c>
      <c r="F30" s="24">
        <f>IF('[5]Discharge'!F28=0,0,IF(TRIM('[5]Discharge'!F28)="","",IF(COUNT(O6)=0,"",IF(O6=1,(((10^K4)*('[5]Discharge'!F28^N4))/100),((10^K4)*('[5]Discharge'!F28^N4))))))</f>
        <v>3456.792421398927</v>
      </c>
      <c r="G30" s="24">
        <f>IF('[5]Discharge'!G28=0,0,IF(TRIM('[5]Discharge'!G28)="","",IF(COUNT(O6)=0,"",IF(O6=1,(((10^K4)*('[5]Discharge'!G28^N4))/100),((10^K4)*('[5]Discharge'!G28^N4))))))</f>
        <v>832.0845344893344</v>
      </c>
      <c r="H30" s="24">
        <f>IF('[5]Discharge'!H28=0,0,IF(TRIM('[5]Discharge'!H28)="","",IF(COUNT(O6)=0,"",IF(O6=1,(((10^K4)*('[5]Discharge'!H28^N4))/100),((10^K4)*('[5]Discharge'!H28^N4))))))</f>
        <v>2839.58606363388</v>
      </c>
      <c r="I30" s="24">
        <f>IF('[5]Discharge'!I28=0,0,IF(TRIM('[5]Discharge'!I28)="","",IF(COUNT(O6)=0,"",IF(O6=1,(((10^K4)*('[5]Discharge'!I28^N4))/100),((10^K4)*('[5]Discharge'!I28^N4))))))</f>
        <v>1449.4962606143565</v>
      </c>
      <c r="J30" s="24">
        <f>IF('[5]Discharge'!J28=0,0,IF(TRIM('[5]Discharge'!J28)="","",IF(COUNT(O6)=0,"",IF(O6=1,(((10^K4)*('[5]Discharge'!J28^N4))/100),((10^K4)*('[5]Discharge'!J28^N4))))))</f>
        <v>462.3083143479152</v>
      </c>
      <c r="K30" s="24">
        <f>IF('[5]Discharge'!K28=0,0,IF(TRIM('[5]Discharge'!K28)="","",IF(COUNT(O6)=0,"",IF(O6=1,(((10^K4)*('[5]Discharge'!K28^N4))/100),((10^K4)*('[5]Discharge'!K28^N4))))))</f>
        <v>176.66501707745542</v>
      </c>
      <c r="L30" s="24">
        <f>IF('[5]Discharge'!L28=0,0,IF(TRIM('[5]Discharge'!L28)="","",IF(COUNT(O6)=0,"",IF(O6=1,(((10^K4)*('[5]Discharge'!L28^N4))/100),((10^K4)*('[5]Discharge'!L28^N4))))))</f>
        <v>107.99272108583737</v>
      </c>
      <c r="M30" s="24">
        <f>IF('[5]Discharge'!M28=0,0,IF(TRIM('[5]Discharge'!M28)="","",IF(COUNT(O6)=0,"",IF(O6=1,(((10^K4)*('[5]Discharge'!M28^N4))/100),((10^K4)*('[5]Discharge'!M28^N4))))))</f>
        <v>17.4899166728198</v>
      </c>
      <c r="N30" s="24">
        <f>IF('[5]Discharge'!N28=0,0,IF(TRIM('[5]Discharge'!N28)="","",IF(COUNT(O6)=0,"",IF(O6=1,(((10^K4)*('[5]Discharge'!N28^N4))/100),((10^K4)*('[5]Discharge'!N28^N4))))))</f>
        <v>12.157320626177237</v>
      </c>
      <c r="O30" s="87"/>
      <c r="P30" s="88"/>
      <c r="Q30" s="25"/>
    </row>
    <row r="31" spans="2:17" ht="21.75">
      <c r="B31" s="23">
        <v>20</v>
      </c>
      <c r="C31" s="24">
        <f>IF('[5]Discharge'!C29=0,0,IF(TRIM('[5]Discharge'!C29)="","",IF(COUNT(O6)=0,"",IF(O6=1,(((10^K4)*('[5]Discharge'!C29^N4))/100),((10^K4)*('[5]Discharge'!C29^N4))))))</f>
        <v>10.588090933422643</v>
      </c>
      <c r="D31" s="24">
        <f>IF('[5]Discharge'!D29=0,0,IF(TRIM('[5]Discharge'!D29)="","",IF(COUNT(O6)=0,"",IF(O6=1,(((10^K4)*('[5]Discharge'!D29^N4))/100),((10^K4)*('[5]Discharge'!D29^N4))))))</f>
        <v>176.66501707745542</v>
      </c>
      <c r="E31" s="24">
        <f>IF('[5]Discharge'!E29=0,0,IF(TRIM('[5]Discharge'!E29)="","",IF(COUNT(O6)=0,"",IF(O6=1,(((10^K4)*('[5]Discharge'!E29^N4))/100),((10^K4)*('[5]Discharge'!E29^N4))))))</f>
        <v>28.43630372573045</v>
      </c>
      <c r="F31" s="24">
        <f>IF('[5]Discharge'!F29=0,0,IF(TRIM('[5]Discharge'!F29)="","",IF(COUNT(O6)=0,"",IF(O6=1,(((10^K4)*('[5]Discharge'!F29^N4))/100),((10^K4)*('[5]Discharge'!F29^N4))))))</f>
        <v>1369.01235834845</v>
      </c>
      <c r="G31" s="24">
        <f>IF('[5]Discharge'!G29=0,0,IF(TRIM('[5]Discharge'!G29)="","",IF(COUNT(O6)=0,"",IF(O6=1,(((10^K4)*('[5]Discharge'!G29^N4))/100),((10^K4)*('[5]Discharge'!G29^N4))))))</f>
        <v>652.6771640809912</v>
      </c>
      <c r="H31" s="24">
        <f>IF('[5]Discharge'!H29=0,0,IF(TRIM('[5]Discharge'!H29)="","",IF(COUNT(O6)=0,"",IF(O6=1,(((10^K4)*('[5]Discharge'!H29^N4))/100),((10^K4)*('[5]Discharge'!H29^N4))))))</f>
        <v>2258.7252987224883</v>
      </c>
      <c r="I31" s="24">
        <f>IF('[5]Discharge'!I29=0,0,IF(TRIM('[5]Discharge'!I29)="","",IF(COUNT(O6)=0,"",IF(O6=1,(((10^K4)*('[5]Discharge'!I29^N4))/100),((10^K4)*('[5]Discharge'!I29^N4))))))</f>
        <v>1254.628351192439</v>
      </c>
      <c r="J31" s="24">
        <f>IF('[5]Discharge'!J29=0,0,IF(TRIM('[5]Discharge'!J29)="","",IF(COUNT(O6)=0,"",IF(O6=1,(((10^K4)*('[5]Discharge'!J29^N4))/100),((10^K4)*('[5]Discharge'!J29^N4))))))</f>
        <v>407.58626567287297</v>
      </c>
      <c r="K31" s="24">
        <f>IF('[5]Discharge'!K29=0,0,IF(TRIM('[5]Discharge'!K29)="","",IF(COUNT(O6)=0,"",IF(O6=1,(((10^K4)*('[5]Discharge'!K29^N4))/100),((10^K4)*('[5]Discharge'!K29^N4))))))</f>
        <v>176.66501707745542</v>
      </c>
      <c r="L31" s="24">
        <f>IF('[5]Discharge'!L29=0,0,IF(TRIM('[5]Discharge'!L29)="","",IF(COUNT(O6)=0,"",IF(O6=1,(((10^K4)*('[5]Discharge'!L29^N4))/100),((10^K4)*('[5]Discharge'!L29^N4))))))</f>
        <v>107.99272108583737</v>
      </c>
      <c r="M31" s="24">
        <f>IF('[5]Discharge'!M29=0,0,IF(TRIM('[5]Discharge'!M29)="","",IF(COUNT(O6)=0,"",IF(O6=1,(((10^K4)*('[5]Discharge'!M29^N4))/100),((10^K4)*('[5]Discharge'!M29^N4))))))</f>
        <v>19.474318876126222</v>
      </c>
      <c r="N31" s="24">
        <f>IF('[5]Discharge'!N29=0,0,IF(TRIM('[5]Discharge'!N29)="","",IF(COUNT(O6)=0,"",IF(O6=1,(((10^K4)*('[5]Discharge'!N29^N4))/100),((10^K4)*('[5]Discharge'!N29^N4))))))</f>
        <v>10.588090933422643</v>
      </c>
      <c r="O31" s="87"/>
      <c r="P31" s="88"/>
      <c r="Q31" s="25"/>
    </row>
    <row r="32" spans="2:17" ht="3.75" customHeight="1"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87"/>
      <c r="P32" s="88"/>
      <c r="Q32" s="25"/>
    </row>
    <row r="33" spans="2:17" ht="21.75">
      <c r="B33" s="23">
        <v>21</v>
      </c>
      <c r="C33" s="24">
        <f>IF('[5]Discharge'!C31=0,0,IF(TRIM('[5]Discharge'!C31)="","",IF(COUNT(O6)=0,"",IF(O6=1,(((10^K4)*('[5]Discharge'!C31^N4))/100),((10^K4)*('[5]Discharge'!C31^N4))))))</f>
        <v>12.157320626177237</v>
      </c>
      <c r="D33" s="24">
        <f>IF('[5]Discharge'!D31=0,0,IF(TRIM('[5]Discharge'!D31)="","",IF(COUNT(O6)=0,"",IF(O6=1,(((10^K4)*('[5]Discharge'!D31^N4))/100),((10^K4)*('[5]Discharge'!D31^N4))))))</f>
        <v>135.4343491597922</v>
      </c>
      <c r="E33" s="24">
        <f>IF('[5]Discharge'!E31=0,0,IF(TRIM('[5]Discharge'!E31)="","",IF(COUNT(O6)=0,"",IF(O6=1,(((10^K4)*('[5]Discharge'!E31^N4))/100),((10^K4)*('[5]Discharge'!E31^N4))))))</f>
        <v>17.4899166728198</v>
      </c>
      <c r="F33" s="24">
        <f>IF('[5]Discharge'!F31=0,0,IF(TRIM('[5]Discharge'!F31)="","",IF(COUNT(O6)=0,"",IF(O6=1,(((10^K4)*('[5]Discharge'!F31^N4))/100),((10^K4)*('[5]Discharge'!F31^N4))))))</f>
        <v>1617.1142816796876</v>
      </c>
      <c r="G33" s="24">
        <f>IF('[5]Discharge'!G31=0,0,IF(TRIM('[5]Discharge'!G31)="","",IF(COUNT(O6)=0,"",IF(O6=1,(((10^K4)*('[5]Discharge'!G31^N4))/100),((10^K4)*('[5]Discharge'!G31^N4))))))</f>
        <v>832.0845344893344</v>
      </c>
      <c r="H33" s="24">
        <f>IF('[5]Discharge'!H31=0,0,IF(TRIM('[5]Discharge'!H31)="","",IF(COUNT(O6)=0,"",IF(O6=1,(((10^K4)*('[5]Discharge'!H31^N4))/100),((10^K4)*('[5]Discharge'!H31^N4))))))</f>
        <v>2151.6732076338103</v>
      </c>
      <c r="I33" s="24">
        <f>IF('[5]Discharge'!I31=0,0,IF(TRIM('[5]Discharge'!I31)="","",IF(COUNT(O6)=0,"",IF(O6=1,(((10^K4)*('[5]Discharge'!I31^N4))/100),((10^K4)*('[5]Discharge'!I31^N4))))))</f>
        <v>1110.9928538412237</v>
      </c>
      <c r="J33" s="24">
        <f>IF('[5]Discharge'!J31=0,0,IF(TRIM('[5]Discharge'!J31)="","",IF(COUNT(O6)=0,"",IF(O6=1,(((10^K4)*('[5]Discharge'!J31^N4))/100),((10^K4)*('[5]Discharge'!J31^N4))))))</f>
        <v>390.0860734453359</v>
      </c>
      <c r="K33" s="24">
        <f>IF('[5]Discharge'!K31=0,0,IF(TRIM('[5]Discharge'!K31)="","",IF(COUNT(O6)=0,"",IF(O6=1,(((10^K4)*('[5]Discharge'!K31^N4))/100),((10^K4)*('[5]Discharge'!K31^N4))))))</f>
        <v>165.8623439309571</v>
      </c>
      <c r="L33" s="24">
        <f>IF('[5]Discharge'!L31=0,0,IF(TRIM('[5]Discharge'!L31)="","",IF(COUNT(O6)=0,"",IF(O6=1,(((10^K4)*('[5]Discharge'!L31^N4))/100),((10^K4)*('[5]Discharge'!L31^N4))))))</f>
        <v>91.36873584315582</v>
      </c>
      <c r="M33" s="24">
        <f>IF('[5]Discharge'!M31=0,0,IF(TRIM('[5]Discharge'!M31)="","",IF(COUNT(O6)=0,"",IF(O6=1,(((10^K4)*('[5]Discharge'!M31^N4))/100),((10^K4)*('[5]Discharge'!M31^N4))))))</f>
        <v>19.474318876126222</v>
      </c>
      <c r="N33" s="24">
        <f>IF('[5]Discharge'!N31=0,0,IF(TRIM('[5]Discharge'!N31)="","",IF(COUNT(O6)=0,"",IF(O6=1,(((10^K4)*('[5]Discharge'!N31^N4))/100),((10^K4)*('[5]Discharge'!N31^N4))))))</f>
        <v>10.588090933422643</v>
      </c>
      <c r="O33" s="87"/>
      <c r="P33" s="88"/>
      <c r="Q33" s="25"/>
    </row>
    <row r="34" spans="2:17" ht="21.75">
      <c r="B34" s="23">
        <v>22</v>
      </c>
      <c r="C34" s="24">
        <f>IF('[5]Discharge'!C32=0,0,IF(TRIM('[5]Discharge'!C32)="","",IF(COUNT(O6)=0,"",IF(O6=1,(((10^K4)*('[5]Discharge'!C32^N4))/100),((10^K4)*('[5]Discharge'!C32^N4))))))</f>
        <v>12.157320626177237</v>
      </c>
      <c r="D34" s="24">
        <f>IF('[5]Discharge'!D32=0,0,IF(TRIM('[5]Discharge'!D32)="","",IF(COUNT(O6)=0,"",IF(O6=1,(((10^K4)*('[5]Discharge'!D32^N4))/100),((10^K4)*('[5]Discharge'!D32^N4))))))</f>
        <v>23.75112150975616</v>
      </c>
      <c r="E34" s="24">
        <f>IF('[5]Discharge'!E32=0,0,IF(TRIM('[5]Discharge'!E32)="","",IF(COUNT(O6)=0,"",IF(O6=1,(((10^K4)*('[5]Discharge'!E32^N4))/100),((10^K4)*('[5]Discharge'!E32^N4))))))</f>
        <v>17.4899166728198</v>
      </c>
      <c r="F34" s="24">
        <f>IF('[5]Discharge'!F32=0,0,IF(TRIM('[5]Discharge'!F32)="","",IF(COUNT(O6)=0,"",IF(O6=1,(((10^K4)*('[5]Discharge'!F32^N4))/100),((10^K4)*('[5]Discharge'!F32^N4))))))</f>
        <v>9834.536477646316</v>
      </c>
      <c r="G34" s="24">
        <f>IF('[5]Discharge'!G32=0,0,IF(TRIM('[5]Discharge'!G32)="","",IF(COUNT(O6)=0,"",IF(O6=1,(((10^K4)*('[5]Discharge'!G32^N4))/100),((10^K4)*('[5]Discharge'!G32^N4))))))</f>
        <v>832.0845344893344</v>
      </c>
      <c r="H34" s="24">
        <f>IF('[5]Discharge'!H32=0,0,IF(TRIM('[5]Discharge'!H32)="","",IF(COUNT(O6)=0,"",IF(O6=1,(((10^K4)*('[5]Discharge'!H32^N4))/100),((10^K4)*('[5]Discharge'!H32^N4))))))</f>
        <v>1945.1099965116296</v>
      </c>
      <c r="I34" s="24">
        <f>IF('[5]Discharge'!I32=0,0,IF(TRIM('[5]Discharge'!I32)="","",IF(COUNT(O6)=0,"",IF(O6=1,(((10^K4)*('[5]Discharge'!I32^N4))/100),((10^K4)*('[5]Discharge'!I32^N4))))))</f>
        <v>975.8066539742272</v>
      </c>
      <c r="J34" s="24">
        <f>IF('[5]Discharge'!J32=0,0,IF(TRIM('[5]Discharge'!J32)="","",IF(COUNT(O6)=0,"",IF(O6=1,(((10^K4)*('[5]Discharge'!J32^N4))/100),((10^K4)*('[5]Discharge'!J32^N4))))))</f>
        <v>390.0860734453359</v>
      </c>
      <c r="K34" s="24">
        <f>IF('[5]Discharge'!K32=0,0,IF(TRIM('[5]Discharge'!K32)="","",IF(COUNT(O6)=0,"",IF(O6=1,(((10^K4)*('[5]Discharge'!K32^N4))/100),((10^K4)*('[5]Discharge'!K32^N4))))))</f>
        <v>145.24626186784434</v>
      </c>
      <c r="L34" s="24">
        <f>IF('[5]Discharge'!L32=0,0,IF(TRIM('[5]Discharge'!L32)="","",IF(COUNT(O6)=0,"",IF(O6=1,(((10^K4)*('[5]Discharge'!L32^N4))/100),((10^K4)*('[5]Discharge'!L32^N4))))))</f>
        <v>83.56068176479198</v>
      </c>
      <c r="M34" s="24">
        <f>IF('[5]Discharge'!M32=0,0,IF(TRIM('[5]Discharge'!M32)="","",IF(COUNT(O6)=0,"",IF(O6=1,(((10^K4)*('[5]Discharge'!M32^N4))/100),((10^K4)*('[5]Discharge'!M32^N4))))))</f>
        <v>19.474318876126222</v>
      </c>
      <c r="N34" s="24">
        <f>IF('[5]Discharge'!N32=0,0,IF(TRIM('[5]Discharge'!N32)="","",IF(COUNT(O6)=0,"",IF(O6=1,(((10^K4)*('[5]Discharge'!N32^N4))/100),((10^K4)*('[5]Discharge'!N32^N4))))))</f>
        <v>10.588090933422643</v>
      </c>
      <c r="O34" s="87"/>
      <c r="P34" s="88"/>
      <c r="Q34" s="25"/>
    </row>
    <row r="35" spans="2:17" ht="21.75">
      <c r="B35" s="23">
        <v>23</v>
      </c>
      <c r="C35" s="24">
        <f>IF('[5]Discharge'!C33=0,0,IF(TRIM('[5]Discharge'!C33)="","",IF(COUNT(O6)=0,"",IF(O6=1,(((10^K4)*('[5]Discharge'!C33^N4))/100),((10^K4)*('[5]Discharge'!C33^N4))))))</f>
        <v>9.12380761971448</v>
      </c>
      <c r="D35" s="24">
        <f>IF('[5]Discharge'!D33=0,0,IF(TRIM('[5]Discharge'!D33)="","",IF(COUNT(O6)=0,"",IF(O6=1,(((10^K4)*('[5]Discharge'!D33^N4))/100),((10^K4)*('[5]Discharge'!D33^N4))))))</f>
        <v>15.608677314153782</v>
      </c>
      <c r="E35" s="24">
        <f>IF('[5]Discharge'!E33=0,0,IF(TRIM('[5]Discharge'!E33)="","",IF(COUNT(O6)=0,"",IF(O6=1,(((10^K4)*('[5]Discharge'!E33^N4))/100),((10^K4)*('[5]Discharge'!E33^N4))))))</f>
        <v>17.4899166728198</v>
      </c>
      <c r="F35" s="24">
        <f>IF('[5]Discharge'!F33=0,0,IF(TRIM('[5]Discharge'!F33)="","",IF(COUNT(O6)=0,"",IF(O6=1,(((10^K4)*('[5]Discharge'!F33^N4))/100),((10^K4)*('[5]Discharge'!F33^N4))))))</f>
        <v>14860.311989793192</v>
      </c>
      <c r="G35" s="24">
        <f>IF('[5]Discharge'!G33=0,0,IF(TRIM('[5]Discharge'!G33)="","",IF(COUNT(O6)=0,"",IF(O6=1,(((10^K4)*('[5]Discharge'!G33^N4))/100),((10^K4)*('[5]Discharge'!G33^N4))))))</f>
        <v>751.1675280664329</v>
      </c>
      <c r="H35" s="24">
        <f>IF('[5]Discharge'!H33=0,0,IF(TRIM('[5]Discharge'!H33)="","",IF(COUNT(O6)=0,"",IF(O6=1,(((10^K4)*('[5]Discharge'!H33^N4))/100),((10^K4)*('[5]Discharge'!H33^N4))))))</f>
        <v>1796.8030654457398</v>
      </c>
      <c r="I35" s="24">
        <f>IF('[5]Discharge'!I33=0,0,IF(TRIM('[5]Discharge'!I33)="","",IF(COUNT(O6)=0,"",IF(O6=1,(((10^K4)*('[5]Discharge'!I33^N4))/100),((10^K4)*('[5]Discharge'!I33^N4))))))</f>
        <v>975.8066539742272</v>
      </c>
      <c r="J35" s="24">
        <f>IF('[5]Discharge'!J33=0,0,IF(TRIM('[5]Discharge'!J33)="","",IF(COUNT(O6)=0,"",IF(O6=1,(((10^K4)*('[5]Discharge'!J33^N4))/100),((10^K4)*('[5]Discharge'!J33^N4))))))</f>
        <v>339.8147501281012</v>
      </c>
      <c r="K35" s="24">
        <f>IF('[5]Discharge'!K33=0,0,IF(TRIM('[5]Discharge'!K33)="","",IF(COUNT(O6)=0,"",IF(O6=1,(((10^K4)*('[5]Discharge'!K33^N4))/100),((10^K4)*('[5]Discharge'!K33^N4))))))</f>
        <v>145.24626186784434</v>
      </c>
      <c r="L35" s="24">
        <f>IF('[5]Discharge'!L33=0,0,IF(TRIM('[5]Discharge'!L33)="","",IF(COUNT(O6)=0,"",IF(O6=1,(((10^K4)*('[5]Discharge'!L33^N4))/100),((10^K4)*('[5]Discharge'!L33^N4))))))</f>
        <v>70.3028637784842</v>
      </c>
      <c r="M35" s="24">
        <f>IF('[5]Discharge'!M33=0,0,IF(TRIM('[5]Discharge'!M33)="","",IF(COUNT(O6)=0,"",IF(O6=1,(((10^K4)*('[5]Discharge'!M33^N4))/100),((10^K4)*('[5]Discharge'!M33^N4))))))</f>
        <v>19.474318876126222</v>
      </c>
      <c r="N35" s="24">
        <f>IF('[5]Discharge'!N33=0,0,IF(TRIM('[5]Discharge'!N33)="","",IF(COUNT(O6)=0,"",IF(O6=1,(((10^K4)*('[5]Discharge'!N33^N4))/100),((10^K4)*('[5]Discharge'!N33^N4))))))</f>
        <v>10.588090933422643</v>
      </c>
      <c r="O35" s="87"/>
      <c r="P35" s="88"/>
      <c r="Q35" s="25"/>
    </row>
    <row r="36" spans="2:17" ht="21.75">
      <c r="B36" s="23">
        <v>24</v>
      </c>
      <c r="C36" s="24">
        <f>IF('[5]Discharge'!C34=0,0,IF(TRIM('[5]Discharge'!C34)="","",IF(COUNT(O6)=0,"",IF(O6=1,(((10^K4)*('[5]Discharge'!C34^N4))/100),((10^K4)*('[5]Discharge'!C34^N4))))))</f>
        <v>4.759534710129586</v>
      </c>
      <c r="D36" s="24">
        <f>IF('[5]Discharge'!D34=0,0,IF(TRIM('[5]Discharge'!D34)="","",IF(COUNT(O6)=0,"",IF(O6=1,(((10^K4)*('[5]Discharge'!D34^N4))/100),((10^K4)*('[5]Discharge'!D34^N4))))))</f>
        <v>28.43630372573045</v>
      </c>
      <c r="E36" s="24">
        <f>IF('[5]Discharge'!E34=0,0,IF(TRIM('[5]Discharge'!E34)="","",IF(COUNT(O6)=0,"",IF(O6=1,(((10^K4)*('[5]Discharge'!E34^N4))/100),((10^K4)*('[5]Discharge'!E34^N4))))))</f>
        <v>17.4899166728198</v>
      </c>
      <c r="F36" s="24">
        <f>IF('[5]Discharge'!F34=0,0,IF(TRIM('[5]Discharge'!F34)="","",IF(COUNT(O6)=0,"",IF(O6=1,(((10^K4)*('[5]Discharge'!F34^N4))/100),((10^K4)*('[5]Discharge'!F34^N4))))))</f>
        <v>6560.3744116282</v>
      </c>
      <c r="G36" s="24">
        <f>IF('[5]Discharge'!G34=0,0,IF(TRIM('[5]Discharge'!G34)="","",IF(COUNT(O6)=0,"",IF(O6=1,(((10^K4)*('[5]Discharge'!G34^N4))/100),((10^K4)*('[5]Discharge'!G34^N4))))))</f>
        <v>652.6771640809912</v>
      </c>
      <c r="H36" s="24">
        <f>IF('[5]Discharge'!H34=0,0,IF(TRIM('[5]Discharge'!H34)="","",IF(COUNT(O6)=0,"",IF(O6=1,(((10^K4)*('[5]Discharge'!H34^N4))/100),((10^K4)*('[5]Discharge'!H34^N4))))))</f>
        <v>1490.5702787310215</v>
      </c>
      <c r="I36" s="24">
        <f>IF('[5]Discharge'!I34=0,0,IF(TRIM('[5]Discharge'!I34)="","",IF(COUNT(O6)=0,"",IF(O6=1,(((10^K4)*('[5]Discharge'!I34^N4))/100),((10^K4)*('[5]Discharge'!I34^N4))))))</f>
        <v>916.9916892741172</v>
      </c>
      <c r="J36" s="24">
        <f>IF('[5]Discharge'!J34=0,0,IF(TRIM('[5]Discharge'!J34)="","",IF(COUNT(O6)=0,"",IF(O6=1,(((10^K4)*('[5]Discharge'!J34^N4))/100),((10^K4)*('[5]Discharge'!J34^N4))))))</f>
        <v>265.0331433620234</v>
      </c>
      <c r="K36" s="24">
        <f>IF('[5]Discharge'!K34=0,0,IF(TRIM('[5]Discharge'!K34)="","",IF(COUNT(O6)=0,"",IF(O6=1,(((10^K4)*('[5]Discharge'!K34^N4))/100),((10^K4)*('[5]Discharge'!K34^N4))))))</f>
        <v>135.4343491597922</v>
      </c>
      <c r="L36" s="24">
        <f>IF('[5]Discharge'!L34=0,0,IF(TRIM('[5]Discharge'!L34)="","",IF(COUNT(O6)=0,"",IF(O6=1,(((10^K4)*('[5]Discharge'!L34^N4))/100),((10^K4)*('[5]Discharge'!L34^N4))))))</f>
        <v>64.08932652374348</v>
      </c>
      <c r="M36" s="24">
        <f>IF('[5]Discharge'!M34=0,0,IF(TRIM('[5]Discharge'!M34)="","",IF(COUNT(O6)=0,"",IF(O6=1,(((10^K4)*('[5]Discharge'!M34^N4))/100),((10^K4)*('[5]Discharge'!M34^N4))))))</f>
        <v>17.4899166728198</v>
      </c>
      <c r="N36" s="24">
        <f>IF('[5]Discharge'!N34=0,0,IF(TRIM('[5]Discharge'!N34)="","",IF(COUNT(O6)=0,"",IF(O6=1,(((10^K4)*('[5]Discharge'!N34^N4))/100),((10^K4)*('[5]Discharge'!N34^N4))))))</f>
        <v>10.588090933422643</v>
      </c>
      <c r="O36" s="87"/>
      <c r="P36" s="88"/>
      <c r="Q36" s="25"/>
    </row>
    <row r="37" spans="2:17" ht="21.75">
      <c r="B37" s="23">
        <v>25</v>
      </c>
      <c r="C37" s="24">
        <f>IF('[5]Discharge'!C35=0,0,IF(TRIM('[5]Discharge'!C35)="","",IF(COUNT(O6)=0,"",IF(O6=1,(((10^K4)*('[5]Discharge'!C35^N4))/100),((10^K4)*('[5]Discharge'!C35^N4))))))</f>
        <v>4.759534710129586</v>
      </c>
      <c r="D37" s="24">
        <f>IF('[5]Discharge'!D35=0,0,IF(TRIM('[5]Discharge'!D35)="","",IF(COUNT(O6)=0,"",IF(O6=1,(((10^K4)*('[5]Discharge'!D35^N4))/100),((10^K4)*('[5]Discharge'!D35^N4))))))</f>
        <v>28.43630372573045</v>
      </c>
      <c r="E37" s="24">
        <f>IF('[5]Discharge'!E35=0,0,IF(TRIM('[5]Discharge'!E35)="","",IF(COUNT(O6)=0,"",IF(O6=1,(((10^K4)*('[5]Discharge'!E35^N4))/100),((10^K4)*('[5]Discharge'!E35^N4))))))</f>
        <v>17.4899166728198</v>
      </c>
      <c r="F37" s="24">
        <f>IF('[5]Discharge'!F35=0,0,IF(TRIM('[5]Discharge'!F35)="","",IF(COUNT(O6)=0,"",IF(O6=1,(((10^K4)*('[5]Discharge'!F35^N4))/100),((10^K4)*('[5]Discharge'!F35^N4))))))</f>
        <v>3851.054462111419</v>
      </c>
      <c r="G37" s="24">
        <f>IF('[5]Discharge'!G35=0,0,IF(TRIM('[5]Discharge'!G35)="","",IF(COUNT(O6)=0,"",IF(O6=1,(((10^K4)*('[5]Discharge'!G35^N4))/100),((10^K4)*('[5]Discharge'!G35^N4))))))</f>
        <v>1217.9293096965464</v>
      </c>
      <c r="H37" s="24">
        <f>IF('[5]Discharge'!H35=0,0,IF(TRIM('[5]Discharge'!H35)="","",IF(COUNT(O6)=0,"",IF(O6=1,(((10^K4)*('[5]Discharge'!H35^N4))/100),((10^K4)*('[5]Discharge'!H35^N4))))))</f>
        <v>1449.4962606143565</v>
      </c>
      <c r="I37" s="24">
        <f>IF('[5]Discharge'!I35=0,0,IF(TRIM('[5]Discharge'!I35)="","",IF(COUNT(O6)=0,"",IF(O6=1,(((10^K4)*('[5]Discharge'!I35^N4))/100),((10^K4)*('[5]Discharge'!I35^N4))))))</f>
        <v>7432.521556217837</v>
      </c>
      <c r="J37" s="24">
        <f>IF('[5]Discharge'!J35=0,0,IF(TRIM('[5]Discharge'!J35)="","",IF(COUNT(O6)=0,"",IF(O6=1,(((10^K4)*('[5]Discharge'!J35^N4))/100),((10^K4)*('[5]Discharge'!J35^N4))))))</f>
        <v>238.02668644909002</v>
      </c>
      <c r="K37" s="24">
        <f>IF('[5]Discharge'!K35=0,0,IF(TRIM('[5]Discharge'!K35)="","",IF(COUNT(O6)=0,"",IF(O6=1,(((10^K4)*('[5]Discharge'!K35^N4))/100),((10^K4)*('[5]Discharge'!K35^N4))))))</f>
        <v>125.9542338064147</v>
      </c>
      <c r="L37" s="24">
        <f>IF('[5]Discharge'!L35=0,0,IF(TRIM('[5]Discharge'!L35)="","",IF(COUNT(O6)=0,"",IF(O6=1,(((10^K4)*('[5]Discharge'!L35^N4))/100),((10^K4)*('[5]Discharge'!L35^N4))))))</f>
        <v>58.153858972867845</v>
      </c>
      <c r="M37" s="24">
        <f>IF('[5]Discharge'!M35=0,0,IF(TRIM('[5]Discharge'!M35)="","",IF(COUNT(O6)=0,"",IF(O6=1,(((10^K4)*('[5]Discharge'!M35^N4))/100),((10^K4)*('[5]Discharge'!M35^N4))))))</f>
        <v>17.4899166728198</v>
      </c>
      <c r="N37" s="24">
        <f>IF('[5]Discharge'!N35=0,0,IF(TRIM('[5]Discharge'!N35)="","",IF(COUNT(O6)=0,"",IF(O6=1,(((10^K4)*('[5]Discharge'!N35^N4))/100),((10^K4)*('[5]Discharge'!N35^N4))))))</f>
        <v>10.588090933422643</v>
      </c>
      <c r="O37" s="87"/>
      <c r="P37" s="88"/>
      <c r="Q37" s="25"/>
    </row>
    <row r="38" spans="2:17" ht="21.75">
      <c r="B38" s="23">
        <v>26</v>
      </c>
      <c r="C38" s="24">
        <f>IF('[5]Discharge'!C36=0,0,IF(TRIM('[5]Discharge'!C36)="","",IF(COUNT(O6)=0,"",IF(O6=1,(((10^K4)*('[5]Discharge'!C36^N4))/100),((10^K4)*('[5]Discharge'!C36^N4))))))</f>
        <v>4.759534710129586</v>
      </c>
      <c r="D38" s="24">
        <f>IF('[5]Discharge'!D36=0,0,IF(TRIM('[5]Discharge'!D36)="","",IF(COUNT(O6)=0,"",IF(O6=1,(((10^K4)*('[5]Discharge'!D36^N4))/100),((10^K4)*('[5]Discharge'!D36^N4))))))</f>
        <v>32.681878179048425</v>
      </c>
      <c r="E38" s="24">
        <f>IF('[5]Discharge'!E36=0,0,IF(TRIM('[5]Discharge'!E36)="","",IF(COUNT(O6)=0,"",IF(O6=1,(((10^K4)*('[5]Discharge'!E36^N4))/100),((10^K4)*('[5]Discharge'!E36^N4))))))</f>
        <v>17.4899166728198</v>
      </c>
      <c r="F38" s="24">
        <f>IF('[5]Discharge'!F36=0,0,IF(TRIM('[5]Discharge'!F36)="","",IF(COUNT(O6)=0,"",IF(O6=1,(((10^K4)*('[5]Discharge'!F36^N4))/100),((10^K4)*('[5]Discharge'!F36^N4))))))</f>
        <v>2369.76318948978</v>
      </c>
      <c r="G38" s="24">
        <f>IF('[5]Discharge'!G36=0,0,IF(TRIM('[5]Discharge'!G36)="","",IF(COUNT(O6)=0,"",IF(O6=1,(((10^K4)*('[5]Discharge'!G36^N4))/100),((10^K4)*('[5]Discharge'!G36^N4))))))</f>
        <v>1532.1983006727628</v>
      </c>
      <c r="H38" s="24">
        <f>IF('[5]Discharge'!H36=0,0,IF(TRIM('[5]Discharge'!H36)="","",IF(COUNT(O6)=0,"",IF(O6=1,(((10^K4)*('[5]Discharge'!H36^N4))/100),((10^K4)*('[5]Discharge'!H36^N4))))))</f>
        <v>1369.01235834845</v>
      </c>
      <c r="I38" s="24">
        <f>IF('[5]Discharge'!I36=0,0,IF(TRIM('[5]Discharge'!I36)="","",IF(COUNT(O6)=0,"",IF(O6=1,(((10^K4)*('[5]Discharge'!I36^N4))/100),((10^K4)*('[5]Discharge'!I36^N4))))))</f>
        <v>4539.893553299542</v>
      </c>
      <c r="J38" s="24">
        <f>IF('[5]Discharge'!J36=0,0,IF(TRIM('[5]Discharge'!J36)="","",IF(COUNT(O6)=0,"",IF(O6=1,(((10^K4)*('[5]Discharge'!J36^N4))/100),((10^K4)*('[5]Discharge'!J36^N4))))))</f>
        <v>238.02668644909002</v>
      </c>
      <c r="K38" s="24">
        <f>IF('[5]Discharge'!K36=0,0,IF(TRIM('[5]Discharge'!K36)="","",IF(COUNT(O6)=0,"",IF(O6=1,(((10^K4)*('[5]Discharge'!K36^N4))/100),((10^K4)*('[5]Discharge'!K36^N4))))))</f>
        <v>125.9542338064147</v>
      </c>
      <c r="L38" s="24">
        <f>IF('[5]Discharge'!L36=0,0,IF(TRIM('[5]Discharge'!L36)="","",IF(COUNT(O6)=0,"",IF(O6=1,(((10^K4)*('[5]Discharge'!L36^N4))/100),((10^K4)*('[5]Discharge'!L36^N4))))))</f>
        <v>58.153858972867845</v>
      </c>
      <c r="M38" s="24">
        <f>IF('[5]Discharge'!M36=0,0,IF(TRIM('[5]Discharge'!M36)="","",IF(COUNT(O6)=0,"",IF(O6=1,(((10^K4)*('[5]Discharge'!M36^N4))/100),((10^K4)*('[5]Discharge'!M36^N4))))))</f>
        <v>17.4899166728198</v>
      </c>
      <c r="N38" s="24">
        <f>IF('[5]Discharge'!N36=0,0,IF(TRIM('[5]Discharge'!N36)="","",IF(COUNT(O6)=0,"",IF(O6=1,(((10^K4)*('[5]Discharge'!N36^N4))/100),((10^K4)*('[5]Discharge'!N36^N4))))))</f>
        <v>10.588090933422643</v>
      </c>
      <c r="O38" s="87"/>
      <c r="P38" s="88"/>
      <c r="Q38" s="25"/>
    </row>
    <row r="39" spans="2:17" ht="21.75">
      <c r="B39" s="23">
        <v>27</v>
      </c>
      <c r="C39" s="24">
        <f>IF('[5]Discharge'!C37=0,0,IF(TRIM('[5]Discharge'!C37)="","",IF(COUNT(O6)=0,"",IF(O6=1,(((10^K4)*('[5]Discharge'!C37^N4))/100),((10^K4)*('[5]Discharge'!C37^N4))))))</f>
        <v>4.759534710129586</v>
      </c>
      <c r="D39" s="24">
        <f>IF('[5]Discharge'!D37=0,0,IF(TRIM('[5]Discharge'!D37)="","",IF(COUNT(O6)=0,"",IF(O6=1,(((10^K4)*('[5]Discharge'!D37^N4))/100),((10^K4)*('[5]Discharge'!D37^N4))))))</f>
        <v>64.08932652374348</v>
      </c>
      <c r="E39" s="24">
        <f>IF('[5]Discharge'!E37=0,0,IF(TRIM('[5]Discharge'!E37)="","",IF(COUNT(O6)=0,"",IF(O6=1,(((10^K4)*('[5]Discharge'!E37^N4))/100),((10^K4)*('[5]Discharge'!E37^N4))))))</f>
        <v>116.80673872208783</v>
      </c>
      <c r="F39" s="24">
        <f>IF('[5]Discharge'!F37=0,0,IF(TRIM('[5]Discharge'!F37)="","",IF(COUNT(O6)=0,"",IF(O6=1,(((10^K4)*('[5]Discharge'!F37^N4))/100),((10^K4)*('[5]Discharge'!F37^N4))))))</f>
        <v>1574.3798059043788</v>
      </c>
      <c r="G39" s="24">
        <f>IF('[5]Discharge'!G37=0,0,IF(TRIM('[5]Discharge'!G37)="","",IF(COUNT(O6)=0,"",IF(O6=1,(((10^K4)*('[5]Discharge'!G37^N4))/100),((10^K4)*('[5]Discharge'!G37^N4))))))</f>
        <v>3851.054462111419</v>
      </c>
      <c r="H39" s="24">
        <f>IF('[5]Discharge'!H37=0,0,IF(TRIM('[5]Discharge'!H37)="","",IF(COUNT(O6)=0,"",IF(O6=1,(((10^K4)*('[5]Discharge'!H37^N4))/100),((10^K4)*('[5]Discharge'!H37^N4))))))</f>
        <v>3933.6932671853438</v>
      </c>
      <c r="I39" s="24">
        <f>IF('[5]Discharge'!I37=0,0,IF(TRIM('[5]Discharge'!I37)="","",IF(COUNT(O6)=0,"",IF(O6=1,(((10^K4)*('[5]Discharge'!I37^N4))/100),((10^K4)*('[5]Discharge'!I37^N4))))))</f>
        <v>5797.679337390503</v>
      </c>
      <c r="J39" s="24">
        <f>IF('[5]Discharge'!J37=0,0,IF(TRIM('[5]Discharge'!J37)="","",IF(COUNT(O6)=0,"",IF(O6=1,(((10^K4)*('[5]Discharge'!J37^N4))/100),((10^K4)*('[5]Discharge'!J37^N4))))))</f>
        <v>265.0331433620234</v>
      </c>
      <c r="K39" s="24">
        <f>IF('[5]Discharge'!K37=0,0,IF(TRIM('[5]Discharge'!K37)="","",IF(COUNT(O6)=0,"",IF(O6=1,(((10^K4)*('[5]Discharge'!K37^N4))/100),((10^K4)*('[5]Discharge'!K37^N4))))))</f>
        <v>125.9542338064147</v>
      </c>
      <c r="L39" s="24">
        <f>IF('[5]Discharge'!L37=0,0,IF(TRIM('[5]Discharge'!L37)="","",IF(COUNT(O6)=0,"",IF(O6=1,(((10^K4)*('[5]Discharge'!L37^N4))/100),((10^K4)*('[5]Discharge'!L37^N4))))))</f>
        <v>58.153858972867845</v>
      </c>
      <c r="M39" s="24">
        <f>IF('[5]Discharge'!M37=0,0,IF(TRIM('[5]Discharge'!M37)="","",IF(COUNT(O6)=0,"",IF(O6=1,(((10^K4)*('[5]Discharge'!M37^N4))/100),((10^K4)*('[5]Discharge'!M37^N4))))))</f>
        <v>17.4899166728198</v>
      </c>
      <c r="N39" s="24">
        <f>IF('[5]Discharge'!N37=0,0,IF(TRIM('[5]Discharge'!N37)="","",IF(COUNT(O6)=0,"",IF(O6=1,(((10^K4)*('[5]Discharge'!N37^N4))/100),((10^K4)*('[5]Discharge'!N37^N4))))))</f>
        <v>10.588090933422643</v>
      </c>
      <c r="O39" s="87"/>
      <c r="P39" s="88"/>
      <c r="Q39" s="25"/>
    </row>
    <row r="40" spans="2:17" ht="21.75">
      <c r="B40" s="23">
        <v>28</v>
      </c>
      <c r="C40" s="24">
        <f>IF('[5]Discharge'!C38=0,0,IF(TRIM('[5]Discharge'!C38)="","",IF(COUNT(O6)=0,"",IF(O6=1,(((10^K4)*('[5]Discharge'!C38^N4))/100),((10^K4)*('[5]Discharge'!C38^N4))))))</f>
        <v>4.759534710129586</v>
      </c>
      <c r="D40" s="24">
        <f>IF('[5]Discharge'!D38=0,0,IF(TRIM('[5]Discharge'!D38)="","",IF(COUNT(O6)=0,"",IF(O6=1,(((10^K4)*('[5]Discharge'!D38^N4))/100),((10^K4)*('[5]Discharge'!D38^N4))))))</f>
        <v>58.153858972867845</v>
      </c>
      <c r="E40" s="24">
        <f>IF('[5]Discharge'!E38=0,0,IF(TRIM('[5]Discharge'!E38)="","",IF(COUNT(O6)=0,"",IF(O6=1,(((10^K4)*('[5]Discharge'!E38^N4))/100),((10^K4)*('[5]Discharge'!E38^N4))))))</f>
        <v>99.51307521999823</v>
      </c>
      <c r="F40" s="24">
        <f>IF('[5]Discharge'!F38=0,0,IF(TRIM('[5]Discharge'!F38)="","",IF(COUNT(O6)=0,"",IF(O6=1,(((10^K4)*('[5]Discharge'!F38^N4))/100),((10^K4)*('[5]Discharge'!F38^N4))))))</f>
        <v>1008.8090764247481</v>
      </c>
      <c r="G40" s="24">
        <f>IF('[5]Discharge'!G38=0,0,IF(TRIM('[5]Discharge'!G38)="","",IF(COUNT(O6)=0,"",IF(O6=1,(((10^K4)*('[5]Discharge'!G38^N4))/100),((10^K4)*('[5]Discharge'!G38^N4))))))</f>
        <v>2313.9225850621046</v>
      </c>
      <c r="H40" s="24">
        <f>IF('[5]Discharge'!H38=0,0,IF(TRIM('[5]Discharge'!H38)="","",IF(COUNT(O6)=0,"",IF(O6=1,(((10^K4)*('[5]Discharge'!H38^N4))/100),((10^K4)*('[5]Discharge'!H38^N4))))))</f>
        <v>1704.2401314944348</v>
      </c>
      <c r="I40" s="24">
        <f>IF('[5]Discharge'!I38=0,0,IF(TRIM('[5]Discharge'!I38)="","",IF(COUNT(O6)=0,"",IF(O6=1,(((10^K4)*('[5]Discharge'!I38^N4))/100),((10^K4)*('[5]Discharge'!I38^N4))))))</f>
        <v>4272.71276542509</v>
      </c>
      <c r="J40" s="24">
        <f>IF('[5]Discharge'!J38=0,0,IF(TRIM('[5]Discharge'!J38)="","",IF(COUNT(O6)=0,"",IF(O6=1,(((10^K4)*('[5]Discharge'!J38^N4))/100),((10^K4)*('[5]Discharge'!J38^N4))))))</f>
        <v>238.02668644909002</v>
      </c>
      <c r="K40" s="24">
        <f>IF('[5]Discharge'!K38=0,0,IF(TRIM('[5]Discharge'!K38)="","",IF(COUNT(O6)=0,"",IF(O6=1,(((10^K4)*('[5]Discharge'!K38^N4))/100),((10^K4)*('[5]Discharge'!K38^N4))))))</f>
        <v>135.4343491597922</v>
      </c>
      <c r="L40" s="24">
        <f>IF('[5]Discharge'!L38=0,0,IF(TRIM('[5]Discharge'!L38)="","",IF(COUNT(O6)=0,"",IF(O6=1,(((10^K4)*('[5]Discharge'!L38^N4))/100),((10^K4)*('[5]Discharge'!L38^N4))))))</f>
        <v>58.153858972867845</v>
      </c>
      <c r="M40" s="24">
        <f>IF('[5]Discharge'!M38=0,0,IF(TRIM('[5]Discharge'!M38)="","",IF(COUNT(O6)=0,"",IF(O6=1,(((10^K4)*('[5]Discharge'!M38^N4))/100),((10^K4)*('[5]Discharge'!M38^N4))))))</f>
        <v>17.4899166728198</v>
      </c>
      <c r="N40" s="24">
        <f>IF('[5]Discharge'!N38=0,0,IF(TRIM('[5]Discharge'!N38)="","",IF(COUNT(O6)=0,"",IF(O6=1,(((10^K4)*('[5]Discharge'!N38^N4))/100),((10^K4)*('[5]Discharge'!N38^N4))))))</f>
        <v>9.12380761971448</v>
      </c>
      <c r="O40" s="87"/>
      <c r="P40" s="88"/>
      <c r="Q40" s="25"/>
    </row>
    <row r="41" spans="2:17" ht="21.75">
      <c r="B41" s="23">
        <v>29</v>
      </c>
      <c r="C41" s="24">
        <f>IF('[5]Discharge'!C39=0,0,IF(TRIM('[5]Discharge'!C39)="","",IF(COUNT(O6)=0,"",IF(O6=1,(((10^K4)*('[5]Discharge'!C39^N4))/100),((10^K4)*('[5]Discharge'!C39^N4))))))</f>
        <v>5.722923643140628</v>
      </c>
      <c r="D41" s="24">
        <f>IF('[5]Discharge'!D39=0,0,IF(TRIM('[5]Discharge'!D39)="","",IF(COUNT(O6)=0,"",IF(O6=1,(((10^K4)*('[5]Discharge'!D39^N4))/100),((10^K4)*('[5]Discharge'!D39^N4))))))</f>
        <v>265.0331433620234</v>
      </c>
      <c r="E41" s="24">
        <f>IF('[5]Discharge'!E39=0,0,IF(TRIM('[5]Discharge'!E39)="","",IF(COUNT(O6)=0,"",IF(O6=1,(((10^K4)*('[5]Discharge'!E39^N4))/100),((10^K4)*('[5]Discharge'!E39^N4))))))</f>
        <v>1042.341309414786</v>
      </c>
      <c r="F41" s="24">
        <f>IF('[5]Discharge'!F39=0,0,IF(TRIM('[5]Discharge'!F39)="","",IF(COUNT(O6)=0,"",IF(O6=1,(((10^K4)*('[5]Discharge'!F39^N4))/100),((10^K4)*('[5]Discharge'!F39^N4))))))</f>
        <v>652.6771640809912</v>
      </c>
      <c r="G41" s="24">
        <f>IF('[5]Discharge'!G39=0,0,IF(TRIM('[5]Discharge'!G39)="","",IF(COUNT(O6)=0,"",IF(O6=1,(((10^K4)*('[5]Discharge'!G39^N4))/100),((10^K4)*('[5]Discharge'!G39^N4))))))</f>
        <v>1532.1983006727628</v>
      </c>
      <c r="H41" s="24">
        <f>IF('[5]Discharge'!H39=0,0,IF(TRIM('[5]Discharge'!H39)="","",IF(COUNT(O6)=0,"",IF(O6=1,(((10^K4)*('[5]Discharge'!H39^N4))/100),((10^K4)*('[5]Discharge'!H39^N4))))))</f>
        <v>1408.9767748796253</v>
      </c>
      <c r="I41" s="24">
        <f>IF('[5]Discharge'!I39=0,0,IF(TRIM('[5]Discharge'!I39)="","",IF(COUNT(O6)=0,"",IF(O6=1,(((10^K4)*('[5]Discharge'!I39^N4))/100),((10^K4)*('[5]Discharge'!I39^N4))))))</f>
        <v>3528.98194293069</v>
      </c>
      <c r="J41" s="24">
        <f>IF('[5]Discharge'!J39=0,0,IF(TRIM('[5]Discharge'!J39)="","",IF(COUNT(O6)=0,"",IF(O6=1,(((10^K4)*('[5]Discharge'!J39^N4))/100),((10^K4)*('[5]Discharge'!J39^N4))))))</f>
        <v>238.02668644909002</v>
      </c>
      <c r="K41" s="24">
        <f>IF('[5]Discharge'!K39=0,0,IF(TRIM('[5]Discharge'!K39)="","",IF(COUNT(O6)=0,"",IF(O6=1,(((10^K4)*('[5]Discharge'!K39^N4))/100),((10^K4)*('[5]Discharge'!K39^N4))))))</f>
        <v>125.9542338064147</v>
      </c>
      <c r="L41" s="24">
        <f>IF('[5]Discharge'!L39=0,0,IF(TRIM('[5]Discharge'!L39)="","",IF(COUNT(O6)=0,"",IF(O6=1,(((10^K4)*('[5]Discharge'!L39^N4))/100),((10^K4)*('[5]Discharge'!L39^N4))))))</f>
        <v>70.3028637784842</v>
      </c>
      <c r="M41" s="24">
        <f>IF('[5]Discharge'!M39=0,0,IF(TRIM('[5]Discharge'!M39)="","",IF(COUNT(O6)=0,"",IF(O6=1,(((10^K4)*('[5]Discharge'!M39^N4))/100),((10^K4)*('[5]Discharge'!M39^N4))))))</f>
      </c>
      <c r="N41" s="24">
        <f>IF('[5]Discharge'!N39=0,0,IF(TRIM('[5]Discharge'!N39)="","",IF(COUNT(O6)=0,"",IF(O6=1,(((10^K4)*('[5]Discharge'!N39^N4))/100),((10^K4)*('[5]Discharge'!N39^N4))))))</f>
        <v>9.12380761971448</v>
      </c>
      <c r="O41" s="87"/>
      <c r="P41" s="88"/>
      <c r="Q41" s="25"/>
    </row>
    <row r="42" spans="2:17" ht="21.75">
      <c r="B42" s="23">
        <v>30</v>
      </c>
      <c r="C42" s="24">
        <f>IF('[5]Discharge'!C40=0,0,IF(TRIM('[5]Discharge'!C40)="","",IF(COUNT(O6)=0,"",IF(O6=1,(((10^K4)*('[5]Discharge'!C40^N4))/100),((10^K4)*('[5]Discharge'!C40^N4))))))</f>
        <v>5.722923643140628</v>
      </c>
      <c r="D42" s="24">
        <f>IF('[5]Discharge'!D40=0,0,IF(TRIM('[5]Discharge'!D40)="","",IF(COUNT(O6)=0,"",IF(O6=1,(((10^K4)*('[5]Discharge'!D40^N4))/100),((10^K4)*('[5]Discharge'!D40^N4))))))</f>
        <v>425.45706271848064</v>
      </c>
      <c r="E42" s="24">
        <f>IF('[5]Discharge'!E40=0,0,IF(TRIM('[5]Discharge'!E40)="","",IF(COUNT(O6)=0,"",IF(O6=1,(((10^K4)*('[5]Discharge'!E40^N4))/100),((10^K4)*('[5]Discharge'!E40^N4))))))</f>
        <v>563.8369700574639</v>
      </c>
      <c r="F42" s="24">
        <f>IF('[5]Discharge'!F40=0,0,IF(TRIM('[5]Discharge'!F40)="","",IF(COUNT(O6)=0,"",IF(O6=1,(((10^K4)*('[5]Discharge'!F40^N4))/100),((10^K4)*('[5]Discharge'!F40^N4))))))</f>
        <v>699.4464677876982</v>
      </c>
      <c r="G42" s="24">
        <f>IF('[5]Discharge'!G40=0,0,IF(TRIM('[5]Discharge'!G40)="","",IF(COUNT(O6)=0,"",IF(O6=1,(((10^K4)*('[5]Discharge'!G40^N4))/100),((10^K4)*('[5]Discharge'!G40^N4))))))</f>
        <v>1532.1983006727628</v>
      </c>
      <c r="H42" s="24">
        <f>IF('[5]Discharge'!H40=0,0,IF(TRIM('[5]Discharge'!H40)="","",IF(COUNT(O6)=0,"",IF(O6=1,(((10^K4)*('[5]Discharge'!H40^N4))/100),((10^K4)*('[5]Discharge'!H40^N4))))))</f>
        <v>859.9442367982521</v>
      </c>
      <c r="I42" s="24">
        <f>IF('[5]Discharge'!I40=0,0,IF(TRIM('[5]Discharge'!I40)="","",IF(COUNT(O6)=0,"",IF(O6=1,(((10^K4)*('[5]Discharge'!I40^N4))/100),((10^K4)*('[5]Discharge'!I40^N4))))))</f>
        <v>1532.1983006727628</v>
      </c>
      <c r="J42" s="24">
        <f>IF('[5]Discharge'!J40=0,0,IF(TRIM('[5]Discharge'!J40)="","",IF(COUNT(O6)=0,"",IF(O6=1,(((10^K4)*('[5]Discharge'!J40^N4))/100),((10^K4)*('[5]Discharge'!J40^N4))))))</f>
        <v>238.02668644909002</v>
      </c>
      <c r="K42" s="24">
        <f>IF('[5]Discharge'!K40=0,0,IF(TRIM('[5]Discharge'!K40)="","",IF(COUNT(O6)=0,"",IF(O6=1,(((10^K4)*('[5]Discharge'!K40^N4))/100),((10^K4)*('[5]Discharge'!K40^N4))))))</f>
        <v>107.99272108583737</v>
      </c>
      <c r="L42" s="24">
        <f>IF('[5]Discharge'!L40=0,0,IF(TRIM('[5]Discharge'!L40)="","",IF(COUNT(O6)=0,"",IF(O6=1,(((10^K4)*('[5]Discharge'!L40^N4))/100),((10^K4)*('[5]Discharge'!L40^N4))))))</f>
        <v>70.3028637784842</v>
      </c>
      <c r="M42" s="24"/>
      <c r="N42" s="24">
        <f>IF('[5]Discharge'!N40=0,0,IF(TRIM('[5]Discharge'!N40)="","",IF(COUNT(O6)=0,"",IF(O6=1,(((10^K4)*('[5]Discharge'!N40^N4))/100),((10^K4)*('[5]Discharge'!N40^N4))))))</f>
        <v>9.12380761971448</v>
      </c>
      <c r="O42" s="87"/>
      <c r="P42" s="88"/>
      <c r="Q42" s="25"/>
    </row>
    <row r="43" spans="2:17" ht="21.75">
      <c r="B43" s="23">
        <v>31</v>
      </c>
      <c r="C43" s="24"/>
      <c r="D43" s="24">
        <f>IF('[5]Discharge'!D41=0,0,IF(TRIM('[5]Discharge'!D41)="","",IF(COUNT(O6)=0,"",IF(O6=1,(((10^K4)*('[5]Discharge'!D41^N4))/100),((10^K4)*('[5]Discharge'!D41^N4))))))</f>
        <v>443.69792221734446</v>
      </c>
      <c r="E43" s="24"/>
      <c r="F43" s="24">
        <f>IF('[5]Discharge'!F41=0,0,IF(TRIM('[5]Discharge'!F41)="","",IF(COUNT(O6)=0,"",IF(O6=1,(((10^K4)*('[5]Discharge'!F41^N4))/100),((10^K4)*('[5]Discharge'!F41^N4))))))</f>
        <v>975.8066539742272</v>
      </c>
      <c r="G43" s="24">
        <f>IF('[5]Discharge'!G41=0,0,IF(TRIM('[5]Discharge'!G41)="","",IF(COUNT(O6)=0,"",IF(O6=1,(((10^K4)*('[5]Discharge'!G41^N4))/100),((10^K4)*('[5]Discharge'!G41^N4))))))</f>
        <v>2151.6732076338103</v>
      </c>
      <c r="H43" s="24"/>
      <c r="I43" s="24">
        <f>IF('[5]Discharge'!I41=0,0,IF(TRIM('[5]Discharge'!I41)="","",IF(COUNT(O6)=0,"",IF(O6=1,(((10^K4)*('[5]Discharge'!I41^N4))/100),((10^K4)*('[5]Discharge'!I41^N4))))))</f>
        <v>1532.1983006727628</v>
      </c>
      <c r="J43" s="24"/>
      <c r="K43" s="24">
        <f>IF('[5]Discharge'!K41=0,0,IF(TRIM('[5]Discharge'!K41)="","",IF(COUNT(O6)=0,"",IF(O6=1,(((10^K4)*('[5]Discharge'!K41^N4))/100),((10^K4)*('[5]Discharge'!K41^N4))))))</f>
        <v>125.9542338064147</v>
      </c>
      <c r="L43" s="24">
        <f>IF(TRIM('[5]Discharge'!L41)="","",IF(COUNT(O6)=0,"",IF(O6=1,(((10^K4)*('[5]Discharge'!L41^N4))/100),((10^K4)*('[5]Discharge'!L41^N4)))))</f>
        <v>70.3028637784842</v>
      </c>
      <c r="M43" s="24"/>
      <c r="N43" s="26">
        <f>IF('[5]Discharge'!N41=0,0,IF(TRIM('[5]Discharge'!N41)="","",IF(COUNT(O6)=0,"",IF(O6=1,(((10^K4)*('[5]Discharge'!N41^N4))/100),((10^K4)*('[5]Discharge'!N41^N4))))))</f>
        <v>9.12380761971448</v>
      </c>
      <c r="O43" s="87"/>
      <c r="P43" s="88"/>
      <c r="Q43" s="25"/>
    </row>
    <row r="44" spans="2:17" ht="2.25" customHeight="1"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7"/>
      <c r="Q44" s="25"/>
    </row>
    <row r="45" spans="2:17" ht="21.75">
      <c r="B45" s="1" t="s">
        <v>28</v>
      </c>
      <c r="C45" s="24">
        <f>IF(COUNT(C11:C43)=0,"",SUM(C11:C43))</f>
        <v>271.26232552426484</v>
      </c>
      <c r="D45" s="24">
        <f aca="true" t="shared" si="0" ref="D45:M45">IF(COUNT(D11:D43)=0,"",SUM(D11:D43))</f>
        <v>4867.083810334494</v>
      </c>
      <c r="E45" s="24">
        <f t="shared" si="0"/>
        <v>4020.5876972234155</v>
      </c>
      <c r="F45" s="24">
        <f t="shared" si="0"/>
        <v>65229.128586105835</v>
      </c>
      <c r="G45" s="24">
        <f t="shared" si="0"/>
        <v>26829.06060452685</v>
      </c>
      <c r="H45" s="24">
        <f t="shared" si="0"/>
        <v>60504.63377364511</v>
      </c>
      <c r="I45" s="24">
        <f t="shared" si="0"/>
        <v>81716.41435397275</v>
      </c>
      <c r="J45" s="24">
        <f t="shared" si="0"/>
        <v>18853.942863653796</v>
      </c>
      <c r="K45" s="24">
        <f t="shared" si="0"/>
        <v>5458.487337419886</v>
      </c>
      <c r="L45" s="24">
        <f t="shared" si="0"/>
        <v>4444.842555160938</v>
      </c>
      <c r="M45" s="24">
        <f t="shared" si="0"/>
        <v>996.5924387704144</v>
      </c>
      <c r="N45" s="24">
        <f>IF(COUNT(N11:N43)=0,"",SUM(N11:N43))</f>
        <v>419.6315590912935</v>
      </c>
      <c r="O45" s="87">
        <f>IF(COUNT(C45:N45)=0,"",SUM(C45:N45))</f>
        <v>273611.667905429</v>
      </c>
      <c r="P45" s="88"/>
      <c r="Q45" s="29" t="s">
        <v>29</v>
      </c>
    </row>
    <row r="46" spans="2:17" ht="21.75">
      <c r="B46" s="1" t="s">
        <v>30</v>
      </c>
      <c r="C46" s="24">
        <f>IF(COUNT(C11:C43)=0,"",AVERAGE(C11:C43))</f>
        <v>9.042077517475494</v>
      </c>
      <c r="D46" s="24">
        <f aca="true" t="shared" si="1" ref="D46:N46">IF(COUNT(D11:D43)=0,"",AVERAGE(D11:D43))</f>
        <v>157.00270355917723</v>
      </c>
      <c r="E46" s="24">
        <f t="shared" si="1"/>
        <v>134.01958990744717</v>
      </c>
      <c r="F46" s="24">
        <f t="shared" si="1"/>
        <v>2104.1654382614784</v>
      </c>
      <c r="G46" s="24">
        <f t="shared" si="1"/>
        <v>865.4535678879629</v>
      </c>
      <c r="H46" s="24">
        <f t="shared" si="1"/>
        <v>2016.8211257881703</v>
      </c>
      <c r="I46" s="24">
        <f t="shared" si="1"/>
        <v>2636.0133662571857</v>
      </c>
      <c r="J46" s="24">
        <f t="shared" si="1"/>
        <v>628.4647621217932</v>
      </c>
      <c r="K46" s="24">
        <f t="shared" si="1"/>
        <v>176.08023669096406</v>
      </c>
      <c r="L46" s="24">
        <f t="shared" si="1"/>
        <v>143.38201790841737</v>
      </c>
      <c r="M46" s="24">
        <f t="shared" si="1"/>
        <v>35.592587098943376</v>
      </c>
      <c r="N46" s="24">
        <f t="shared" si="1"/>
        <v>13.53650190617076</v>
      </c>
      <c r="O46" s="87">
        <f>IF(COUNT(C46:N46)=0,"",SUM(C46:N46))</f>
        <v>8919.573974905186</v>
      </c>
      <c r="P46" s="88"/>
      <c r="Q46" s="25"/>
    </row>
    <row r="47" spans="2:17" ht="21.75">
      <c r="B47" s="1" t="s">
        <v>31</v>
      </c>
      <c r="C47" s="24">
        <f>IF(COUNT(C11:C43)=0,"",MAX(C11:C43))</f>
        <v>12.157320626177237</v>
      </c>
      <c r="D47" s="24">
        <f aca="true" t="shared" si="2" ref="D47:N47">IF(COUNT(D11:D43)=0,"",MAX(D11:D43))</f>
        <v>1617.1142816796876</v>
      </c>
      <c r="E47" s="24">
        <f t="shared" si="2"/>
        <v>1042.341309414786</v>
      </c>
      <c r="F47" s="24">
        <f t="shared" si="2"/>
        <v>14860.311989793192</v>
      </c>
      <c r="G47" s="24">
        <f t="shared" si="2"/>
        <v>3851.054462111419</v>
      </c>
      <c r="H47" s="24">
        <f t="shared" si="2"/>
        <v>11817.942468754403</v>
      </c>
      <c r="I47" s="24">
        <f t="shared" si="2"/>
        <v>7432.521556217837</v>
      </c>
      <c r="J47" s="24">
        <f t="shared" si="2"/>
        <v>1449.4962606143565</v>
      </c>
      <c r="K47" s="24">
        <f t="shared" si="2"/>
        <v>238.02668644909002</v>
      </c>
      <c r="L47" s="24">
        <f t="shared" si="2"/>
        <v>279.0612459636003</v>
      </c>
      <c r="M47" s="24">
        <f t="shared" si="2"/>
        <v>70.3028637784842</v>
      </c>
      <c r="N47" s="24">
        <f t="shared" si="2"/>
        <v>17.4899166728198</v>
      </c>
      <c r="O47" s="87">
        <f>IF(COUNT(C47:N47)=0,"",MAX(C47:N47))</f>
        <v>14860.311989793192</v>
      </c>
      <c r="P47" s="88"/>
      <c r="Q47" s="25"/>
    </row>
    <row r="48" spans="2:17" ht="21.75">
      <c r="B48" s="1" t="s">
        <v>32</v>
      </c>
      <c r="C48" s="24">
        <f>IF(COUNT(C11:C43)=0,"",MIN(C11:C43))</f>
        <v>4.759534710129586</v>
      </c>
      <c r="D48" s="24">
        <f aca="true" t="shared" si="3" ref="D48:N48">IF(COUNT(D11:D43)=0,"",MIN(D11:D43))</f>
        <v>7.905529101817934</v>
      </c>
      <c r="E48" s="24">
        <f t="shared" si="3"/>
        <v>17.4899166728198</v>
      </c>
      <c r="F48" s="24">
        <f t="shared" si="3"/>
        <v>37.21199111804707</v>
      </c>
      <c r="G48" s="24">
        <f t="shared" si="3"/>
        <v>265.0331433620234</v>
      </c>
      <c r="H48" s="24">
        <f t="shared" si="3"/>
        <v>725.0842823116373</v>
      </c>
      <c r="I48" s="24">
        <f t="shared" si="3"/>
        <v>888.2467847705358</v>
      </c>
      <c r="J48" s="24">
        <f t="shared" si="3"/>
        <v>238.02668644909002</v>
      </c>
      <c r="K48" s="24">
        <f t="shared" si="3"/>
        <v>107.99272108583737</v>
      </c>
      <c r="L48" s="24">
        <f t="shared" si="3"/>
        <v>58.153858972867845</v>
      </c>
      <c r="M48" s="24">
        <f t="shared" si="3"/>
        <v>17.4899166728198</v>
      </c>
      <c r="N48" s="24">
        <f t="shared" si="3"/>
        <v>9.12380761971448</v>
      </c>
      <c r="O48" s="87">
        <f>IF(COUNT(C48:N48)=0,"",MIN(C48:N48))</f>
        <v>4.759534710129586</v>
      </c>
      <c r="P48" s="88"/>
      <c r="Q48" s="25"/>
    </row>
  </sheetData>
  <sheetProtection/>
  <mergeCells count="51">
    <mergeCell ref="O47:P47"/>
    <mergeCell ref="O48:P48"/>
    <mergeCell ref="O40:P40"/>
    <mergeCell ref="O41:P41"/>
    <mergeCell ref="O42:P42"/>
    <mergeCell ref="O43:P43"/>
    <mergeCell ref="O45:P45"/>
    <mergeCell ref="O46:P46"/>
    <mergeCell ref="O34:P34"/>
    <mergeCell ref="O35:P35"/>
    <mergeCell ref="O36:P36"/>
    <mergeCell ref="O37:P37"/>
    <mergeCell ref="O38:P38"/>
    <mergeCell ref="O39:P39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O16:P16"/>
    <mergeCell ref="O17:P17"/>
    <mergeCell ref="O18:P18"/>
    <mergeCell ref="O19:P19"/>
    <mergeCell ref="O20:P20"/>
    <mergeCell ref="O21:P21"/>
    <mergeCell ref="O9:P9"/>
    <mergeCell ref="O11:P11"/>
    <mergeCell ref="O12:P12"/>
    <mergeCell ref="O13:P13"/>
    <mergeCell ref="O14:P14"/>
    <mergeCell ref="O15:P15"/>
    <mergeCell ref="C4:G4"/>
    <mergeCell ref="K4:L4"/>
    <mergeCell ref="N4:O4"/>
    <mergeCell ref="J5:K5"/>
    <mergeCell ref="H6:I6"/>
    <mergeCell ref="B7:O7"/>
    <mergeCell ref="A1:B1"/>
    <mergeCell ref="C1:J1"/>
    <mergeCell ref="M1:N1"/>
    <mergeCell ref="A2:B2"/>
    <mergeCell ref="C2:G2"/>
    <mergeCell ref="C3:G3"/>
    <mergeCell ref="M3:N3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zoomScalePageLayoutView="0" workbookViewId="0" topLeftCell="A1">
      <selection activeCell="Q16" sqref="Q16"/>
    </sheetView>
  </sheetViews>
  <sheetFormatPr defaultColWidth="9.140625" defaultRowHeight="21.75"/>
  <cols>
    <col min="1" max="1" width="7.421875" style="3" customWidth="1"/>
    <col min="2" max="2" width="8.28125" style="3" customWidth="1"/>
    <col min="3" max="12" width="9.140625" style="3" customWidth="1"/>
    <col min="13" max="13" width="9.8515625" style="3" customWidth="1"/>
    <col min="14" max="15" width="9.140625" style="3" customWidth="1"/>
    <col min="16" max="16" width="3.28125" style="3" customWidth="1"/>
    <col min="17" max="17" width="8.140625" style="3" customWidth="1"/>
    <col min="18" max="18" width="6.7109375" style="3" hidden="1" customWidth="1"/>
    <col min="19" max="19" width="7.28125" style="3" hidden="1" customWidth="1"/>
    <col min="20" max="26" width="0" style="3" hidden="1" customWidth="1"/>
    <col min="27" max="16384" width="9.140625" style="3" customWidth="1"/>
  </cols>
  <sheetData>
    <row r="1" spans="1:25" ht="16.5" customHeight="1">
      <c r="A1" s="80" t="s">
        <v>0</v>
      </c>
      <c r="B1" s="83"/>
      <c r="C1" s="84" t="str">
        <f>'[6]c-form'!AG4</f>
        <v>Nam Mae Taeng ,Mae  Taeng  , Chiang  Mai,P.92</v>
      </c>
      <c r="D1" s="84"/>
      <c r="E1" s="84"/>
      <c r="F1" s="84"/>
      <c r="G1" s="84"/>
      <c r="H1" s="84"/>
      <c r="I1" s="84"/>
      <c r="J1" s="84"/>
      <c r="K1" s="2"/>
      <c r="M1" s="80" t="s">
        <v>1</v>
      </c>
      <c r="N1" s="83"/>
      <c r="Y1" s="25" t="str">
        <f>name</f>
        <v>P.4A</v>
      </c>
    </row>
    <row r="2" spans="1:25" ht="16.5" customHeight="1">
      <c r="A2" s="80" t="s">
        <v>2</v>
      </c>
      <c r="B2" s="83"/>
      <c r="C2" s="84" t="str">
        <f>'[6]c-form'!AG3</f>
        <v>Nam Mae Taeng</v>
      </c>
      <c r="D2" s="84"/>
      <c r="E2" s="84"/>
      <c r="F2" s="84"/>
      <c r="G2" s="84"/>
      <c r="H2" s="4"/>
      <c r="I2" s="4"/>
      <c r="J2" s="4"/>
      <c r="K2" s="2"/>
      <c r="M2" s="5" t="s">
        <v>3</v>
      </c>
      <c r="N2" s="6"/>
      <c r="Y2" s="25">
        <f>FIND(".",Y1)</f>
        <v>2</v>
      </c>
    </row>
    <row r="3" spans="1:25" ht="16.5" customHeight="1">
      <c r="A3" s="1" t="s">
        <v>4</v>
      </c>
      <c r="B3" s="1"/>
      <c r="C3" s="84" t="str">
        <f>'[6]c-form'!AH3</f>
        <v>Ping</v>
      </c>
      <c r="D3" s="84"/>
      <c r="E3" s="84"/>
      <c r="F3" s="84"/>
      <c r="G3" s="84"/>
      <c r="H3" s="4"/>
      <c r="I3" s="4"/>
      <c r="J3" s="4"/>
      <c r="K3" s="2"/>
      <c r="M3" s="80" t="s">
        <v>5</v>
      </c>
      <c r="N3" s="80"/>
      <c r="Y3" s="25" t="str">
        <f>LEFT(Y1,Y2-1)&amp;RIGHT(Y1,Y2)</f>
        <v>P4A</v>
      </c>
    </row>
    <row r="4" spans="1:25" ht="16.5" customHeight="1">
      <c r="A4" s="5" t="s">
        <v>6</v>
      </c>
      <c r="B4" s="7"/>
      <c r="C4" s="73" t="str">
        <f>'[6]c-form'!AI3</f>
        <v>Ping</v>
      </c>
      <c r="D4" s="73"/>
      <c r="E4" s="73"/>
      <c r="F4" s="73"/>
      <c r="G4" s="73"/>
      <c r="J4" s="9" t="s">
        <v>7</v>
      </c>
      <c r="K4" s="74">
        <v>-0.1870866434</v>
      </c>
      <c r="L4" s="75"/>
      <c r="M4" s="10" t="s">
        <v>8</v>
      </c>
      <c r="N4" s="92">
        <v>1.896</v>
      </c>
      <c r="O4" s="93"/>
      <c r="Y4" s="25">
        <f>IF(TRIM('[6]c-form'!C7)="","",'[6]c-form'!C7)</f>
        <v>2018</v>
      </c>
    </row>
    <row r="5" spans="1:17" ht="16.5" customHeight="1">
      <c r="A5" s="5"/>
      <c r="B5" s="7"/>
      <c r="C5" s="8"/>
      <c r="D5" s="8"/>
      <c r="E5" s="8"/>
      <c r="F5" s="8"/>
      <c r="G5" s="8"/>
      <c r="J5" s="89" t="s">
        <v>9</v>
      </c>
      <c r="K5" s="79"/>
      <c r="L5" s="11">
        <v>2017</v>
      </c>
      <c r="M5" s="12" t="s">
        <v>10</v>
      </c>
      <c r="N5" s="11">
        <v>2018</v>
      </c>
      <c r="O5" s="13" t="s">
        <v>11</v>
      </c>
      <c r="P5" s="14">
        <v>30</v>
      </c>
      <c r="Q5" s="15" t="s">
        <v>12</v>
      </c>
    </row>
    <row r="6" spans="1:15" ht="16.5" customHeight="1">
      <c r="A6" s="5"/>
      <c r="B6" s="7"/>
      <c r="C6" s="8"/>
      <c r="D6" s="8"/>
      <c r="E6" s="8"/>
      <c r="F6" s="8"/>
      <c r="G6" s="8"/>
      <c r="H6" s="80" t="str">
        <f>IF(TRIM('[6]c-form'!AJ3)&lt;&gt;"","Water  Year   "&amp;'[6]c-form'!AJ3,"Water  Year   ")</f>
        <v>Water  Year   2018</v>
      </c>
      <c r="I6" s="80"/>
      <c r="J6" s="16"/>
      <c r="N6" s="17" t="s">
        <v>13</v>
      </c>
      <c r="O6" s="18">
        <v>1</v>
      </c>
    </row>
    <row r="7" spans="2:15" ht="16.5" customHeight="1">
      <c r="B7" s="90" t="str">
        <f>IF(TRIM('[6]c-form'!AJ3)&lt;&gt;"","Suspended Sediment, in Hundred Tons per Day, Water Year April 1, "&amp;'[6]c-form'!AJ3&amp;" to March 31,  "&amp;'[6]c-form'!AJ3+1,"Suspended Sediment, in Hundred Tons per Day, Water Year April 1,         to March 31,  ")</f>
        <v>Suspended Sediment, in Hundred Tons per Day, Water Year April 1, 2018 to March 31,  2019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2:11" ht="4.5" customHeight="1">
      <c r="B8" s="36"/>
      <c r="C8" s="2"/>
      <c r="D8" s="2"/>
      <c r="E8" s="2"/>
      <c r="F8" s="2"/>
      <c r="G8" s="2"/>
      <c r="H8" s="2"/>
      <c r="I8" s="2"/>
      <c r="J8" s="2"/>
      <c r="K8" s="2"/>
    </row>
    <row r="9" spans="2:16" s="37" customFormat="1" ht="16.5" customHeight="1">
      <c r="B9" s="21" t="s">
        <v>14</v>
      </c>
      <c r="C9" s="22" t="s">
        <v>15</v>
      </c>
      <c r="D9" s="22" t="s">
        <v>16</v>
      </c>
      <c r="E9" s="22" t="s">
        <v>17</v>
      </c>
      <c r="F9" s="22" t="s">
        <v>18</v>
      </c>
      <c r="G9" s="22" t="s">
        <v>19</v>
      </c>
      <c r="H9" s="22" t="s">
        <v>20</v>
      </c>
      <c r="I9" s="22" t="s">
        <v>21</v>
      </c>
      <c r="J9" s="22" t="s">
        <v>22</v>
      </c>
      <c r="K9" s="22" t="s">
        <v>23</v>
      </c>
      <c r="L9" s="22" t="s">
        <v>24</v>
      </c>
      <c r="M9" s="22" t="s">
        <v>25</v>
      </c>
      <c r="N9" s="22" t="s">
        <v>26</v>
      </c>
      <c r="O9" s="85" t="s">
        <v>27</v>
      </c>
      <c r="P9" s="86"/>
    </row>
    <row r="10" ht="3" customHeight="1"/>
    <row r="11" spans="2:19" ht="21.75">
      <c r="B11" s="43">
        <v>1</v>
      </c>
      <c r="C11" s="24">
        <f>IF('[6]Discharge'!C9=0,0,IF(TRIM('[6]Discharge'!C9)="","",IF(COUNT(O6)=0,"",IF(O6=1,(((10^K4)*('[6]Discharge'!C9^N4))/100),((10^K4)*('[6]Discharge'!C9^N4))))))</f>
        <v>0.11256523509425068</v>
      </c>
      <c r="D11" s="24">
        <f>IF('[6]Discharge'!D9=0,0,IF(TRIM('[6]Discharge'!D9)="","",IF(COUNT(O6)=0,"",IF(O6=1,(((10^K4)*('[6]Discharge'!D9^N4))/100),((10^K4)*('[6]Discharge'!D9^N4))))))</f>
        <v>0.19421739616683972</v>
      </c>
      <c r="E11" s="24">
        <f>IF('[6]Discharge'!E9=0,0,IF(TRIM('[6]Discharge'!E9)="","",IF(COUNT(O6)=0,"",IF(O6=1,(((10^K4)*('[6]Discharge'!E9^N4))/100),((10^K4)*('[6]Discharge'!E9^N4))))))</f>
        <v>2.4572082837736056</v>
      </c>
      <c r="F11" s="24">
        <f>IF('[6]Discharge'!F9=0,0,IF(TRIM('[6]Discharge'!F9)="","",IF(COUNT(O6)=0,"",IF(O6=1,(((10^K4)*('[6]Discharge'!F9^N4))/100),((10^K4)*('[6]Discharge'!F9^N4))))))</f>
        <v>2.34443146422887</v>
      </c>
      <c r="G11" s="24">
        <f>IF('[6]Discharge'!G9=0,0,IF(TRIM('[6]Discharge'!G9)="","",IF(COUNT(O6)=0,"",IF(O6=1,(((10^K4)*('[6]Discharge'!G9^N4))/100),((10^K4)*('[6]Discharge'!G9^N4))))))</f>
        <v>4.081181691099544</v>
      </c>
      <c r="H11" s="24">
        <f>IF('[6]Discharge'!H9=0,0,IF(TRIM('[6]Discharge'!H9)="","",IF(COUNT(O6)=0,"",IF(O6=1,(((10^K4)*('[6]Discharge'!H9^N4))/100),((10^K4)*('[6]Discharge'!H9^N4))))))</f>
        <v>3.7662487918958494</v>
      </c>
      <c r="I11" s="24">
        <f>IF('[6]Discharge'!I9=0,0,IF(TRIM('[6]Discharge'!I9)="","",IF(COUNT(O6)=0,"",IF(O6=1,(((10^K4)*('[6]Discharge'!I9^N4))/100),((10^K4)*('[6]Discharge'!I9^N4))))))</f>
        <v>13.10442451877061</v>
      </c>
      <c r="J11" s="24">
        <f>IF('[6]Discharge'!J9=0,0,IF(TRIM('[6]Discharge'!J9)="","",IF(COUNT(O6)=0,"",IF(O6=1,(((10^K4)*('[6]Discharge'!J9^N4))/100),((10^K4)*('[6]Discharge'!J9^N4))))))</f>
        <v>2.6902576243464127</v>
      </c>
      <c r="K11" s="24">
        <f>IF('[6]Discharge'!K9=0,0,IF(TRIM('[6]Discharge'!K9)="","",IF(COUNT(O6)=0,"",IF(O6=1,(((10^K4)*('[6]Discharge'!K9^N4))/100),((10^K4)*('[6]Discharge'!K9^N4))))))</f>
        <v>0.910060490640038</v>
      </c>
      <c r="L11" s="24">
        <f>IF('[6]Discharge'!L9=0,0,IF(TRIM('[6]Discharge'!L9)="","",IF(COUNT(O6)=0,"",IF(O6=1,(((10^K4)*('[6]Discharge'!L9^N4))/100),((10^K4)*('[6]Discharge'!L9^N4))))))</f>
        <v>0.6044821472439222</v>
      </c>
      <c r="M11" s="24">
        <f>IF('[6]Discharge'!M9=0,0,IF(TRIM('[6]Discharge'!M9)="","",IF(COUNT(O6)=0,"",IF(O6=1,(((10^K4)*('[6]Discharge'!M9^N4))/100),((10^K4)*('[6]Discharge'!M9^N4))))))</f>
        <v>0.2326851451528395</v>
      </c>
      <c r="N11" s="24">
        <f>IF('[6]Discharge'!N9=0,0,IF(TRIM('[6]Discharge'!N9)="","",IF(COUNT(O6)=0,"",IF(O6=1,(((10^K4)*('[6]Discharge'!N9^N4))/100),((10^K4)*('[6]Discharge'!N9^N4))))))</f>
        <v>0.12721746655557437</v>
      </c>
      <c r="O11" s="87"/>
      <c r="P11" s="88"/>
      <c r="Q11" s="25"/>
      <c r="R11" s="34"/>
      <c r="S11" s="34"/>
    </row>
    <row r="12" spans="2:19" ht="21.75">
      <c r="B12" s="43">
        <v>2</v>
      </c>
      <c r="C12" s="24">
        <f>IF('[6]Discharge'!C10=0,0,IF(TRIM('[6]Discharge'!C10)="","",IF(COUNT(O6)=0,"",IF(O6=1,(((10^K4)*('[6]Discharge'!C10^N4))/100),((10^K4)*('[6]Discharge'!C10^N4))))))</f>
        <v>0.11256523509425068</v>
      </c>
      <c r="D12" s="24">
        <f>IF('[6]Discharge'!D10=0,0,IF(TRIM('[6]Discharge'!D10)="","",IF(COUNT(O6)=0,"",IF(O6=1,(((10^K4)*('[6]Discharge'!D10^N4))/100),((10^K4)*('[6]Discharge'!D10^N4))))))</f>
        <v>0.5652221267330368</v>
      </c>
      <c r="E12" s="24">
        <f>IF('[6]Discharge'!E10=0,0,IF(TRIM('[6]Discharge'!E10)="","",IF(COUNT(O6)=0,"",IF(O6=1,(((10^K4)*('[6]Discharge'!E10^N4))/100),((10^K4)*('[6]Discharge'!E10^N4))))))</f>
        <v>2.34443146422887</v>
      </c>
      <c r="F12" s="24">
        <f>IF('[6]Discharge'!F10=0,0,IF(TRIM('[6]Discharge'!F10)="","",IF(COUNT(O6)=0,"",IF(O6=1,(((10^K4)*('[6]Discharge'!F10^N4))/100),((10^K4)*('[6]Discharge'!F10^N4))))))</f>
        <v>1.0280702567334161</v>
      </c>
      <c r="G12" s="24">
        <f>IF('[6]Discharge'!G10=0,0,IF(TRIM('[6]Discharge'!G10)="","",IF(COUNT(O6)=0,"",IF(O6=1,(((10^K4)*('[6]Discharge'!G10^N4))/100),((10^K4)*('[6]Discharge'!G10^N4))))))</f>
        <v>3.7662487918958494</v>
      </c>
      <c r="H12" s="24">
        <f>IF('[6]Discharge'!H10=0,0,IF(TRIM('[6]Discharge'!H10)="","",IF(COUNT(O6)=0,"",IF(O6=1,(((10^K4)*('[6]Discharge'!H10^N4))/100),((10^K4)*('[6]Discharge'!H10^N4))))))</f>
        <v>3.1861687930826146</v>
      </c>
      <c r="I12" s="24">
        <f>IF('[6]Discharge'!I10=0,0,IF(TRIM('[6]Discharge'!I10)="","",IF(COUNT(O6)=0,"",IF(O6=1,(((10^K4)*('[6]Discharge'!I10^N4))/100),((10^K4)*('[6]Discharge'!I10^N4))))))</f>
        <v>158.4913652389758</v>
      </c>
      <c r="J12" s="24">
        <f>IF('[6]Discharge'!J10=0,0,IF(TRIM('[6]Discharge'!J10)="","",IF(COUNT(O6)=0,"",IF(O6=1,(((10^K4)*('[6]Discharge'!J10^N4))/100),((10^K4)*('[6]Discharge'!J10^N4))))))</f>
        <v>2.5724857642941674</v>
      </c>
      <c r="K12" s="24">
        <f>IF('[6]Discharge'!K10=0,0,IF(TRIM('[6]Discharge'!K10)="","",IF(COUNT(O6)=0,"",IF(O6=1,(((10^K4)*('[6]Discharge'!K10^N4))/100),((10^K4)*('[6]Discharge'!K10^N4))))))</f>
        <v>0.910060490640038</v>
      </c>
      <c r="L12" s="24">
        <f>IF('[6]Discharge'!L10=0,0,IF(TRIM('[6]Discharge'!L10)="","",IF(COUNT(O6)=0,"",IF(O6=1,(((10^K4)*('[6]Discharge'!L10^N4))/100),((10^K4)*('[6]Discharge'!L10^N4))))))</f>
        <v>0.5272102277431757</v>
      </c>
      <c r="M12" s="24">
        <f>IF('[6]Discharge'!M10=0,0,IF(TRIM('[6]Discharge'!M10)="","",IF(COUNT(O6)=0,"",IF(O6=1,(((10^K4)*('[6]Discharge'!M10^N4))/100),((10^K4)*('[6]Discharge'!M10^N4))))))</f>
        <v>0.2326851451528395</v>
      </c>
      <c r="N12" s="24">
        <f>IF('[6]Discharge'!N10=0,0,IF(TRIM('[6]Discharge'!N10)="","",IF(COUNT(O6)=0,"",IF(O6=1,(((10^K4)*('[6]Discharge'!N10^N4))/100),((10^K4)*('[6]Discharge'!N10^N4))))))</f>
        <v>0.12721746655557437</v>
      </c>
      <c r="O12" s="87"/>
      <c r="P12" s="88"/>
      <c r="Q12" s="25"/>
      <c r="R12" s="34"/>
      <c r="S12" s="34"/>
    </row>
    <row r="13" spans="2:19" ht="21.75">
      <c r="B13" s="43">
        <v>3</v>
      </c>
      <c r="C13" s="24">
        <f>IF('[6]Discharge'!C11=0,0,IF(TRIM('[6]Discharge'!C11)="","",IF(COUNT(O6)=0,"",IF(O6=1,(((10^K4)*('[6]Discharge'!C11^N4))/100),((10^K4)*('[6]Discharge'!C11^N4))))))</f>
        <v>0.10010475179171924</v>
      </c>
      <c r="D13" s="24">
        <f>IF('[6]Discharge'!D11=0,0,IF(TRIM('[6]Discharge'!D11)="","",IF(COUNT(O6)=0,"",IF(O6=1,(((10^K4)*('[6]Discharge'!D11^N4))/100),((10^K4)*('[6]Discharge'!D11^N4))))))</f>
        <v>1.152855417447691</v>
      </c>
      <c r="E13" s="24">
        <f>IF('[6]Discharge'!E11=0,0,IF(TRIM('[6]Discharge'!E11)="","",IF(COUNT(O6)=0,"",IF(O6=1,(((10^K4)*('[6]Discharge'!E11^N4))/100),((10^K4)*('[6]Discharge'!E11^N4))))))</f>
        <v>2.34443146422887</v>
      </c>
      <c r="F13" s="24">
        <f>IF('[6]Discharge'!F11=0,0,IF(TRIM('[6]Discharge'!F11)="","",IF(COUNT(O6)=0,"",IF(O6=1,(((10^K4)*('[6]Discharge'!F11^N4))/100),((10^K4)*('[6]Discharge'!F11^N4))))))</f>
        <v>0.7988716198084321</v>
      </c>
      <c r="G13" s="24">
        <f>IF('[6]Discharge'!G11=0,0,IF(TRIM('[6]Discharge'!G11)="","",IF(COUNT(O6)=0,"",IF(O6=1,(((10^K4)*('[6]Discharge'!G11^N4))/100),((10^K4)*('[6]Discharge'!G11^N4))))))</f>
        <v>3.0584790737116743</v>
      </c>
      <c r="H13" s="24">
        <f>IF('[6]Discharge'!H11=0,0,IF(TRIM('[6]Discharge'!H11)="","",IF(COUNT(O6)=0,"",IF(O6=1,(((10^K4)*('[6]Discharge'!H11^N4))/100),((10^K4)*('[6]Discharge'!H11^N4))))))</f>
        <v>3.1861687930826146</v>
      </c>
      <c r="I13" s="24">
        <f>IF('[6]Discharge'!I11=0,0,IF(TRIM('[6]Discharge'!I11)="","",IF(COUNT(O6)=0,"",IF(O6=1,(((10^K4)*('[6]Discharge'!I11^N4))/100),((10^K4)*('[6]Discharge'!I11^N4))))))</f>
        <v>69.88217022603118</v>
      </c>
      <c r="J13" s="24">
        <f>IF('[6]Discharge'!J11=0,0,IF(TRIM('[6]Discharge'!J11)="","",IF(COUNT(O6)=0,"",IF(O6=1,(((10^K4)*('[6]Discharge'!J11^N4))/100),((10^K4)*('[6]Discharge'!J11^N4))))))</f>
        <v>2.34443146422887</v>
      </c>
      <c r="K13" s="24">
        <f>IF('[6]Discharge'!K11=0,0,IF(TRIM('[6]Discharge'!K11)="","",IF(COUNT(O6)=0,"",IF(O6=1,(((10^K4)*('[6]Discharge'!K11^N4))/100),((10^K4)*('[6]Discharge'!K11^N4))))))</f>
        <v>0.7458501743055508</v>
      </c>
      <c r="L13" s="24">
        <f>IF('[6]Discharge'!L11=0,0,IF(TRIM('[6]Discharge'!L11)="","",IF(COUNT(O6)=0,"",IF(O6=1,(((10^K4)*('[6]Discharge'!L11^N4))/100),((10^K4)*('[6]Discharge'!L11^N4))))))</f>
        <v>0.5272102277431757</v>
      </c>
      <c r="M13" s="24">
        <f>IF('[6]Discharge'!M11=0,0,IF(TRIM('[6]Discharge'!M11)="","",IF(COUNT(O6)=0,"",IF(O6=1,(((10^K4)*('[6]Discharge'!M11^N4))/100),((10^K4)*('[6]Discharge'!M11^N4))))))</f>
        <v>0.2326851451528395</v>
      </c>
      <c r="N13" s="24">
        <f>IF('[6]Discharge'!N11=0,0,IF(TRIM('[6]Discharge'!N11)="","",IF(COUNT(O6)=0,"",IF(O6=1,(((10^K4)*('[6]Discharge'!N11^N4))/100),((10^K4)*('[6]Discharge'!N11^N4))))))</f>
        <v>0.10010475179171924</v>
      </c>
      <c r="O13" s="87"/>
      <c r="P13" s="88"/>
      <c r="Q13" s="25"/>
      <c r="R13" s="34"/>
      <c r="S13" s="34"/>
    </row>
    <row r="14" spans="2:17" ht="21.75">
      <c r="B14" s="43">
        <v>4</v>
      </c>
      <c r="C14" s="24">
        <f>IF('[6]Discharge'!C12=0,0,IF(TRIM('[6]Discharge'!C12)="","",IF(COUNT(O6)=0,"",IF(O6=1,(((10^K4)*('[6]Discharge'!C12^N4))/100),((10^K4)*('[6]Discharge'!C12^N4))))))</f>
        <v>0.10010475179171924</v>
      </c>
      <c r="D14" s="24">
        <f>IF('[6]Discharge'!D12=0,0,IF(TRIM('[6]Discharge'!D12)="","",IF(COUNT(O6)=0,"",IF(O6=1,(((10^K4)*('[6]Discharge'!D12^N4))/100),((10^K4)*('[6]Discharge'!D12^N4))))))</f>
        <v>0.7458501743055508</v>
      </c>
      <c r="E14" s="24">
        <f>IF('[6]Discharge'!E12=0,0,IF(TRIM('[6]Discharge'!E12)="","",IF(COUNT(O6)=0,"",IF(O6=1,(((10^K4)*('[6]Discharge'!E12^N4))/100),((10^K4)*('[6]Discharge'!E12^N4))))))</f>
        <v>2.4572082837736056</v>
      </c>
      <c r="F14" s="24">
        <f>IF('[6]Discharge'!F12=0,0,IF(TRIM('[6]Discharge'!F12)="","",IF(COUNT(O6)=0,"",IF(O6=1,(((10^K4)*('[6]Discharge'!F12^N4))/100),((10^K4)*('[6]Discharge'!F12^N4))))))</f>
        <v>0.6449856991985621</v>
      </c>
      <c r="G14" s="24">
        <f>IF('[6]Discharge'!G12=0,0,IF(TRIM('[6]Discharge'!G12)="","",IF(COUNT(O6)=0,"",IF(O6=1,(((10^K4)*('[6]Discharge'!G12^N4))/100),((10^K4)*('[6]Discharge'!G12^N4))))))</f>
        <v>2.810517746052329</v>
      </c>
      <c r="H14" s="24">
        <f>IF('[6]Discharge'!H12=0,0,IF(TRIM('[6]Discharge'!H12)="","",IF(COUNT(O6)=0,"",IF(O6=1,(((10^K4)*('[6]Discharge'!H12^N4))/100),((10^K4)*('[6]Discharge'!H12^N4))))))</f>
        <v>5.486422009896443</v>
      </c>
      <c r="I14" s="24">
        <f>IF('[6]Discharge'!I12=0,0,IF(TRIM('[6]Discharge'!I12)="","",IF(COUNT(O6)=0,"",IF(O6=1,(((10^K4)*('[6]Discharge'!I12^N4))/100),((10^K4)*('[6]Discharge'!I12^N4))))))</f>
        <v>33.02849314315268</v>
      </c>
      <c r="J14" s="24">
        <f>IF('[6]Discharge'!J12=0,0,IF(TRIM('[6]Discharge'!J12)="","",IF(COUNT(O6)=0,"",IF(O6=1,(((10^K4)*('[6]Discharge'!J12^N4))/100),((10^K4)*('[6]Discharge'!J12^N4))))))</f>
        <v>2.34443146422887</v>
      </c>
      <c r="K14" s="24">
        <f>IF('[6]Discharge'!K12=0,0,IF(TRIM('[6]Discharge'!K12)="","",IF(COUNT(O6)=0,"",IF(O6=1,(((10^K4)*('[6]Discharge'!K12^N4))/100),((10^K4)*('[6]Discharge'!K12^N4))))))</f>
        <v>0.7458501743055508</v>
      </c>
      <c r="L14" s="24">
        <f>IF('[6]Discharge'!L12=0,0,IF(TRIM('[6]Discharge'!L12)="","",IF(COUNT(O6)=0,"",IF(O6=1,(((10^K4)*('[6]Discharge'!L12^N4))/100),((10^K4)*('[6]Discharge'!L12^N4))))))</f>
        <v>0.4904512268843682</v>
      </c>
      <c r="M14" s="24">
        <f>IF('[6]Discharge'!M12=0,0,IF(TRIM('[6]Discharge'!M12)="","",IF(COUNT(O6)=0,"",IF(O6=1,(((10^K4)*('[6]Discharge'!M12^N4))/100),((10^K4)*('[6]Discharge'!M12^N4))))))</f>
        <v>0.21304092464223487</v>
      </c>
      <c r="N14" s="24">
        <f>IF('[6]Discharge'!N12=0,0,IF(TRIM('[6]Discharge'!N12)="","",IF(COUNT(O6)=0,"",IF(O6=1,(((10^K4)*('[6]Discharge'!N12^N4))/100),((10^K4)*('[6]Discharge'!N12^N4))))))</f>
        <v>0.04829715105291812</v>
      </c>
      <c r="O14" s="87"/>
      <c r="P14" s="88"/>
      <c r="Q14" s="25"/>
    </row>
    <row r="15" spans="2:17" ht="21.75">
      <c r="B15" s="43">
        <v>5</v>
      </c>
      <c r="C15" s="24">
        <f>IF('[6]Discharge'!C13=0,0,IF(TRIM('[6]Discharge'!C13)="","",IF(COUNT(O6)=0,"",IF(O6=1,(((10^K4)*('[6]Discharge'!C13^N4))/100),(((10^K4)*('[6]Discharge'!C13^N4)))))))</f>
        <v>0.10010475179171924</v>
      </c>
      <c r="D15" s="24">
        <f>IF('[6]Discharge'!D13=0,0,IF(TRIM('[6]Discharge'!D13)="","",IF(COUNT(O6)=0,"",IF(O6=1,(((10^K4)*('[6]Discharge'!D13^N4))/100),((10^K4)*('[6]Discharge'!D13^N4))))))</f>
        <v>0.6449856991985621</v>
      </c>
      <c r="E15" s="24">
        <f>IF('[6]Discharge'!E13=0,0,IF(TRIM('[6]Discharge'!E13)="","",IF(COUNT(O6)=0,"",IF(O6=1,(((10^K4)*('[6]Discharge'!E13^N4))/100),((10^K4)*('[6]Discharge'!E13^N4))))))</f>
        <v>1.2978940681848437</v>
      </c>
      <c r="F15" s="24">
        <f>IF('[6]Discharge'!F13=0,0,IF(TRIM('[6]Discharge'!F13)="","",IF(COUNT(O6)=0,"",IF(O6=1,(((10^K4)*('[6]Discharge'!F13^N4))/100),((10^K4)*('[6]Discharge'!F13^N4))))))</f>
        <v>0.7458501743055508</v>
      </c>
      <c r="G15" s="24">
        <f>IF('[6]Discharge'!G13=0,0,IF(TRIM('[6]Discharge'!G13)="","",IF(COUNT(O6)=0,"",IF(O6=1,(((10^K4)*('[6]Discharge'!G13^N4))/100),((10^K4)*('[6]Discharge'!G13^N4))))))</f>
        <v>2.4572082837736056</v>
      </c>
      <c r="H15" s="24">
        <f>IF('[6]Discharge'!H13=0,0,IF(TRIM('[6]Discharge'!H13)="","",IF(COUNT(O6)=0,"",IF(O6=1,(((10^K4)*('[6]Discharge'!H13^N4))/100),((10^K4)*('[6]Discharge'!H13^N4))))))</f>
        <v>8.807213635363995</v>
      </c>
      <c r="I15" s="24">
        <f>IF('[6]Discharge'!I13=0,0,IF(TRIM('[6]Discharge'!I13)="","",IF(COUNT(O6)=0,"",IF(O6=1,(((10^K4)*('[6]Discharge'!I13^N4))/100),((10^K4)*('[6]Discharge'!I13^N4))))))</f>
        <v>20.3750715137926</v>
      </c>
      <c r="J15" s="24">
        <f>IF('[6]Discharge'!J13=0,0,IF(TRIM('[6]Discharge'!J13)="","",IF(COUNT(O6)=0,"",IF(O6=1,(((10^K4)*('[6]Discharge'!J13^N4))/100),((10^K4)*('[6]Discharge'!J13^N4))))))</f>
        <v>2.1264058036028306</v>
      </c>
      <c r="K15" s="24">
        <f>IF('[6]Discharge'!K13=0,0,IF(TRIM('[6]Discharge'!K13)="","",IF(COUNT(O6)=0,"",IF(O6=1,(((10^K4)*('[6]Discharge'!K13^N4))/100),((10^K4)*('[6]Discharge'!K13^N4))))))</f>
        <v>0.6449856991985621</v>
      </c>
      <c r="L15" s="24">
        <f>IF('[6]Discharge'!L13=0,0,IF(TRIM('[6]Discharge'!L13)="","",IF(COUNT(O6)=0,"",IF(O6=1,(((10^K4)*('[6]Discharge'!L13^N4))/100),((10^K4)*('[6]Discharge'!L13^N4))))))</f>
        <v>0.4904512268843682</v>
      </c>
      <c r="M15" s="24">
        <f>IF('[6]Discharge'!M13=0,0,IF(TRIM('[6]Discharge'!M13)="","",IF(COUNT(O6)=0,"",IF(O6=1,(((10^K4)*('[6]Discharge'!M13^N4))/100),((10^K4)*('[6]Discharge'!M13^N4))))))</f>
        <v>0.21304092464223487</v>
      </c>
      <c r="N15" s="24">
        <f>IF('[6]Discharge'!N13=0,0,IF(TRIM('[6]Discharge'!N13)="","",IF(COUNT(O6)=0,"",IF(O6=1,(((10^K4)*('[6]Discharge'!N13^N4))/100),((10^K4)*('[6]Discharge'!N13^N4))))))</f>
        <v>0.04007409824080064</v>
      </c>
      <c r="O15" s="87"/>
      <c r="P15" s="88"/>
      <c r="Q15" s="25"/>
    </row>
    <row r="16" spans="2:17" ht="21.75">
      <c r="B16" s="43">
        <v>6</v>
      </c>
      <c r="C16" s="24">
        <f>IF('[6]Discharge'!C14=0,0,IF(TRIM('[6]Discharge'!C14)="","",IF(COUNT(O6)=0,"",IF(O6=1,(((10^K4)*('[6]Discharge'!C14^N4))/100),((10^K4)*('[6]Discharge'!C14^N4))))))</f>
        <v>0.11256523509425068</v>
      </c>
      <c r="D16" s="24">
        <f>IF('[6]Discharge'!D14=0,0,IF(TRIM('[6]Discharge'!D14)="","",IF(COUNT(O6)=0,"",IF(O6=1,(((10^K4)*('[6]Discharge'!D14^N4))/100),((10^K4)*('[6]Discharge'!D14^N4))))))</f>
        <v>0.5652221267330368</v>
      </c>
      <c r="E16" s="24">
        <f>IF('[6]Discharge'!E14=0,0,IF(TRIM('[6]Discharge'!E14)="","",IF(COUNT(O6)=0,"",IF(O6=1,(((10^K4)*('[6]Discharge'!E14^N4))/100),((10^K4)*('[6]Discharge'!E14^N4))))))</f>
        <v>1.4653475761027273</v>
      </c>
      <c r="F16" s="24">
        <f>IF('[6]Discharge'!F14=0,0,IF(TRIM('[6]Discharge'!F14)="","",IF(COUNT(O6)=0,"",IF(O6=1,(((10^K4)*('[6]Discharge'!F14^N4))/100),((10^K4)*('[6]Discharge'!F14^N4))))))</f>
        <v>0.6044821472439222</v>
      </c>
      <c r="G16" s="24">
        <f>IF('[6]Discharge'!G14=0,0,IF(TRIM('[6]Discharge'!G14)="","",IF(COUNT(O6)=0,"",IF(O6=1,(((10^K4)*('[6]Discharge'!G14^N4))/100),((10^K4)*('[6]Discharge'!G14^N4))))))</f>
        <v>2.6902576243464127</v>
      </c>
      <c r="H16" s="24">
        <f>IF('[6]Discharge'!H14=0,0,IF(TRIM('[6]Discharge'!H14)="","",IF(COUNT(O6)=0,"",IF(O6=1,(((10^K4)*('[6]Discharge'!H14^N4))/100),((10^K4)*('[6]Discharge'!H14^N4))))))</f>
        <v>6.285991730972533</v>
      </c>
      <c r="I16" s="24">
        <f>IF('[6]Discharge'!I14=0,0,IF(TRIM('[6]Discharge'!I14)="","",IF(COUNT(O6)=0,"",IF(O6=1,(((10^K4)*('[6]Discharge'!I14^N4))/100),((10^K4)*('[6]Discharge'!I14^N4))))))</f>
        <v>15.900139489050343</v>
      </c>
      <c r="J16" s="24">
        <f>IF('[6]Discharge'!J14=0,0,IF(TRIM('[6]Discharge'!J14)="","",IF(COUNT(O6)=0,"",IF(O6=1,(((10^K4)*('[6]Discharge'!J14^N4))/100),((10^K4)*('[6]Discharge'!J14^N4))))))</f>
        <v>1.925714940362751</v>
      </c>
      <c r="K16" s="24">
        <f>IF('[6]Discharge'!K14=0,0,IF(TRIM('[6]Discharge'!K14)="","",IF(COUNT(O6)=0,"",IF(O6=1,(((10^K4)*('[6]Discharge'!K14^N4))/100),((10^K4)*('[6]Discharge'!K14^N4))))))</f>
        <v>0.5652221267330368</v>
      </c>
      <c r="L16" s="24">
        <f>IF('[6]Discharge'!L14=0,0,IF(TRIM('[6]Discharge'!L14)="","",IF(COUNT(O6)=0,"",IF(O6=1,(((10^K4)*('[6]Discharge'!L14^N4))/100),((10^K4)*('[6]Discharge'!L14^N4))))))</f>
        <v>0.5272102277431757</v>
      </c>
      <c r="M16" s="24">
        <f>IF('[6]Discharge'!M14=0,0,IF(TRIM('[6]Discharge'!M14)="","",IF(COUNT(O6)=0,"",IF(O6=1,(((10^K4)*('[6]Discharge'!M14^N4))/100),((10^K4)*('[6]Discharge'!M14^N4))))))</f>
        <v>0.19421739616683972</v>
      </c>
      <c r="N16" s="24">
        <f>IF('[6]Discharge'!N14=0,0,IF(TRIM('[6]Discharge'!N14)="","",IF(COUNT(O6)=0,"",IF(O6=1,(((10^K4)*('[6]Discharge'!N14^N4))/100),((10^K4)*('[6]Discharge'!N14^N4))))))</f>
        <v>0.04007409824080064</v>
      </c>
      <c r="O16" s="87"/>
      <c r="P16" s="88"/>
      <c r="Q16" s="25"/>
    </row>
    <row r="17" spans="2:17" ht="21.75">
      <c r="B17" s="43">
        <v>7</v>
      </c>
      <c r="C17" s="24">
        <f>IF('[6]Discharge'!C15=0,0,IF(TRIM('[6]Discharge'!C15)="","",IF(COUNT(O6)=0,"",IF(O6=1,(((10^K4)*('[6]Discharge'!C15^N4))/100),((10^K4)*('[6]Discharge'!C15^N4))))))</f>
        <v>0.10010475179171924</v>
      </c>
      <c r="D17" s="24">
        <f>IF('[6]Discharge'!D15=0,0,IF(TRIM('[6]Discharge'!D15)="","",IF(COUNT(O6)=0,"",IF(O6=1,(((10^K4)*('[6]Discharge'!D15^N4))/100),((10^K4)*('[6]Discharge'!D15^N4))))))</f>
        <v>0.4207120505400479</v>
      </c>
      <c r="E17" s="24">
        <f>IF('[6]Discharge'!E15=0,0,IF(TRIM('[6]Discharge'!E15)="","",IF(COUNT(O6)=0,"",IF(O6=1,(((10^K4)*('[6]Discharge'!E15^N4))/100),((10^K4)*('[6]Discharge'!E15^N4))))))</f>
        <v>1.0280702567334161</v>
      </c>
      <c r="F17" s="24">
        <f>IF('[6]Discharge'!F15=0,0,IF(TRIM('[6]Discharge'!F15)="","",IF(COUNT(O6)=0,"",IF(O6=1,(((10^K4)*('[6]Discharge'!F15^N4))/100),((10^K4)*('[6]Discharge'!F15^N4))))))</f>
        <v>0.5652221267330368</v>
      </c>
      <c r="G17" s="24">
        <f>IF('[6]Discharge'!G15=0,0,IF(TRIM('[6]Discharge'!G15)="","",IF(COUNT(O6)=0,"",IF(O6=1,(((10^K4)*('[6]Discharge'!G15^N4))/100),((10^K4)*('[6]Discharge'!G15^N4))))))</f>
        <v>2.4572082837736056</v>
      </c>
      <c r="H17" s="24">
        <f>IF('[6]Discharge'!H15=0,0,IF(TRIM('[6]Discharge'!H15)="","",IF(COUNT(O6)=0,"",IF(O6=1,(((10^K4)*('[6]Discharge'!H15^N4))/100),((10^K4)*('[6]Discharge'!H15^N4))))))</f>
        <v>4.081181691099544</v>
      </c>
      <c r="I17" s="24">
        <f>IF('[6]Discharge'!I15=0,0,IF(TRIM('[6]Discharge'!I15)="","",IF(COUNT(O6)=0,"",IF(O6=1,(((10^K4)*('[6]Discharge'!I15^N4))/100),((10^K4)*('[6]Discharge'!I15^N4))))))</f>
        <v>11.244771484505907</v>
      </c>
      <c r="J17" s="24">
        <f>IF('[6]Discharge'!J15=0,0,IF(TRIM('[6]Discharge'!J15)="","",IF(COUNT(O6)=0,"",IF(O6=1,(((10^K4)*('[6]Discharge'!J15^N4))/100),((10^K4)*('[6]Discharge'!J15^N4))))))</f>
        <v>1.925714940362751</v>
      </c>
      <c r="K17" s="24">
        <f>IF('[6]Discharge'!K15=0,0,IF(TRIM('[6]Discharge'!K15)="","",IF(COUNT(O6)=0,"",IF(O6=1,(((10^K4)*('[6]Discharge'!K15^N4))/100),((10^K4)*('[6]Discharge'!K15^N4))))))</f>
        <v>0.6044821472439222</v>
      </c>
      <c r="L17" s="24">
        <f>IF('[6]Discharge'!L15=0,0,IF(TRIM('[6]Discharge'!L15)="","",IF(COUNT(O6)=0,"",IF(O6=1,(((10^K4)*('[6]Discharge'!L15^N4))/100),((10^K4)*('[6]Discharge'!L15^N4))))))</f>
        <v>0.5272102277431757</v>
      </c>
      <c r="M17" s="24">
        <f>IF('[6]Discharge'!M15=0,0,IF(TRIM('[6]Discharge'!M15)="","",IF(COUNT(O6)=0,"",IF(O6=1,(((10^K4)*('[6]Discharge'!M15^N4))/100),((10^K4)*('[6]Discharge'!M15^N4))))))</f>
        <v>0.17621873648279834</v>
      </c>
      <c r="N17" s="24">
        <f>IF('[6]Discharge'!N15=0,0,IF(TRIM('[6]Discharge'!N15)="","",IF(COUNT(O6)=0,"",IF(O6=1,(((10^K4)*('[6]Discharge'!N15^N4))/100),((10^K4)*('[6]Discharge'!N15^N4))))))</f>
        <v>0.04007409824080064</v>
      </c>
      <c r="O17" s="87"/>
      <c r="P17" s="88"/>
      <c r="Q17" s="25"/>
    </row>
    <row r="18" spans="2:17" ht="21.75">
      <c r="B18" s="43">
        <v>8</v>
      </c>
      <c r="C18" s="24">
        <f>IF('[6]Discharge'!C16=0,0,IF(TRIM('[6]Discharge'!C16)="","",IF(COUNT(O6)=0,"",IF(O6=1,(((10^K4)*('[6]Discharge'!C16^N4))/100),((10^K4)*('[6]Discharge'!C16^N4))))))</f>
        <v>0.11256523509425068</v>
      </c>
      <c r="D18" s="24">
        <f>IF('[6]Discharge'!D16=0,0,IF(TRIM('[6]Discharge'!D16)="","",IF(COUNT(O6)=0,"",IF(O6=1,(((10^K4)*('[6]Discharge'!D16^N4))/100),((10^K4)*('[6]Discharge'!D16^N4))))))</f>
        <v>0.3877425055494351</v>
      </c>
      <c r="E18" s="24">
        <f>IF('[6]Discharge'!E16=0,0,IF(TRIM('[6]Discharge'!E16)="","",IF(COUNT(O6)=0,"",IF(O6=1,(((10^K4)*('[6]Discharge'!E16^N4))/100),((10^K4)*('[6]Discharge'!E16^N4))))))</f>
        <v>0.9682156813341563</v>
      </c>
      <c r="F18" s="24">
        <f>IF('[6]Discharge'!F16=0,0,IF(TRIM('[6]Discharge'!F16)="","",IF(COUNT(O6)=0,"",IF(O6=1,(((10^K4)*('[6]Discharge'!F16^N4))/100),((10^K4)*('[6]Discharge'!F16^N4))))))</f>
        <v>0.5652221267330368</v>
      </c>
      <c r="G18" s="24">
        <f>IF('[6]Discharge'!G16=0,0,IF(TRIM('[6]Discharge'!G16)="","",IF(COUNT(O6)=0,"",IF(O6=1,(((10^K4)*('[6]Discharge'!G16^N4))/100),((10^K4)*('[6]Discharge'!G16^N4))))))</f>
        <v>2.2341617592125207</v>
      </c>
      <c r="H18" s="24">
        <f>IF('[6]Discharge'!H16=0,0,IF(TRIM('[6]Discharge'!H16)="","",IF(COUNT(O6)=0,"",IF(O6=1,(((10^K4)*('[6]Discharge'!H16^N4))/100),((10^K4)*('[6]Discharge'!H16^N4))))))</f>
        <v>3.7662487918958494</v>
      </c>
      <c r="I18" s="24">
        <f>IF('[6]Discharge'!I16=0,0,IF(TRIM('[6]Discharge'!I16)="","",IF(COUNT(O6)=0,"",IF(O6=1,(((10^K4)*('[6]Discharge'!I16^N4))/100),((10^K4)*('[6]Discharge'!I16^N4))))))</f>
        <v>8.807213635363995</v>
      </c>
      <c r="J18" s="24">
        <f>IF('[6]Discharge'!J16=0,0,IF(TRIM('[6]Discharge'!J16)="","",IF(COUNT(O6)=0,"",IF(O6=1,(((10^K4)*('[6]Discharge'!J16^N4))/100),((10^K4)*('[6]Discharge'!J16^N4))))))</f>
        <v>1.8289010617471075</v>
      </c>
      <c r="K18" s="24">
        <f>IF('[6]Discharge'!K16=0,0,IF(TRIM('[6]Discharge'!K16)="","",IF(COUNT(O6)=0,"",IF(O6=1,(((10^K4)*('[6]Discharge'!K16^N4))/100),((10^K4)*('[6]Discharge'!K16^N4))))))</f>
        <v>0.4549501023034485</v>
      </c>
      <c r="L18" s="24">
        <f>IF('[6]Discharge'!L16=0,0,IF(TRIM('[6]Discharge'!L16)="","",IF(COUNT(O6)=0,"",IF(O6=1,(((10^K4)*('[6]Discharge'!L16^N4))/100),((10^K4)*('[6]Discharge'!L16^N4))))))</f>
        <v>0.5272102277431757</v>
      </c>
      <c r="M18" s="24">
        <f>IF('[6]Discharge'!M16=0,0,IF(TRIM('[6]Discharge'!M16)="","",IF(COUNT(O6)=0,"",IF(O6=1,(((10^K4)*('[6]Discharge'!M16^N4))/100),((10^K4)*('[6]Discharge'!M16^N4))))))</f>
        <v>0.17621873648279834</v>
      </c>
      <c r="N18" s="24">
        <f>IF('[6]Discharge'!N16=0,0,IF(TRIM('[6]Discharge'!N16)="","",IF(COUNT(O6)=0,"",IF(O6=1,(((10^K4)*('[6]Discharge'!N16^N4))/100),((10^K4)*('[6]Discharge'!N16^N4))))))</f>
        <v>0.04007409824080064</v>
      </c>
      <c r="O18" s="87"/>
      <c r="P18" s="88"/>
      <c r="Q18" s="25"/>
    </row>
    <row r="19" spans="2:17" ht="21.75">
      <c r="B19" s="43">
        <v>9</v>
      </c>
      <c r="C19" s="24">
        <f>IF('[6]Discharge'!C17=0,0,IF(TRIM('[6]Discharge'!C17)="","",IF(COUNT(O6)=0,"",IF(O6=1,(((10^K4)*('[6]Discharge'!C17^N4))/100),((10^K4)*('[6]Discharge'!C17^N4))))))</f>
        <v>0.11256523509425068</v>
      </c>
      <c r="D19" s="24">
        <f>IF('[6]Discharge'!D17=0,0,IF(TRIM('[6]Discharge'!D17)="","",IF(COUNT(O6)=0,"",IF(O6=1,(((10^K4)*('[6]Discharge'!D17^N4))/100),((10^K4)*('[6]Discharge'!D17^N4))))))</f>
        <v>0.19421739616683972</v>
      </c>
      <c r="E19" s="24">
        <f>IF('[6]Discharge'!E17=0,0,IF(TRIM('[6]Discharge'!E17)="","",IF(COUNT(O6)=0,"",IF(O6=1,(((10^K4)*('[6]Discharge'!E17^N4))/100),((10^K4)*('[6]Discharge'!E17^N4))))))</f>
        <v>1.2177753908620497</v>
      </c>
      <c r="F19" s="24">
        <f>IF('[6]Discharge'!F17=0,0,IF(TRIM('[6]Discharge'!F17)="","",IF(COUNT(O6)=0,"",IF(O6=1,(((10^K4)*('[6]Discharge'!F17^N4))/100),((10^K4)*('[6]Discharge'!F17^N4))))))</f>
        <v>0.6449856991985621</v>
      </c>
      <c r="G19" s="24">
        <f>IF('[6]Discharge'!G17=0,0,IF(TRIM('[6]Discharge'!G17)="","",IF(COUNT(O6)=0,"",IF(O6=1,(((10^K4)*('[6]Discharge'!G17^N4))/100),((10^K4)*('[6]Discharge'!G17^N4))))))</f>
        <v>1.552666427922356</v>
      </c>
      <c r="H19" s="24">
        <f>IF('[6]Discharge'!H17=0,0,IF(TRIM('[6]Discharge'!H17)="","",IF(COUNT(O6)=0,"",IF(O6=1,(((10^K4)*('[6]Discharge'!H17^N4))/100),((10^K4)*('[6]Discharge'!H17^N4))))))</f>
        <v>3.922221444595782</v>
      </c>
      <c r="I19" s="24">
        <f>IF('[6]Discharge'!I17=0,0,IF(TRIM('[6]Discharge'!I17)="","",IF(COUNT(O6)=0,"",IF(O6=1,(((10^K4)*('[6]Discharge'!I17^N4))/100),((10^K4)*('[6]Discharge'!I17^N4))))))</f>
        <v>12.125302121846175</v>
      </c>
      <c r="J19" s="24">
        <f>IF('[6]Discharge'!J17=0,0,IF(TRIM('[6]Discharge'!J17)="","",IF(COUNT(O6)=0,"",IF(O6=1,(((10^K4)*('[6]Discharge'!J17^N4))/100),((10^K4)*('[6]Discharge'!J17^N4))))))</f>
        <v>1.925714940362751</v>
      </c>
      <c r="K19" s="24">
        <f>IF('[6]Discharge'!K17=0,0,IF(TRIM('[6]Discharge'!K17)="","",IF(COUNT(O6)=0,"",IF(O6=1,(((10^K4)*('[6]Discharge'!K17^N4))/100),((10^K4)*('[6]Discharge'!K17^N4))))))</f>
        <v>0.4549501023034485</v>
      </c>
      <c r="L19" s="24">
        <f>IF('[6]Discharge'!L17=0,0,IF(TRIM('[6]Discharge'!L17)="","",IF(COUNT(O6)=0,"",IF(O6=1,(((10^K4)*('[6]Discharge'!L17^N4))/100),((10^K4)*('[6]Discharge'!L17^N4))))))</f>
        <v>2.5724857642941674</v>
      </c>
      <c r="M19" s="24">
        <f>IF('[6]Discharge'!M17=0,0,IF(TRIM('[6]Discharge'!M17)="","",IF(COUNT(O6)=0,"",IF(O6=1,(((10^K4)*('[6]Discharge'!M17^N4))/100),((10^K4)*('[6]Discharge'!M17^N4))))))</f>
        <v>0.1590493597577467</v>
      </c>
      <c r="N19" s="24">
        <f>IF('[6]Discharge'!N17=0,0,IF(TRIM('[6]Discharge'!N17)="","",IF(COUNT(O6)=0,"",IF(O6=1,(((10^K4)*('[6]Discharge'!N17^N4))/100),((10^K4)*('[6]Discharge'!N17^N4))))))</f>
        <v>0.04007409824080064</v>
      </c>
      <c r="O19" s="87"/>
      <c r="P19" s="88"/>
      <c r="Q19" s="25"/>
    </row>
    <row r="20" spans="2:17" ht="21.75">
      <c r="B20" s="43">
        <v>10</v>
      </c>
      <c r="C20" s="24">
        <f>IF('[6]Discharge'!C18=0,0,IF(TRIM('[6]Discharge'!C18)="","",IF(COUNT(O6)=0,"",IF(O6=1,(((10^K4)*('[6]Discharge'!C18^N4))/100),((10^K4)*('[6]Discharge'!C18^N4))))))</f>
        <v>0.10010475179171924</v>
      </c>
      <c r="D20" s="24">
        <f>IF('[6]Discharge'!D18=0,0,IF(TRIM('[6]Discharge'!D18)="","",IF(COUNT(O6)=0,"",IF(O6=1,(((10^K4)*('[6]Discharge'!D18^N4))/100),((10^K4)*('[6]Discharge'!D18^N4))))))</f>
        <v>0.21304092464223487</v>
      </c>
      <c r="E20" s="24">
        <f>IF('[6]Discharge'!E18=0,0,IF(TRIM('[6]Discharge'!E18)="","",IF(COUNT(O6)=0,"",IF(O6=1,(((10^K4)*('[6]Discharge'!E18^N4))/100),((10^K4)*('[6]Discharge'!E18^N4))))))</f>
        <v>1.6423698115365277</v>
      </c>
      <c r="F20" s="24">
        <f>IF('[6]Discharge'!F18=0,0,IF(TRIM('[6]Discharge'!F18)="","",IF(COUNT(O6)=0,"",IF(O6=1,(((10^K4)*('[6]Discharge'!F18^N4))/100),((10^K4)*('[6]Discharge'!F18^N4))))))</f>
        <v>0.6449856991985621</v>
      </c>
      <c r="G20" s="24">
        <f>IF('[6]Discharge'!G18=0,0,IF(TRIM('[6]Discharge'!G18)="","",IF(COUNT(O6)=0,"",IF(O6=1,(((10^K4)*('[6]Discharge'!G18^N4))/100),((10^K4)*('[6]Discharge'!G18^N4))))))</f>
        <v>1.4653475761027273</v>
      </c>
      <c r="H20" s="24">
        <f>IF('[6]Discharge'!H18=0,0,IF(TRIM('[6]Discharge'!H18)="","",IF(COUNT(O6)=0,"",IF(O6=1,(((10^K4)*('[6]Discharge'!H18^N4))/100),((10^K4)*('[6]Discharge'!H18^N4))))))</f>
        <v>5.105955748274408</v>
      </c>
      <c r="I20" s="24">
        <f>IF('[6]Discharge'!I18=0,0,IF(TRIM('[6]Discharge'!I18)="","",IF(COUNT(O6)=0,"",IF(O6=1,(((10^K4)*('[6]Discharge'!I18^N4))/100),((10^K4)*('[6]Discharge'!I18^N4))))))</f>
        <v>19.901863715505513</v>
      </c>
      <c r="J20" s="24">
        <f>IF('[6]Discharge'!J18=0,0,IF(TRIM('[6]Discharge'!J18)="","",IF(COUNT(O6)=0,"",IF(O6=1,(((10^K4)*('[6]Discharge'!J18^N4))/100),((10^K4)*('[6]Discharge'!J18^N4))))))</f>
        <v>1.8289010617471075</v>
      </c>
      <c r="K20" s="24">
        <f>IF('[6]Discharge'!K18=0,0,IF(TRIM('[6]Discharge'!K18)="","",IF(COUNT(O6)=0,"",IF(O6=1,(((10^K4)*('[6]Discharge'!K18^N4))/100),((10^K4)*('[6]Discharge'!K18^N4))))))</f>
        <v>0.325631991254351</v>
      </c>
      <c r="L20" s="24">
        <f>IF('[6]Discharge'!L18=0,0,IF(TRIM('[6]Discharge'!L18)="","",IF(COUNT(O6)=0,"",IF(O6=1,(((10^K4)*('[6]Discharge'!L18^N4))/100),((10^K4)*('[6]Discharge'!L18^N4))))))</f>
        <v>0.9682156813341563</v>
      </c>
      <c r="M20" s="24">
        <f>IF('[6]Discharge'!M18=0,0,IF(TRIM('[6]Discharge'!M18)="","",IF(COUNT(O6)=0,"",IF(O6=1,(((10^K4)*('[6]Discharge'!M18^N4))/100),((10^K4)*('[6]Discharge'!M18^N4))))))</f>
        <v>0.17621873648279834</v>
      </c>
      <c r="N20" s="24">
        <f>IF('[6]Discharge'!N18=0,0,IF(TRIM('[6]Discharge'!N18)="","",IF(COUNT(O6)=0,"",IF(O6=1,(((10^K4)*('[6]Discharge'!N18^N4))/100),((10^K4)*('[6]Discharge'!N18^N4))))))</f>
        <v>0.04007409824080064</v>
      </c>
      <c r="O20" s="87"/>
      <c r="P20" s="88"/>
      <c r="Q20" s="25"/>
    </row>
    <row r="21" spans="2:17" ht="3.75" customHeight="1">
      <c r="B21" s="4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87"/>
      <c r="P21" s="88"/>
      <c r="Q21" s="25"/>
    </row>
    <row r="22" spans="2:17" ht="21.75">
      <c r="B22" s="43">
        <v>11</v>
      </c>
      <c r="C22" s="24">
        <f>IF('[6]Discharge'!C20=0,0,IF(TRIM('[6]Discharge'!C20)="","",IF(COUNT(O6)=0,"",IF(O6=1,(((10^K4)*('[6]Discharge'!C20^N4))/100),((10^K4)*('[6]Discharge'!C20^N4))))))</f>
        <v>0.0883371592556246</v>
      </c>
      <c r="D22" s="24">
        <f>IF('[6]Discharge'!D20=0,0,IF(TRIM('[6]Discharge'!D20)="","",IF(COUNT(O6)=0,"",IF(O6=1,(((10^K4)*('[6]Discharge'!D20^N4))/100),((10^K4)*('[6]Discharge'!D20^N4))))))</f>
        <v>0.910060490640038</v>
      </c>
      <c r="E22" s="24">
        <f>IF('[6]Discharge'!E20=0,0,IF(TRIM('[6]Discharge'!E20)="","",IF(COUNT(O6)=0,"",IF(O6=1,(((10^K4)*('[6]Discharge'!E20^N4))/100),((10^K4)*('[6]Discharge'!E20^N4))))))</f>
        <v>1.8289010617471075</v>
      </c>
      <c r="F22" s="24">
        <f>IF('[6]Discharge'!F20=0,0,IF(TRIM('[6]Discharge'!F20)="","",IF(COUNT(O6)=0,"",IF(O6=1,(((10^K4)*('[6]Discharge'!F20^N4))/100),((10^K4)*('[6]Discharge'!F20^N4))))))</f>
        <v>0.6044821472439222</v>
      </c>
      <c r="G22" s="24">
        <f>IF('[6]Discharge'!G20=0,0,IF(TRIM('[6]Discharge'!G20)="","",IF(COUNT(O6)=0,"",IF(O6=1,(((10^K4)*('[6]Discharge'!G20^N4))/100),((10^K4)*('[6]Discharge'!G20^N4))))))</f>
        <v>2.4572082837736056</v>
      </c>
      <c r="H22" s="24">
        <f>IF('[6]Discharge'!H20=0,0,IF(TRIM('[6]Discharge'!H20)="","",IF(COUNT(O6)=0,"",IF(O6=1,(((10^K4)*('[6]Discharge'!H20^N4))/100),((10^K4)*('[6]Discharge'!H20^N4))))))</f>
        <v>4.920574216482453</v>
      </c>
      <c r="I22" s="24">
        <f>IF('[6]Discharge'!I20=0,0,IF(TRIM('[6]Discharge'!I20)="","",IF(COUNT(O6)=0,"",IF(O6=1,(((10^K4)*('[6]Discharge'!I20^N4))/100),((10^K4)*('[6]Discharge'!I20^N4))))))</f>
        <v>10.39567439277795</v>
      </c>
      <c r="J22" s="24">
        <f>IF('[6]Discharge'!J20=0,0,IF(TRIM('[6]Discharge'!J20)="","",IF(COUNT(O6)=0,"",IF(O6=1,(((10^K4)*('[6]Discharge'!J20^N4))/100),((10^K4)*('[6]Discharge'!J20^N4))))))</f>
        <v>2.810517746052329</v>
      </c>
      <c r="K22" s="24">
        <f>IF('[6]Discharge'!K20=0,0,IF(TRIM('[6]Discharge'!K20)="","",IF(COUNT(O6)=0,"",IF(O6=1,(((10^K4)*('[6]Discharge'!K20^N4))/100),((10^K4)*('[6]Discharge'!K20^N4))))))</f>
        <v>0.4549501023034485</v>
      </c>
      <c r="L22" s="24">
        <f>IF('[6]Discharge'!L20=0,0,IF(TRIM('[6]Discharge'!L20)="","",IF(COUNT(O6)=0,"",IF(O6=1,(((10^K4)*('[6]Discharge'!L20^N4))/100),((10^K4)*('[6]Discharge'!L20^N4))))))</f>
        <v>0.4207120505400479</v>
      </c>
      <c r="M22" s="24">
        <f>IF('[6]Discharge'!M20=0,0,IF(TRIM('[6]Discharge'!M20)="","",IF(COUNT(O6)=0,"",IF(O6=1,(((10^K4)*('[6]Discharge'!M20^N4))/100),((10^K4)*('[6]Discharge'!M20^N4))))))</f>
        <v>0.17621873648279834</v>
      </c>
      <c r="N22" s="24">
        <f>IF('[6]Discharge'!N20=0,0,IF(TRIM('[6]Discharge'!N20)="","",IF(COUNT(O6)=0,"",IF(O6=1,(((10^K4)*('[6]Discharge'!N20^N4))/100),((10^K4)*('[6]Discharge'!N20^N4))))))</f>
        <v>0.04007409824080064</v>
      </c>
      <c r="O22" s="87"/>
      <c r="P22" s="88"/>
      <c r="Q22" s="25"/>
    </row>
    <row r="23" spans="2:17" ht="21.75">
      <c r="B23" s="43">
        <v>12</v>
      </c>
      <c r="C23" s="24">
        <f>IF('[6]Discharge'!C21=0,0,IF(TRIM('[6]Discharge'!C21)="","",IF(COUNT(O6)=0,"",IF(O6=1,(((10^K4)*('[6]Discharge'!C21^N4))/100),((10^K4)*('[6]Discharge'!C21^N4))))))</f>
        <v>0.0772672306406584</v>
      </c>
      <c r="D23" s="24">
        <f>IF('[6]Discharge'!D21=0,0,IF(TRIM('[6]Discharge'!D21)="","",IF(COUNT(O6)=0,"",IF(O6=1,(((10^K4)*('[6]Discharge'!D21^N4))/100),((10^K4)*('[6]Discharge'!D21^N4))))))</f>
        <v>0.910060490640038</v>
      </c>
      <c r="E23" s="24">
        <f>IF('[6]Discharge'!E21=0,0,IF(TRIM('[6]Discharge'!E21)="","",IF(COUNT(O6)=0,"",IF(O6=1,(((10^K4)*('[6]Discharge'!E21^N4))/100),((10^K4)*('[6]Discharge'!E21^N4))))))</f>
        <v>2.6902576243464127</v>
      </c>
      <c r="F23" s="24">
        <f>IF('[6]Discharge'!F21=0,0,IF(TRIM('[6]Discharge'!F21)="","",IF(COUNT(O6)=0,"",IF(O6=1,(((10^K4)*('[6]Discharge'!F21^N4))/100),((10^K4)*('[6]Discharge'!F21^N4))))))</f>
        <v>0.5652221267330368</v>
      </c>
      <c r="G23" s="24">
        <f>IF('[6]Discharge'!G21=0,0,IF(TRIM('[6]Discharge'!G21)="","",IF(COUNT(O6)=0,"",IF(O6=1,(((10^K4)*('[6]Discharge'!G21^N4))/100),((10^K4)*('[6]Discharge'!G21^N4))))))</f>
        <v>2.1264058036028306</v>
      </c>
      <c r="H23" s="24">
        <f>IF('[6]Discharge'!H21=0,0,IF(TRIM('[6]Discharge'!H21)="","",IF(COUNT(O6)=0,"",IF(O6=1,(((10^K4)*('[6]Discharge'!H21^N4))/100),((10^K4)*('[6]Discharge'!H21^N4))))))</f>
        <v>3.0584790737116743</v>
      </c>
      <c r="I23" s="24">
        <f>IF('[6]Discharge'!I21=0,0,IF(TRIM('[6]Discharge'!I21)="","",IF(COUNT(O6)=0,"",IF(O6=1,(((10^K4)*('[6]Discharge'!I21^N4))/100),((10^K4)*('[6]Discharge'!I21^N4))))))</f>
        <v>10.119650535518138</v>
      </c>
      <c r="J23" s="24">
        <f>IF('[6]Discharge'!J21=0,0,IF(TRIM('[6]Discharge'!J21)="","",IF(COUNT(O6)=0,"",IF(O6=1,(((10^K4)*('[6]Discharge'!J21^N4))/100),((10^K4)*('[6]Discharge'!J21^N4))))))</f>
        <v>3.463293060320961</v>
      </c>
      <c r="K23" s="24">
        <f>IF('[6]Discharge'!K21=0,0,IF(TRIM('[6]Discharge'!K21)="","",IF(COUNT(O6)=0,"",IF(O6=1,(((10^K4)*('[6]Discharge'!K21^N4))/100),((10^K4)*('[6]Discharge'!K21^N4))))))</f>
        <v>0.7988716198084321</v>
      </c>
      <c r="L23" s="24">
        <f>IF('[6]Discharge'!L21=0,0,IF(TRIM('[6]Discharge'!L21)="","",IF(COUNT(O6)=0,"",IF(O6=1,(((10^K4)*('[6]Discharge'!L21^N4))/100),((10^K4)*('[6]Discharge'!L21^N4))))))</f>
        <v>0.4207120505400479</v>
      </c>
      <c r="M23" s="24">
        <f>IF('[6]Discharge'!M21=0,0,IF(TRIM('[6]Discharge'!M21)="","",IF(COUNT(O6)=0,"",IF(O6=1,(((10^K4)*('[6]Discharge'!M21^N4))/100),((10^K4)*('[6]Discharge'!M21^N4))))))</f>
        <v>0.1590493597577467</v>
      </c>
      <c r="N23" s="24">
        <f>IF('[6]Discharge'!N21=0,0,IF(TRIM('[6]Discharge'!N21)="","",IF(COUNT(O6)=0,"",IF(O6=1,(((10^K4)*('[6]Discharge'!N21^N4))/100),((10^K4)*('[6]Discharge'!N21^N4))))))</f>
        <v>0.04007409824080064</v>
      </c>
      <c r="O23" s="87"/>
      <c r="P23" s="88"/>
      <c r="Q23" s="25"/>
    </row>
    <row r="24" spans="2:17" ht="21.75">
      <c r="B24" s="43">
        <v>13</v>
      </c>
      <c r="C24" s="24">
        <f>IF('[6]Discharge'!C10=0,0,IF(TRIM('[6]Discharge'!C22)="","",IF(COUNT(O6)=0,"",IF(O6=1,(((10^K4)*('[6]Discharge'!C22^N4))/100),((10^K4)*('[6]Discharge'!C22^N4))))))</f>
        <v>0.06690011336254797</v>
      </c>
      <c r="D24" s="24">
        <f>IF('[6]Discharge'!D22=0,0,IF(TRIM('[6]Discharge'!D22)="","",IF(COUNT(O6)=0,"",IF(O6=1,(((10^K4)*('[6]Discharge'!D22^N4))/100),((10^K4)*('[6]Discharge'!D22^N4))))))</f>
        <v>0.910060490640038</v>
      </c>
      <c r="E24" s="24">
        <f>IF('[6]Discharge'!E22=0,0,IF(TRIM('[6]Discharge'!E22)="","",IF(COUNT(O6)=0,"",IF(O6=1,(((10^K4)*('[6]Discharge'!E22^N4))/100),((10^K4)*('[6]Discharge'!E22^N4))))))</f>
        <v>2.5724857642941674</v>
      </c>
      <c r="F24" s="24">
        <f>IF('[6]Discharge'!F22=0,0,IF(TRIM('[6]Discharge'!F22)="","",IF(COUNT(O6)=0,"",IF(O6=1,(((10^K4)*('[6]Discharge'!F22^N4))/100),((10^K4)*('[6]Discharge'!F22^N4))))))</f>
        <v>0.6449856991985621</v>
      </c>
      <c r="G24" s="24">
        <f>IF('[6]Discharge'!G22=0,0,IF(TRIM('[6]Discharge'!G22)="","",IF(COUNT(O6)=0,"",IF(O6=1,(((10^K4)*('[6]Discharge'!G22^N4))/100),((10^K4)*('[6]Discharge'!G22^N4))))))</f>
        <v>1.925714940362751</v>
      </c>
      <c r="H24" s="24">
        <f>IF('[6]Discharge'!H22=0,0,IF(TRIM('[6]Discharge'!H22)="","",IF(COUNT(O6)=0,"",IF(O6=1,(((10^K4)*('[6]Discharge'!H22^N4))/100),((10^K4)*('[6]Discharge'!H22^N4))))))</f>
        <v>3.613270390860981</v>
      </c>
      <c r="I24" s="24">
        <f>IF('[6]Discharge'!I22=0,0,IF(TRIM('[6]Discharge'!I22)="","",IF(COUNT(O6)=0,"",IF(O6=1,(((10^K4)*('[6]Discharge'!I22^N4))/100),((10^K4)*('[6]Discharge'!I22^N4))))))</f>
        <v>10.39567439277795</v>
      </c>
      <c r="J24" s="24">
        <f>IF('[6]Discharge'!J22=0,0,IF(TRIM('[6]Discharge'!J22)="","",IF(COUNT(O6)=0,"",IF(O6=1,(((10^K4)*('[6]Discharge'!J22^N4))/100),((10^K4)*('[6]Discharge'!J22^N4))))))</f>
        <v>3.0584790737116743</v>
      </c>
      <c r="K24" s="24">
        <f>IF('[6]Discharge'!K22=0,0,IF(TRIM('[6]Discharge'!K22)="","",IF(COUNT(O6)=0,"",IF(O6=1,(((10^K4)*('[6]Discharge'!K22^N4))/100),((10^K4)*('[6]Discharge'!K22^N4))))))</f>
        <v>1.552666427922356</v>
      </c>
      <c r="L24" s="24">
        <f>IF('[6]Discharge'!L22=0,0,IF(TRIM('[6]Discharge'!L22)="","",IF(COUNT(O6)=0,"",IF(O6=1,(((10^K4)*('[6]Discharge'!L22^N4))/100),((10^K4)*('[6]Discharge'!L22^N4))))))</f>
        <v>0.4207120505400479</v>
      </c>
      <c r="M24" s="24">
        <f>IF('[6]Discharge'!M22=0,0,IF(TRIM('[6]Discharge'!M22)="","",IF(COUNT(O6)=0,"",IF(O6=1,(((10^K4)*('[6]Discharge'!M22^N4))/100),((10^K4)*('[6]Discharge'!M22^N4))))))</f>
        <v>0.14271394470437104</v>
      </c>
      <c r="N24" s="24">
        <f>IF('[6]Discharge'!N22=0,0,IF(TRIM('[6]Discharge'!N22)="","",IF(COUNT(O6)=0,"",IF(O6=1,(((10^K4)*('[6]Discharge'!N22^N4))/100),((10^K4)*('[6]Discharge'!N22^N4))))))</f>
        <v>0.04007409824080064</v>
      </c>
      <c r="O24" s="87"/>
      <c r="P24" s="88"/>
      <c r="Q24" s="25"/>
    </row>
    <row r="25" spans="2:17" ht="21.75">
      <c r="B25" s="43">
        <v>14</v>
      </c>
      <c r="C25" s="24">
        <f>IF('[6]Discharge'!C10=0,0,IF(TRIM('[6]Discharge'!C23)="","",IF(COUNT(O6)=0,"",IF(O6=1,(((10^K4)*('[6]Discharge'!C23^N4))/100),((10^K4)*('[6]Discharge'!C23^N4))))))</f>
        <v>0.04007409824080064</v>
      </c>
      <c r="D25" s="24">
        <f>IF('[6]Discharge'!D23=0,0,IF(TRIM('[6]Discharge'!D23)="","",IF(COUNT(O6)=0,"",IF(O6=1,(((10^K4)*('[6]Discharge'!D23^N4))/100),((10^K4)*('[6]Discharge'!D23^N4))))))</f>
        <v>0.910060490640038</v>
      </c>
      <c r="E25" s="24">
        <f>IF('[6]Discharge'!E23=0,0,IF(TRIM('[6]Discharge'!E23)="","",IF(COUNT(O6)=0,"",IF(O6=1,(((10^K4)*('[6]Discharge'!E23^N4))/100),((10^K4)*('[6]Discharge'!E23^N4))))))</f>
        <v>2.4572082837736056</v>
      </c>
      <c r="F25" s="24">
        <f>IF('[6]Discharge'!F23=0,0,IF(TRIM('[6]Discharge'!F23)="","",IF(COUNT(O6)=0,"",IF(O6=1,(((10^K4)*('[6]Discharge'!F23^N4))/100),((10^K4)*('[6]Discharge'!F23^N4))))))</f>
        <v>0.8536104697140793</v>
      </c>
      <c r="G25" s="24">
        <f>IF('[6]Discharge'!G23=0,0,IF(TRIM('[6]Discharge'!G23)="","",IF(COUNT(O6)=0,"",IF(O6=1,(((10^K4)*('[6]Discharge'!G23^N4))/100),((10^K4)*('[6]Discharge'!G23^N4))))))</f>
        <v>1.925714940362751</v>
      </c>
      <c r="H25" s="24">
        <f>IF('[6]Discharge'!H23=0,0,IF(TRIM('[6]Discharge'!H23)="","",IF(COUNT(O6)=0,"",IF(O6=1,(((10^K4)*('[6]Discharge'!H23^N4))/100),((10^K4)*('[6]Discharge'!H23^N4))))))</f>
        <v>5.105955748274408</v>
      </c>
      <c r="I25" s="24">
        <f>IF('[6]Discharge'!I23=0,0,IF(TRIM('[6]Discharge'!I23)="","",IF(COUNT(O6)=0,"",IF(O6=1,(((10^K4)*('[6]Discharge'!I23^N4))/100),((10^K4)*('[6]Discharge'!I23^N4))))))</f>
        <v>9.578146554681487</v>
      </c>
      <c r="J25" s="24">
        <f>IF('[6]Discharge'!J23=0,0,IF(TRIM('[6]Discharge'!J23)="","",IF(COUNT(O6)=0,"",IF(O6=1,(((10^K4)*('[6]Discharge'!J23^N4))/100),((10^K4)*('[6]Discharge'!J23^N4))))))</f>
        <v>3.463293060320961</v>
      </c>
      <c r="K25" s="24">
        <f>IF('[6]Discharge'!K23=0,0,IF(TRIM('[6]Discharge'!K23)="","",IF(COUNT(O6)=0,"",IF(O6=1,(((10^K4)*('[6]Discharge'!K23^N4))/100),((10^K4)*('[6]Discharge'!K23^N4))))))</f>
        <v>1.734450390654546</v>
      </c>
      <c r="L25" s="24">
        <f>IF('[6]Discharge'!L23=0,0,IF(TRIM('[6]Discharge'!L23)="","",IF(COUNT(O6)=0,"",IF(O6=1,(((10^K4)*('[6]Discharge'!L23^N4))/100),((10^K4)*('[6]Discharge'!L23^N4))))))</f>
        <v>0.4549501023034485</v>
      </c>
      <c r="M25" s="24">
        <f>IF('[6]Discharge'!M23=0,0,IF(TRIM('[6]Discharge'!M23)="","",IF(COUNT(O6)=0,"",IF(O6=1,(((10^K4)*('[6]Discharge'!M23^N4))/100),((10^K4)*('[6]Discharge'!M23^N4))))))</f>
        <v>0.14271394470437104</v>
      </c>
      <c r="N25" s="24">
        <f>IF('[6]Discharge'!N23=0,0,IF(TRIM('[6]Discharge'!N23)="","",IF(COUNT(O6)=0,"",IF(O6=1,(((10^K4)*('[6]Discharge'!N23^N4))/100),((10^K4)*('[6]Discharge'!N23^N4))))))</f>
        <v>0.04007409824080064</v>
      </c>
      <c r="O25" s="87"/>
      <c r="P25" s="88"/>
      <c r="Q25" s="25"/>
    </row>
    <row r="26" spans="2:17" ht="21.75">
      <c r="B26" s="43">
        <v>15</v>
      </c>
      <c r="C26" s="24">
        <f>IF('[6]Discharge'!C24=0,0,IF(TRIM('[6]Discharge'!C24)="","",IF(COUNT(O6)=0,"",IF(O6=1,(((10^K4)*('[6]Discharge'!C24^N4))/100),((10^K4)*('[6]Discharge'!C24^N4))))))</f>
        <v>0.04007409824080064</v>
      </c>
      <c r="D26" s="24">
        <f>IF('[6]Discharge'!D24=0,0,IF(TRIM('[6]Discharge'!D24)="","",IF(COUNT(O6)=0,"",IF(O6=1,(((10^K4)*('[6]Discharge'!D24^N4))/100),((10^K4)*('[6]Discharge'!D24^N4))))))</f>
        <v>0.7988716198084321</v>
      </c>
      <c r="E26" s="24">
        <f>IF('[6]Discharge'!E24=0,0,IF(TRIM('[6]Discharge'!E24)="","",IF(COUNT(O6)=0,"",IF(O6=1,(((10^K4)*('[6]Discharge'!E24^N4))/100),((10^K4)*('[6]Discharge'!E24^N4))))))</f>
        <v>2.34443146422887</v>
      </c>
      <c r="F26" s="24">
        <f>IF('[6]Discharge'!F24=0,0,IF(TRIM('[6]Discharge'!F24)="","",IF(COUNT(O6)=0,"",IF(O6=1,(((10^K4)*('[6]Discharge'!F24^N4))/100),((10^K4)*('[6]Discharge'!F24^N4))))))</f>
        <v>0.910060490640038</v>
      </c>
      <c r="G26" s="24">
        <f>IF('[6]Discharge'!G24=0,0,IF(TRIM('[6]Discharge'!G24)="","",IF(COUNT(O6)=0,"",IF(O6=1,(((10^K4)*('[6]Discharge'!G24^N4))/100),((10^K4)*('[6]Discharge'!G24^N4))))))</f>
        <v>1.925714940362751</v>
      </c>
      <c r="H26" s="24">
        <f>IF('[6]Discharge'!H24=0,0,IF(TRIM('[6]Discharge'!H24)="","",IF(COUNT(O6)=0,"",IF(O6=1,(((10^K4)*('[6]Discharge'!H24^N4))/100),((10^K4)*('[6]Discharge'!H24^N4))))))</f>
        <v>3.463293060320961</v>
      </c>
      <c r="I26" s="24">
        <f>IF('[6]Discharge'!I24=0,0,IF(TRIM('[6]Discharge'!I24)="","",IF(COUNT(O6)=0,"",IF(O6=1,(((10^K4)*('[6]Discharge'!I24^N4))/100),((10^K4)*('[6]Discharge'!I24^N4))))))</f>
        <v>8.559485559130287</v>
      </c>
      <c r="J26" s="24">
        <f>IF('[6]Discharge'!J24=0,0,IF(TRIM('[6]Discharge'!J24)="","",IF(COUNT(O6)=0,"",IF(O6=1,(((10^K4)*('[6]Discharge'!J24^N4))/100),((10^K4)*('[6]Discharge'!J24^N4))))))</f>
        <v>3.0584790737116743</v>
      </c>
      <c r="K26" s="24">
        <f>IF('[6]Discharge'!K24=0,0,IF(TRIM('[6]Discharge'!K24)="","",IF(COUNT(O6)=0,"",IF(O6=1,(((10^K4)*('[6]Discharge'!K24^N4))/100),((10^K4)*('[6]Discharge'!K24^N4))))))</f>
        <v>1.152855417447691</v>
      </c>
      <c r="L26" s="24">
        <f>IF('[6]Discharge'!L24=0,0,IF(TRIM('[6]Discharge'!L24)="","",IF(COUNT(O6)=0,"",IF(O6=1,(((10^K4)*('[6]Discharge'!L24^N4))/100),((10^K4)*('[6]Discharge'!L24^N4))))))</f>
        <v>0.4207120505400479</v>
      </c>
      <c r="M26" s="24">
        <f>IF('[6]Discharge'!M24=0,0,IF(TRIM('[6]Discharge'!M24)="","",IF(COUNT(O6)=0,"",IF(O6=1,(((10^K4)*('[6]Discharge'!M24^N4))/100),((10^K4)*('[6]Discharge'!M24^N4))))))</f>
        <v>0.14271394470437104</v>
      </c>
      <c r="N26" s="24">
        <f>IF('[6]Discharge'!N24=0,0,IF(TRIM('[6]Discharge'!N24)="","",IF(COUNT(O6)=0,"",IF(O6=1,(((10^K4)*('[6]Discharge'!N24^N4))/100),((10^K4)*('[6]Discharge'!N24^N4))))))</f>
        <v>0.04007409824080064</v>
      </c>
      <c r="O26" s="87"/>
      <c r="P26" s="88"/>
      <c r="Q26" s="25"/>
    </row>
    <row r="27" spans="2:17" ht="21.75">
      <c r="B27" s="43">
        <v>16</v>
      </c>
      <c r="C27" s="24">
        <f>IF('[6]Discharge'!C25=0,0,IF(TRIM('[6]Discharge'!C25)="","",IF(COUNT(O6)=0,"",IF(O6=1,(((10^K4)*('[6]Discharge'!C25^N4))/100),((10^K4)*('[6]Discharge'!C25^N4))))))</f>
        <v>0.04829715105291812</v>
      </c>
      <c r="D27" s="24">
        <f>IF('[6]Discharge'!D25=0,0,IF(TRIM('[6]Discharge'!D25)="","",IF(COUNT(O6)=0,"",IF(O6=1,(((10^K4)*('[6]Discharge'!D25^N4))/100),((10^K4)*('[6]Discharge'!D25^N4))))))</f>
        <v>0.6449856991985621</v>
      </c>
      <c r="E27" s="24">
        <f>IF('[6]Discharge'!E25=0,0,IF(TRIM('[6]Discharge'!E25)="","",IF(COUNT(O6)=0,"",IF(O6=1,(((10^K4)*('[6]Discharge'!E25^N4))/100),((10^K4)*('[6]Discharge'!E25^N4))))))</f>
        <v>2.34443146422887</v>
      </c>
      <c r="F27" s="24">
        <f>IF('[6]Discharge'!F25=0,0,IF(TRIM('[6]Discharge'!F25)="","",IF(COUNT(O6)=0,"",IF(O6=1,(((10^K4)*('[6]Discharge'!F25^N4))/100),((10^K4)*('[6]Discharge'!F25^N4))))))</f>
        <v>0.7458501743055508</v>
      </c>
      <c r="G27" s="24">
        <f>IF('[6]Discharge'!G25=0,0,IF(TRIM('[6]Discharge'!G25)="","",IF(COUNT(O6)=0,"",IF(O6=1,(((10^K4)*('[6]Discharge'!G25^N4))/100),((10^K4)*('[6]Discharge'!G25^N4))))))</f>
        <v>1.552666427922356</v>
      </c>
      <c r="H27" s="24">
        <f>IF('[6]Discharge'!H25=0,0,IF(TRIM('[6]Discharge'!H25)="","",IF(COUNT(O6)=0,"",IF(O6=1,(((10^K4)*('[6]Discharge'!H25^N4))/100),((10^K4)*('[6]Discharge'!H25^N4))))))</f>
        <v>2.810517746052329</v>
      </c>
      <c r="I27" s="24">
        <f>IF('[6]Discharge'!I25=0,0,IF(TRIM('[6]Discharge'!I25)="","",IF(COUNT(O6)=0,"",IF(O6=1,(((10^K4)*('[6]Discharge'!I25^N4))/100),((10^K4)*('[6]Discharge'!I25^N4))))))</f>
        <v>4.920574216482453</v>
      </c>
      <c r="J27" s="24">
        <f>IF('[6]Discharge'!J25=0,0,IF(TRIM('[6]Discharge'!J25)="","",IF(COUNT(O6)=0,"",IF(O6=1,(((10^K4)*('[6]Discharge'!J25^N4))/100),((10^K4)*('[6]Discharge'!J25^N4))))))</f>
        <v>3.0584790737116743</v>
      </c>
      <c r="K27" s="24">
        <f>IF('[6]Discharge'!K25=0,0,IF(TRIM('[6]Discharge'!K25)="","",IF(COUNT(O6)=0,"",IF(O6=1,(((10^K4)*('[6]Discharge'!K25^N4))/100),((10^K4)*('[6]Discharge'!K25^N4))))))</f>
        <v>1.0896186335871252</v>
      </c>
      <c r="L27" s="24">
        <f>IF('[6]Discharge'!L25=0,0,IF(TRIM('[6]Discharge'!L25)="","",IF(COUNT(O6)=0,"",IF(O6=1,(((10^K4)*('[6]Discharge'!L25^N4))/100),((10^K4)*('[6]Discharge'!L25^N4))))))</f>
        <v>0.4207120505400479</v>
      </c>
      <c r="M27" s="24">
        <f>IF('[6]Discharge'!M25=0,0,IF(TRIM('[6]Discharge'!M25)="","",IF(COUNT(O6)=0,"",IF(O6=1,(((10^K4)*('[6]Discharge'!M25^N4))/100),((10^K4)*('[6]Discharge'!M25^N4))))))</f>
        <v>0.14271394470437104</v>
      </c>
      <c r="N27" s="24">
        <f>IF('[6]Discharge'!N25=0,0,IF(TRIM('[6]Discharge'!N25)="","",IF(COUNT(O6)=0,"",IF(O6=1,(((10^K4)*('[6]Discharge'!N25^N4))/100),((10^K4)*('[6]Discharge'!N25^N4))))))</f>
        <v>0.04007409824080064</v>
      </c>
      <c r="O27" s="87"/>
      <c r="P27" s="88"/>
      <c r="Q27" s="25"/>
    </row>
    <row r="28" spans="2:17" ht="21.75">
      <c r="B28" s="43">
        <v>17</v>
      </c>
      <c r="C28" s="24">
        <f>IF('[6]Discharge'!C26=0,0,IF(TRIM('[6]Discharge'!C26)="","",IF(COUNT(O6)=0,"",IF(O6=1,(((10^K4)*('[6]Discharge'!C26^N4))/100),((10^K4)*('[6]Discharge'!C26^N4))))))</f>
        <v>0.1590493597577467</v>
      </c>
      <c r="D28" s="24">
        <f>IF('[6]Discharge'!D26=0,0,IF(TRIM('[6]Discharge'!D26)="","",IF(COUNT(O6)=0,"",IF(O6=1,(((10^K4)*('[6]Discharge'!D26^N4))/100),((10^K4)*('[6]Discharge'!D26^N4))))))</f>
        <v>0.5272102277431757</v>
      </c>
      <c r="E28" s="24">
        <f>IF('[6]Discharge'!E26=0,0,IF(TRIM('[6]Discharge'!E26)="","",IF(COUNT(O6)=0,"",IF(O6=1,(((10^K4)*('[6]Discharge'!E26^N4))/100),((10^K4)*('[6]Discharge'!E26^N4))))))</f>
        <v>2.0248853485990077</v>
      </c>
      <c r="F28" s="24">
        <f>IF('[6]Discharge'!F26=0,0,IF(TRIM('[6]Discharge'!F26)="","",IF(COUNT(O6)=0,"",IF(O6=1,(((10^K4)*('[6]Discharge'!F26^N4))/100),((10^K4)*('[6]Discharge'!F26^N4))))))</f>
        <v>0.4904512268843682</v>
      </c>
      <c r="G28" s="24">
        <f>IF('[6]Discharge'!G26=0,0,IF(TRIM('[6]Discharge'!G26)="","",IF(COUNT(O6)=0,"",IF(O6=1,(((10^K4)*('[6]Discharge'!G26^N4))/100),((10^K4)*('[6]Discharge'!G26^N4))))))</f>
        <v>1.6423698115365277</v>
      </c>
      <c r="H28" s="24">
        <f>IF('[6]Discharge'!H26=0,0,IF(TRIM('[6]Discharge'!H26)="","",IF(COUNT(O6)=0,"",IF(O6=1,(((10^K4)*('[6]Discharge'!H26^N4))/100),((10^K4)*('[6]Discharge'!H26^N4))))))</f>
        <v>2.9332601671689145</v>
      </c>
      <c r="I28" s="24">
        <f>IF('[6]Discharge'!I26=0,0,IF(TRIM('[6]Discharge'!I26)="","",IF(COUNT(O6)=0,"",IF(O6=1,(((10^K4)*('[6]Discharge'!I26^N4))/100),((10^K4)*('[6]Discharge'!I26^N4))))))</f>
        <v>4.575923683562368</v>
      </c>
      <c r="J28" s="24">
        <f>IF('[6]Discharge'!J26=0,0,IF(TRIM('[6]Discharge'!J26)="","",IF(COUNT(O6)=0,"",IF(O6=1,(((10^K4)*('[6]Discharge'!J26^N4))/100),((10^K4)*('[6]Discharge'!J26^N4))))))</f>
        <v>2.4572082837736056</v>
      </c>
      <c r="K28" s="24">
        <f>IF('[6]Discharge'!K26=0,0,IF(TRIM('[6]Discharge'!K26)="","",IF(COUNT(O6)=0,"",IF(O6=1,(((10^K4)*('[6]Discharge'!K26^N4))/100),((10^K4)*('[6]Discharge'!K26^N4))))))</f>
        <v>0.7988716198084321</v>
      </c>
      <c r="L28" s="24">
        <f>IF('[6]Discharge'!L26=0,0,IF(TRIM('[6]Discharge'!L26)="","",IF(COUNT(O6)=0,"",IF(O6=1,(((10^K4)*('[6]Discharge'!L26^N4))/100),((10^K4)*('[6]Discharge'!L26^N4))))))</f>
        <v>0.4207120505400479</v>
      </c>
      <c r="M28" s="24">
        <f>IF('[6]Discharge'!M26=0,0,IF(TRIM('[6]Discharge'!M26)="","",IF(COUNT(O6)=0,"",IF(O6=1,(((10^K4)*('[6]Discharge'!M26^N4))/100),((10^K4)*('[6]Discharge'!M26^N4))))))</f>
        <v>0.14271394470437104</v>
      </c>
      <c r="N28" s="24">
        <f>IF('[6]Discharge'!N26=0,0,IF(TRIM('[6]Discharge'!N26)="","",IF(COUNT(O6)=0,"",IF(O6=1,(((10^K4)*('[6]Discharge'!N26^N4))/100),((10^K4)*('[6]Discharge'!N26^N4))))))</f>
        <v>0.04007409824080064</v>
      </c>
      <c r="O28" s="87"/>
      <c r="P28" s="88"/>
      <c r="Q28" s="25"/>
    </row>
    <row r="29" spans="2:17" ht="21.75">
      <c r="B29" s="43">
        <v>18</v>
      </c>
      <c r="C29" s="24">
        <f>IF('[6]Discharge'!C27=0,0,IF(TRIM('[6]Discharge'!C27)="","",IF(COUNT(O6)=0,"",IF(O6=1,(((10^K4)*('[6]Discharge'!C27^N4))/100),((10^K4)*('[6]Discharge'!C27^N4))))))</f>
        <v>0.7988716198084321</v>
      </c>
      <c r="D29" s="24">
        <f>IF('[6]Discharge'!D27=0,0,IF(TRIM('[6]Discharge'!D27)="","",IF(COUNT(O6)=0,"",IF(O6=1,(((10^K4)*('[6]Discharge'!D27^N4))/100),((10^K4)*('[6]Discharge'!D27^N4))))))</f>
        <v>0.4549501023034485</v>
      </c>
      <c r="E29" s="24">
        <f>IF('[6]Discharge'!E27=0,0,IF(TRIM('[6]Discharge'!E27)="","",IF(COUNT(O6)=0,"",IF(O6=1,(((10^K4)*('[6]Discharge'!E27^N4))/100),((10^K4)*('[6]Discharge'!E27^N4))))))</f>
        <v>0.910060490640038</v>
      </c>
      <c r="F29" s="24">
        <f>IF('[6]Discharge'!F27=0,0,IF(TRIM('[6]Discharge'!F27)="","",IF(COUNT(O6)=0,"",IF(O6=1,(((10^K4)*('[6]Discharge'!F27^N4))/100),((10^K4)*('[6]Discharge'!F27^N4))))))</f>
        <v>2.810517746052329</v>
      </c>
      <c r="G29" s="24">
        <f>IF('[6]Discharge'!G27=0,0,IF(TRIM('[6]Discharge'!G27)="","",IF(COUNT(O6)=0,"",IF(O6=1,(((10^K4)*('[6]Discharge'!G27^N4))/100),((10^K4)*('[6]Discharge'!G27^N4))))))</f>
        <v>169.1585245593413</v>
      </c>
      <c r="H29" s="24">
        <f>IF('[6]Discharge'!H27=0,0,IF(TRIM('[6]Discharge'!H27)="","",IF(COUNT(O6)=0,"",IF(O6=1,(((10^K4)*('[6]Discharge'!H27^N4))/100),((10^K4)*('[6]Discharge'!H27^N4))))))</f>
        <v>5.105955748274408</v>
      </c>
      <c r="I29" s="24">
        <f>IF('[6]Discharge'!I27=0,0,IF(TRIM('[6]Discharge'!I27)="","",IF(COUNT(O6)=0,"",IF(O6=1,(((10^K4)*('[6]Discharge'!I27^N4))/100),((10^K4)*('[6]Discharge'!I27^N4))))))</f>
        <v>3.613270390860981</v>
      </c>
      <c r="J29" s="24">
        <f>IF('[6]Discharge'!J27=0,0,IF(TRIM('[6]Discharge'!J27)="","",IF(COUNT(O6)=0,"",IF(O6=1,(((10^K4)*('[6]Discharge'!J27^N4))/100),((10^K4)*('[6]Discharge'!J27^N4))))))</f>
        <v>1.8289010617471075</v>
      </c>
      <c r="K29" s="24">
        <f>IF('[6]Discharge'!K27=0,0,IF(TRIM('[6]Discharge'!K27)="","",IF(COUNT(O6)=0,"",IF(O6=1,(((10^K4)*('[6]Discharge'!K27^N4))/100),((10^K4)*('[6]Discharge'!K27^N4))))))</f>
        <v>0.7458501743055508</v>
      </c>
      <c r="L29" s="24">
        <f>IF('[6]Discharge'!L27=0,0,IF(TRIM('[6]Discharge'!L27)="","",IF(COUNT(O6)=0,"",IF(O6=1,(((10^K4)*('[6]Discharge'!L27^N4))/100),((10^K4)*('[6]Discharge'!L27^N4))))))</f>
        <v>0.3877425055494351</v>
      </c>
      <c r="M29" s="24">
        <f>IF('[6]Discharge'!M27=0,0,IF(TRIM('[6]Discharge'!M27)="","",IF(COUNT(O6)=0,"",IF(O6=1,(((10^K4)*('[6]Discharge'!M27^N4))/100),((10^K4)*('[6]Discharge'!M27^N4))))))</f>
        <v>0.14271394470437104</v>
      </c>
      <c r="N29" s="24">
        <f>IF('[6]Discharge'!N27=0,0,IF(TRIM('[6]Discharge'!N27)="","",IF(COUNT(O6)=0,"",IF(O6=1,(((10^K4)*('[6]Discharge'!N27^N4))/100),((10^K4)*('[6]Discharge'!N27^N4))))))</f>
        <v>0.03257966559127165</v>
      </c>
      <c r="O29" s="87"/>
      <c r="P29" s="88"/>
      <c r="Q29" s="25"/>
    </row>
    <row r="30" spans="2:17" ht="21.75">
      <c r="B30" s="43">
        <v>19</v>
      </c>
      <c r="C30" s="24">
        <f>IF('[6]Discharge'!C28=0,0,IF(TRIM('[6]Discharge'!C28)="","",IF(COUNT(O6)=0,"",IF(O6=1,(((10^K4)*('[6]Discharge'!C28^N4))/100),((10^K4)*('[6]Discharge'!C28^N4))))))</f>
        <v>0.4904512268843682</v>
      </c>
      <c r="D30" s="24">
        <f>IF('[6]Discharge'!D28=0,0,IF(TRIM('[6]Discharge'!D28)="","",IF(COUNT(O6)=0,"",IF(O6=1,(((10^K4)*('[6]Discharge'!D28^N4))/100),((10^K4)*('[6]Discharge'!D28^N4))))))</f>
        <v>0.4549501023034485</v>
      </c>
      <c r="E30" s="24">
        <f>IF('[6]Discharge'!E28=0,0,IF('[6]Discharge'!E28=0,0,IF(TRIM('[6]Discharge'!E28)="","",IF(COUNT(O6)=0,"",IF(O6=1,(((10^K4)*('[6]Discharge'!E28^N4))/100),((10^K4)*('[6]Discharge'!E28^N4)))))))</f>
        <v>1.0280702567334161</v>
      </c>
      <c r="F30" s="24">
        <f>IF('[6]Discharge'!F28=0,0,IF(TRIM('[6]Discharge'!F28)="","",IF(COUNT(O6)=0,"",IF(O6=1,(((10^K4)*('[6]Discharge'!F28^N4))/100),((10^K4)*('[6]Discharge'!F28^N4))))))</f>
        <v>2.6902576243464127</v>
      </c>
      <c r="G30" s="24">
        <f>IF('[6]Discharge'!G28=0,0,IF(TRIM('[6]Discharge'!G28)="","",IF(COUNT(O6)=0,"",IF(O6=1,(((10^K4)*('[6]Discharge'!G28^N4))/100),((10^K4)*('[6]Discharge'!G28^N4))))))</f>
        <v>47.99767274788</v>
      </c>
      <c r="H30" s="24">
        <f>IF('[6]Discharge'!H28=0,0,IF(TRIM('[6]Discharge'!H28)="","",IF(COUNT(O6)=0,"",IF(O6=1,(((10^K4)*('[6]Discharge'!H28^N4))/100),((10^K4)*('[6]Discharge'!H28^N4))))))</f>
        <v>6.7049992941367</v>
      </c>
      <c r="I30" s="24">
        <f>IF('[6]Discharge'!I28=0,0,IF(TRIM('[6]Discharge'!I28)="","",IF(COUNT(O6)=0,"",IF(O6=1,(((10^K4)*('[6]Discharge'!I28^N4))/100),((10^K4)*('[6]Discharge'!I28^N4))))))</f>
        <v>3.3163237876580958</v>
      </c>
      <c r="J30" s="24">
        <f>IF('[6]Discharge'!J28=0,0,IF(TRIM('[6]Discharge'!J28)="","",IF(COUNT(O6)=0,"",IF(O6=1,(((10^K4)*('[6]Discharge'!J28^N4))/100),((10^K4)*('[6]Discharge'!J28^N4))))))</f>
        <v>1.552666427922356</v>
      </c>
      <c r="K30" s="24">
        <f>IF('[6]Discharge'!K28=0,0,IF(TRIM('[6]Discharge'!K28)="","",IF(COUNT(O6)=0,"",IF(O6=1,(((10^K4)*('[6]Discharge'!K28^N4))/100),((10^K4)*('[6]Discharge'!K28^N4))))))</f>
        <v>0.6449856991985621</v>
      </c>
      <c r="L30" s="24">
        <f>IF('[6]Discharge'!L28=0,0,IF(TRIM('[6]Discharge'!L28)="","",IF(COUNT(O6)=0,"",IF(O6=1,(((10^K4)*('[6]Discharge'!L28^N4))/100),((10^K4)*('[6]Discharge'!L28^N4))))))</f>
        <v>0.3877425055494351</v>
      </c>
      <c r="M30" s="24">
        <f>IF('[6]Discharge'!M28=0,0,IF(TRIM('[6]Discharge'!M28)="","",IF(COUNT(O6)=0,"",IF(O6=1,(((10^K4)*('[6]Discharge'!M28^N4))/100),((10^K4)*('[6]Discharge'!M28^N4))))))</f>
        <v>0.14271394470437104</v>
      </c>
      <c r="N30" s="24">
        <f>IF('[6]Discharge'!N28=0,0,IF(TRIM('[6]Discharge'!N28)="","",IF(COUNT(O6)=0,"",IF(O6=1,(((10^K4)*('[6]Discharge'!N28^N4))/100),((10^K4)*('[6]Discharge'!N28^N4))))))</f>
        <v>0.019811165511000286</v>
      </c>
      <c r="O30" s="87"/>
      <c r="P30" s="88"/>
      <c r="Q30" s="25"/>
    </row>
    <row r="31" spans="2:17" ht="21.75">
      <c r="B31" s="43">
        <v>20</v>
      </c>
      <c r="C31" s="24">
        <f>IF('[6]Discharge'!C29=0,0,IF(TRIM('[6]Discharge'!C29)="","",IF(COUNT(O6)=0,"",IF(O6=1,(((10^K4)*('[6]Discharge'!C29^N4))/100),((10^K4)*('[6]Discharge'!C29^N4))))))</f>
        <v>0.2531460951373667</v>
      </c>
      <c r="D31" s="24">
        <f>IF('[6]Discharge'!D29=0,0,IF(TRIM('[6]Discharge'!D29)="","",IF(COUNT(O6)=0,"",IF(O6=1,(((10^K4)*('[6]Discharge'!D29^N4))/100),((10^K4)*('[6]Discharge'!D29^N4))))))</f>
        <v>0.4549501023034485</v>
      </c>
      <c r="E31" s="24">
        <f>IF('[6]Discharge'!E29=0,0,IF(TRIM('[6]Discharge'!E29)="","",IF(COUNT(O6)=0,"",IF(O6=1,(((10^K4)*('[6]Discharge'!E29^N4))/100),((10^K4)*('[6]Discharge'!E29^N4))))))</f>
        <v>1.552666427922356</v>
      </c>
      <c r="F31" s="24">
        <f>IF('[6]Discharge'!F29=0,0,IF(TRIM('[6]Discharge'!F29)="","",IF(COUNT(O6)=0,"",IF(O6=1,(((10^K4)*('[6]Discharge'!F29^N4))/100),((10^K4)*('[6]Discharge'!F29^N4))))))</f>
        <v>5.486422009896443</v>
      </c>
      <c r="G31" s="24">
        <f>IF('[6]Discharge'!G29=0,0,IF(TRIM('[6]Discharge'!G29)="","",IF(COUNT(O6)=0,"",IF(O6=1,(((10^K4)*('[6]Discharge'!G29^N4))/100),((10^K4)*('[6]Discharge'!G29^N4))))))</f>
        <v>29.917211391536686</v>
      </c>
      <c r="H31" s="24">
        <f>IF('[6]Discharge'!H29=0,0,IF(TRIM('[6]Discharge'!H29)="","",IF(COUNT(O6)=0,"",IF(O6=1,(((10^K4)*('[6]Discharge'!H29^N4))/100),((10^K4)*('[6]Discharge'!H29^N4))))))</f>
        <v>11.828307419936877</v>
      </c>
      <c r="I31" s="24">
        <f>IF('[6]Discharge'!I29=0,0,IF(TRIM('[6]Discharge'!I29)="","",IF(COUNT(O6)=0,"",IF(O6=1,(((10^K4)*('[6]Discharge'!I29^N4))/100),((10^K4)*('[6]Discharge'!I29^N4))))))</f>
        <v>3.1861687930826146</v>
      </c>
      <c r="J31" s="24">
        <f>IF('[6]Discharge'!J29=0,0,IF(TRIM('[6]Discharge'!J29)="","",IF(COUNT(O6)=0,"",IF(O6=1,(((10^K4)*('[6]Discharge'!J29^N4))/100),((10^K4)*('[6]Discharge'!J29^N4))))))</f>
        <v>1.6423698115365277</v>
      </c>
      <c r="K31" s="24">
        <f>IF('[6]Discharge'!K29=0,0,IF(TRIM('[6]Discharge'!K29)="","",IF(COUNT(O6)=0,"",IF(O6=1,(((10^K4)*('[6]Discharge'!K29^N4))/100),((10^K4)*('[6]Discharge'!K29^N4))))))</f>
        <v>0.6945526164570639</v>
      </c>
      <c r="L31" s="24">
        <f>IF('[6]Discharge'!L29=0,0,IF(TRIM('[6]Discharge'!L29)="","",IF(COUNT(O6)=0,"",IF(O6=1,(((10^K4)*('[6]Discharge'!L29^N4))/100),((10^K4)*('[6]Discharge'!L29^N4))))))</f>
        <v>0.3877425055494351</v>
      </c>
      <c r="M31" s="24">
        <f>IF('[6]Discharge'!M29=0,0,IF(TRIM('[6]Discharge'!M29)="","",IF(COUNT(O6)=0,"",IF(O6=1,(((10^K4)*('[6]Discharge'!M29^N4))/100),((10^K4)*('[6]Discharge'!M29^N4))))))</f>
        <v>0.14271394470437104</v>
      </c>
      <c r="N31" s="24">
        <f>IF('[6]Discharge'!N29=0,0,IF(TRIM('[6]Discharge'!N29)="","",IF(COUNT(O6)=0,"",IF(O6=1,(((10^K4)*('[6]Discharge'!N29^N4))/100),((10^K4)*('[6]Discharge'!N29^N4))))))</f>
        <v>0.019811165511000286</v>
      </c>
      <c r="O31" s="87"/>
      <c r="P31" s="88"/>
      <c r="Q31" s="25"/>
    </row>
    <row r="32" spans="2:17" ht="3.75" customHeight="1">
      <c r="B32" s="4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87"/>
      <c r="P32" s="88"/>
      <c r="Q32" s="25"/>
    </row>
    <row r="33" spans="2:17" ht="21.75">
      <c r="B33" s="43">
        <v>21</v>
      </c>
      <c r="C33" s="24">
        <f>IF('[6]Discharge'!C31=0,0,IF(TRIM('[6]Discharge'!C31)="","",IF(COUNT(O6)=0,"",IF(O6=1,(((10^K4)*('[6]Discharge'!C31^N4))/100),((10^K4)*('[6]Discharge'!C31^N4))))))</f>
        <v>0.1590493597577467</v>
      </c>
      <c r="D33" s="24">
        <f>IF('[6]Discharge'!D31=0,0,IF(TRIM('[6]Discharge'!D31)="","",IF(COUNT(O6)=0,"",IF(O6=1,(((10^K4)*('[6]Discharge'!D31^N4))/100),((10^K4)*('[6]Discharge'!D31^N4))))))</f>
        <v>0.29650328681360105</v>
      </c>
      <c r="E33" s="24">
        <f>IF('[6]Discharge'!E31=0,0,IF(TRIM('[6]Discharge'!E31)="","",IF(COUNT(O6)=0,"",IF(O6=1,(((10^K4)*('[6]Discharge'!E31^N4))/100),((10^K4)*('[6]Discharge'!E31^N4))))))</f>
        <v>1.3804208401130313</v>
      </c>
      <c r="F33" s="24">
        <f>IF('[6]Discharge'!F31=0,0,IF(TRIM('[6]Discharge'!F31)="","",IF(COUNT(O6)=0,"",IF(O6=1,(((10^K4)*('[6]Discharge'!F31^N4))/100),((10^K4)*('[6]Discharge'!F31^N4))))))</f>
        <v>5.2945738240700155</v>
      </c>
      <c r="G33" s="24">
        <f>IF('[6]Discharge'!G31=0,0,IF(TRIM('[6]Discharge'!G31)="","",IF(COUNT(O6)=0,"",IF(O6=1,(((10^K4)*('[6]Discharge'!G31^N4))/100),((10^K4)*('[6]Discharge'!G31^N4))))))</f>
        <v>15.170078669756371</v>
      </c>
      <c r="H33" s="24">
        <f>IF('[6]Discharge'!H31=0,0,IF(TRIM('[6]Discharge'!H31)="","",IF(COUNT(O6)=0,"",IF(O6=1,(((10^K4)*('[6]Discharge'!H31^N4))/100),((10^K4)*('[6]Discharge'!H31^N4))))))</f>
        <v>5.486422009896443</v>
      </c>
      <c r="I33" s="24">
        <f>IF('[6]Discharge'!I31=0,0,IF(TRIM('[6]Discharge'!I31)="","",IF(COUNT(O6)=0,"",IF(O6=1,(((10^K4)*('[6]Discharge'!I31^N4))/100),((10^K4)*('[6]Discharge'!I31^N4))))))</f>
        <v>3.613270390860981</v>
      </c>
      <c r="J33" s="24">
        <f>IF('[6]Discharge'!J31=0,0,IF(TRIM('[6]Discharge'!J31)="","",IF(COUNT(O6)=0,"",IF(O6=1,(((10^K4)*('[6]Discharge'!J31^N4))/100),((10^K4)*('[6]Discharge'!J31^N4))))))</f>
        <v>1.4653475761027273</v>
      </c>
      <c r="K33" s="24">
        <f>IF('[6]Discharge'!K31=0,0,IF(TRIM('[6]Discharge'!K31)="","",IF(COUNT(O6)=0,"",IF(O6=1,(((10^K4)*('[6]Discharge'!K31^N4))/100),((10^K4)*('[6]Discharge'!K31^N4))))))</f>
        <v>0.6449856991985621</v>
      </c>
      <c r="L33" s="24">
        <f>IF('[6]Discharge'!L31=0,0,IF(TRIM('[6]Discharge'!L31)="","",IF(COUNT(O6)=0,"",IF(O6=1,(((10^K4)*('[6]Discharge'!L31^N4))/100),((10^K4)*('[6]Discharge'!L31^N4))))))</f>
        <v>0.3877425055494351</v>
      </c>
      <c r="M33" s="24">
        <f>IF('[6]Discharge'!M31=0,0,IF(TRIM('[6]Discharge'!M31)="","",IF(COUNT(O6)=0,"",IF(O6=1,(((10^K4)*('[6]Discharge'!M31^N4))/100),((10^K4)*('[6]Discharge'!M31^N4))))))</f>
        <v>0.12721746655557437</v>
      </c>
      <c r="N33" s="24">
        <f>IF('[6]Discharge'!N31=0,0,IF(TRIM('[6]Discharge'!N31)="","",IF(COUNT(O6)=0,"",IF(O6=1,(((10^K4)*('[6]Discharge'!N31^N4))/100),((10^K4)*('[6]Discharge'!N31^N4))))))</f>
        <v>0.016223846332861783</v>
      </c>
      <c r="O33" s="87"/>
      <c r="P33" s="88"/>
      <c r="Q33" s="25"/>
    </row>
    <row r="34" spans="2:17" ht="21.75">
      <c r="B34" s="43">
        <v>22</v>
      </c>
      <c r="C34" s="24">
        <f>IF('[6]Discharge'!C32=0,0,IF(TRIM('[6]Discharge'!C32)="","",IF(COUNT(O6)=0,"",IF(O6=1,(((10^K4)*('[6]Discharge'!C32^N4))/100),((10^K4)*('[6]Discharge'!C32^N4))))))</f>
        <v>0.1590493597577467</v>
      </c>
      <c r="D34" s="24">
        <f>IF('[6]Discharge'!D32=0,0,IF(TRIM('[6]Discharge'!D32)="","",IF(COUNT(O6)=0,"",IF(O6=1,(((10^K4)*('[6]Discharge'!D32^N4))/100),((10^K4)*('[6]Discharge'!D32^N4))))))</f>
        <v>0.3877425055494351</v>
      </c>
      <c r="E34" s="24">
        <f>IF('[6]Discharge'!E32=0,0,IF(TRIM('[6]Discharge'!E32)="","",IF(COUNT(O6)=0,"",IF(O6=1,(((10^K4)*('[6]Discharge'!E32^N4))/100),((10^K4)*('[6]Discharge'!E32^N4))))))</f>
        <v>1.734450390654546</v>
      </c>
      <c r="F34" s="24">
        <f>IF('[6]Discharge'!F32=0,0,IF(TRIM('[6]Discharge'!F32)="","",IF(COUNT(O6)=0,"",IF(O6=1,(((10^K4)*('[6]Discharge'!F32^N4))/100),((10^K4)*('[6]Discharge'!F32^N4))))))</f>
        <v>4.24312302742351</v>
      </c>
      <c r="G34" s="24">
        <f>IF('[6]Discharge'!G32=0,0,IF(TRIM('[6]Discharge'!G32)="","",IF(COUNT(O6)=0,"",IF(O6=1,(((10^K4)*('[6]Discharge'!G32^N4))/100),((10^K4)*('[6]Discharge'!G32^N4))))))</f>
        <v>12.125302121846175</v>
      </c>
      <c r="H34" s="24">
        <f>IF('[6]Discharge'!H32=0,0,IF(TRIM('[6]Discharge'!H32)="","",IF(COUNT(O6)=0,"",IF(O6=1,(((10^K4)*('[6]Discharge'!H32^N4))/100),((10^K4)*('[6]Discharge'!H32^N4))))))</f>
        <v>3.922221444595782</v>
      </c>
      <c r="I34" s="24">
        <f>IF('[6]Discharge'!I32=0,0,IF(TRIM('[6]Discharge'!I32)="","",IF(COUNT(O6)=0,"",IF(O6=1,(((10^K4)*('[6]Discharge'!I32^N4))/100),((10^K4)*('[6]Discharge'!I32^N4))))))</f>
        <v>6.919288675280895</v>
      </c>
      <c r="J34" s="24">
        <f>IF('[6]Discharge'!J32=0,0,IF(TRIM('[6]Discharge'!J32)="","",IF(COUNT(O6)=0,"",IF(O6=1,(((10^K4)*('[6]Discharge'!J32^N4))/100),((10^K4)*('[6]Discharge'!J32^N4))))))</f>
        <v>1.3804208401130313</v>
      </c>
      <c r="K34" s="24">
        <f>IF('[6]Discharge'!K32=0,0,IF(TRIM('[6]Discharge'!K32)="","",IF(COUNT(O6)=0,"",IF(O6=1,(((10^K4)*('[6]Discharge'!K32^N4))/100),((10^K4)*('[6]Discharge'!K32^N4))))))</f>
        <v>0.6044821472439222</v>
      </c>
      <c r="L34" s="24">
        <f>IF('[6]Discharge'!L32=0,0,IF(TRIM('[6]Discharge'!L32)="","",IF(COUNT(O6)=0,"",IF(O6=1,(((10^K4)*('[6]Discharge'!L32^N4))/100),((10^K4)*('[6]Discharge'!L32^N4))))))</f>
        <v>0.3877425055494351</v>
      </c>
      <c r="M34" s="24">
        <f>IF('[6]Discharge'!M32=0,0,IF(TRIM('[6]Discharge'!M32)="","",IF(COUNT(O6)=0,"",IF(O6=1,(((10^K4)*('[6]Discharge'!M32^N4))/100),((10^K4)*('[6]Discharge'!M32^N4))))))</f>
        <v>0.12721746655557437</v>
      </c>
      <c r="N34" s="24">
        <f>IF('[6]Discharge'!N32=0,0,IF(TRIM('[6]Discharge'!N32)="","",IF(COUNT(O6)=0,"",IF(O6=1,(((10^K4)*('[6]Discharge'!N32^N4))/100),((10^K4)*('[6]Discharge'!N32^N4))))))</f>
        <v>0.016223846332861783</v>
      </c>
      <c r="O34" s="87"/>
      <c r="P34" s="88"/>
      <c r="Q34" s="25"/>
    </row>
    <row r="35" spans="2:17" ht="21.75">
      <c r="B35" s="43">
        <v>23</v>
      </c>
      <c r="C35" s="24">
        <f>IF('[6]Discharge'!C33=0,0,IF(TRIM('[6]Discharge'!C33)="","",IF(COUNT(O6)=0,"",IF(O6=1,(((10^K4)*('[6]Discharge'!C33^N4))/100),((10^K4)*('[6]Discharge'!C33^N4))))))</f>
        <v>0.0883371592556246</v>
      </c>
      <c r="D35" s="24">
        <f>IF('[6]Discharge'!D33=0,0,IF(TRIM('[6]Discharge'!D33)="","",IF(COUNT(O6)=0,"",IF(O6=1,(((10^K4)*('[6]Discharge'!D33^N4))/100),((10^K4)*('[6]Discharge'!D33^N4))))))</f>
        <v>1.0280702567334161</v>
      </c>
      <c r="E35" s="24">
        <f>IF('[6]Discharge'!E33=0,0,IF(TRIM('[6]Discharge'!E33)="","",IF(COUNT(O6)=0,"",IF(O6=1,(((10^K4)*('[6]Discharge'!E33^N4))/100),((10^K4)*('[6]Discharge'!E33^N4))))))</f>
        <v>1.3804208401130313</v>
      </c>
      <c r="F35" s="24">
        <f>IF('[6]Discharge'!F33=0,0,IF(TRIM('[6]Discharge'!F33)="","",IF(COUNT(O6)=0,"",IF(O6=1,(((10^K4)*('[6]Discharge'!F33^N4))/100),((10^K4)*('[6]Discharge'!F33^N4))))))</f>
        <v>5.105955748274408</v>
      </c>
      <c r="G35" s="24">
        <f>IF('[6]Discharge'!G33=0,0,IF(TRIM('[6]Discharge'!G33)="","",IF(COUNT(O6)=0,"",IF(O6=1,(((10^K4)*('[6]Discharge'!G33^N4))/100),((10^K4)*('[6]Discharge'!G33^N4))))))</f>
        <v>6.285991730972533</v>
      </c>
      <c r="H35" s="24">
        <f>IF('[6]Discharge'!H33=0,0,IF(TRIM('[6]Discharge'!H33)="","",IF(COUNT(O6)=0,"",IF(O6=1,(((10^K4)*('[6]Discharge'!H33^N4))/100),((10^K4)*('[6]Discharge'!H33^N4))))))</f>
        <v>3.463293060320961</v>
      </c>
      <c r="I35" s="24">
        <f>IF('[6]Discharge'!I33=0,0,IF(TRIM('[6]Discharge'!I33)="","",IF(COUNT(O6)=0,"",IF(O6=1,(((10^K4)*('[6]Discharge'!I33^N4))/100),((10^K4)*('[6]Discharge'!I33^N4))))))</f>
        <v>7.3710932798855495</v>
      </c>
      <c r="J35" s="24">
        <f>IF('[6]Discharge'!J33=0,0,IF(TRIM('[6]Discharge'!J33)="","",IF(COUNT(O6)=0,"",IF(O6=1,(((10^K4)*('[6]Discharge'!J33^N4))/100),((10^K4)*('[6]Discharge'!J33^N4))))))</f>
        <v>1.2978940681848437</v>
      </c>
      <c r="K35" s="24">
        <f>IF('[6]Discharge'!K33=0,0,IF(TRIM('[6]Discharge'!K33)="","",IF(COUNT(O6)=0,"",IF(O6=1,(((10^K4)*('[6]Discharge'!K33^N4))/100),((10^K4)*('[6]Discharge'!K33^N4))))))</f>
        <v>0.6044821472439222</v>
      </c>
      <c r="L35" s="24">
        <f>IF('[6]Discharge'!L33=0,0,IF(TRIM('[6]Discharge'!L33)="","",IF(COUNT(O6)=0,"",IF(O6=1,(((10^K4)*('[6]Discharge'!L33^N4))/100),((10^K4)*('[6]Discharge'!L33^N4))))))</f>
        <v>0.325631991254351</v>
      </c>
      <c r="M35" s="24">
        <f>IF('[6]Discharge'!M33=0,0,IF(TRIM('[6]Discharge'!M33)="","",IF(COUNT(O6)=0,"",IF(O6=1,(((10^K4)*('[6]Discharge'!M33^N4))/100),((10^K4)*('[6]Discharge'!M33^N4))))))</f>
        <v>0.12721746655557437</v>
      </c>
      <c r="N35" s="24">
        <f>IF('[6]Discharge'!N33=0,0,IF(TRIM('[6]Discharge'!N33)="","",IF(COUNT(O6)=0,"",IF(O6=1,(((10^K4)*('[6]Discharge'!N33^N4))/100),((10^K4)*('[6]Discharge'!N33^N4))))))</f>
        <v>0.019811165511000286</v>
      </c>
      <c r="O35" s="87"/>
      <c r="P35" s="88"/>
      <c r="Q35" s="25"/>
    </row>
    <row r="36" spans="2:17" ht="21.75">
      <c r="B36" s="43">
        <v>24</v>
      </c>
      <c r="C36" s="24">
        <f>IF('[6]Discharge'!C34=0,0,IF(TRIM('[6]Discharge'!C34)="","",IF(COUNT(O6)=0,"",IF(O6=1,(((10^K4)*('[6]Discharge'!C34^N4))/100),((10^K4)*('[6]Discharge'!C34^N4))))))</f>
        <v>0.06690011336254797</v>
      </c>
      <c r="D36" s="24">
        <f>IF('[6]Discharge'!D34=0,0,IF(TRIM('[6]Discharge'!D34)="","",IF(COUNT(O6)=0,"",IF(O6=1,(((10^K4)*('[6]Discharge'!D34^N4))/100),((10^K4)*('[6]Discharge'!D34^N4))))))</f>
        <v>1.152855417447691</v>
      </c>
      <c r="E36" s="24">
        <f>IF('[6]Discharge'!E34=0,0,IF(TRIM('[6]Discharge'!E34)="","",IF(COUNT(O6)=0,"",IF(O6=1,(((10^K4)*('[6]Discharge'!E34^N4))/100),((10^K4)*('[6]Discharge'!E34^N4))))))</f>
        <v>0.7458501743055508</v>
      </c>
      <c r="F36" s="24">
        <f>IF('[6]Discharge'!F34=0,0,IF(TRIM('[6]Discharge'!F34)="","",IF(COUNT(O6)=0,"",IF(O6=1,(((10^K4)*('[6]Discharge'!F34^N4))/100),((10^K4)*('[6]Discharge'!F34^N4))))))</f>
        <v>3.3163237876580958</v>
      </c>
      <c r="G36" s="24">
        <f>IF('[6]Discharge'!G34=0,0,IF(TRIM('[6]Discharge'!G34)="","",IF(COUNT(O6)=0,"",IF(O6=1,(((10^K4)*('[6]Discharge'!G34^N4))/100),((10^K4)*('[6]Discharge'!G34^N4))))))</f>
        <v>7.602053805085189</v>
      </c>
      <c r="H36" s="24">
        <f>IF('[6]Discharge'!H34=0,0,IF(TRIM('[6]Discharge'!H34)="","",IF(COUNT(O6)=0,"",IF(O6=1,(((10^K4)*('[6]Discharge'!H34^N4))/100),((10^K4)*('[6]Discharge'!H34^N4))))))</f>
        <v>3.0584790737116743</v>
      </c>
      <c r="I36" s="24">
        <f>IF('[6]Discharge'!I34=0,0,IF(TRIM('[6]Discharge'!I34)="","",IF(COUNT(O6)=0,"",IF(O6=1,(((10^K4)*('[6]Discharge'!I34^N4))/100),((10^K4)*('[6]Discharge'!I34^N4))))))</f>
        <v>14.465665231552407</v>
      </c>
      <c r="J36" s="24">
        <f>IF('[6]Discharge'!J34=0,0,IF(TRIM('[6]Discharge'!J34)="","",IF(COUNT(O6)=0,"",IF(O6=1,(((10^K4)*('[6]Discharge'!J34^N4))/100),((10^K4)*('[6]Discharge'!J34^N4))))))</f>
        <v>1.2177753908620497</v>
      </c>
      <c r="K36" s="24">
        <f>IF('[6]Discharge'!K34=0,0,IF(TRIM('[6]Discharge'!K34)="","",IF(COUNT(O6)=0,"",IF(O6=1,(((10^K4)*('[6]Discharge'!K34^N4))/100),((10^K4)*('[6]Discharge'!K34^N4))))))</f>
        <v>0.6044821472439222</v>
      </c>
      <c r="L36" s="24">
        <f>IF('[6]Discharge'!L34=0,0,IF(TRIM('[6]Discharge'!L34)="","",IF(COUNT(O6)=0,"",IF(O6=1,(((10^K4)*('[6]Discharge'!L34^N4))/100),((10^K4)*('[6]Discharge'!L34^N4))))))</f>
        <v>0.325631991254351</v>
      </c>
      <c r="M36" s="24">
        <f>IF('[6]Discharge'!M34=0,0,IF(TRIM('[6]Discharge'!M34)="","",IF(COUNT(O6)=0,"",IF(O6=1,(((10^K4)*('[6]Discharge'!M34^N4))/100),((10^K4)*('[6]Discharge'!M34^N4))))))</f>
        <v>0.12721746655557437</v>
      </c>
      <c r="N36" s="24">
        <f>IF('[6]Discharge'!N34=0,0,IF(TRIM('[6]Discharge'!N34)="","",IF(COUNT(O6)=0,"",IF(O6=1,(((10^K4)*('[6]Discharge'!N34^N4))/100),((10^K4)*('[6]Discharge'!N34^N4))))))</f>
        <v>0.019811165511000286</v>
      </c>
      <c r="O36" s="87"/>
      <c r="P36" s="88"/>
      <c r="Q36" s="25"/>
    </row>
    <row r="37" spans="2:17" ht="21.75">
      <c r="B37" s="43">
        <v>25</v>
      </c>
      <c r="C37" s="24">
        <f>IF('[6]Discharge'!C35=0,0,IF(TRIM('[6]Discharge'!C35)="","",IF(COUNT(O6)=0,"",IF(O6=1,(((10^K4)*('[6]Discharge'!C35^N4))/100),((10^K4)*('[6]Discharge'!C35^N4))))))</f>
        <v>0.0772672306406584</v>
      </c>
      <c r="D37" s="24">
        <f>IF('[6]Discharge'!D35=0,0,IF(TRIM('[6]Discharge'!D35)="","",IF(COUNT(O6)=0,"",IF(O6=1,(((10^K4)*('[6]Discharge'!D35^N4))/100),((10^K4)*('[6]Discharge'!D35^N4))))))</f>
        <v>0.7988716198084321</v>
      </c>
      <c r="E37" s="24">
        <f>IF('[6]Discharge'!E35=0,0,IF(TRIM('[6]Discharge'!E35)="","",IF(COUNT(O6)=0,"",IF(O6=1,(((10^K4)*('[6]Discharge'!E35^N4))/100),((10^K4)*('[6]Discharge'!E35^N4))))))</f>
        <v>0.6044821472439222</v>
      </c>
      <c r="F37" s="24">
        <f>IF('[6]Discharge'!F35=0,0,IF(TRIM('[6]Discharge'!F35)="","",IF(COUNT(O6)=0,"",IF(O6=1,(((10^K4)*('[6]Discharge'!F35^N4))/100),((10^K4)*('[6]Discharge'!F35^N4))))))</f>
        <v>4.24312302742351</v>
      </c>
      <c r="G37" s="24">
        <f>IF('[6]Discharge'!G35=0,0,IF(TRIM('[6]Discharge'!G35)="","",IF(COUNT(O6)=0,"",IF(O6=1,(((10^K4)*('[6]Discharge'!G35^N4))/100),((10^K4)*('[6]Discharge'!G35^N4))))))</f>
        <v>8.315100176449818</v>
      </c>
      <c r="H37" s="24">
        <f>IF('[6]Discharge'!H35=0,0,IF(TRIM('[6]Discharge'!H35)="","",IF(COUNT(O6)=0,"",IF(O6=1,(((10^K4)*('[6]Discharge'!H35^N4))/100),((10^K4)*('[6]Discharge'!H35^N4))))))</f>
        <v>3.1861687930826146</v>
      </c>
      <c r="I37" s="24">
        <f>IF('[6]Discharge'!I35=0,0,IF(TRIM('[6]Discharge'!I35)="","",IF(COUNT(O6)=0,"",IF(O6=1,(((10^K4)*('[6]Discharge'!I35^N4))/100),((10^K4)*('[6]Discharge'!I35^N4))))))</f>
        <v>12.125302121846175</v>
      </c>
      <c r="J37" s="24">
        <f>IF('[6]Discharge'!J35=0,0,IF(TRIM('[6]Discharge'!J35)="","",IF(COUNT(O6)=0,"",IF(O6=1,(((10^K4)*('[6]Discharge'!J35^N4))/100),((10^K4)*('[6]Discharge'!J35^N4))))))</f>
        <v>1.152855417447691</v>
      </c>
      <c r="K37" s="24">
        <f>IF('[6]Discharge'!K35=0,0,IF(TRIM('[6]Discharge'!K35)="","",IF(COUNT(O6)=0,"",IF(O6=1,(((10^K4)*('[6]Discharge'!K35^N4))/100),((10^K4)*('[6]Discharge'!K35^N4))))))</f>
        <v>0.5652221267330368</v>
      </c>
      <c r="L37" s="24">
        <f>IF('[6]Discharge'!L35=0,0,IF(TRIM('[6]Discharge'!L35)="","",IF(COUNT(O6)=0,"",IF(O6=1,(((10^K4)*('[6]Discharge'!L35^N4))/100),((10^K4)*('[6]Discharge'!L35^N4))))))</f>
        <v>0.325631991254351</v>
      </c>
      <c r="M37" s="24">
        <f>IF('[6]Discharge'!M35=0,0,IF(TRIM('[6]Discharge'!M35)="","",IF(COUNT(O6)=0,"",IF(O6=1,(((10^K4)*('[6]Discharge'!M35^N4))/100),((10^K4)*('[6]Discharge'!M35^N4))))))</f>
        <v>0.12721746655557437</v>
      </c>
      <c r="N37" s="24">
        <f>IF('[6]Discharge'!N35=0,0,IF(TRIM('[6]Discharge'!N35)="","",IF(COUNT(O6)=0,"",IF(O6=1,(((10^K4)*('[6]Discharge'!N35^N4))/100),((10^K4)*('[6]Discharge'!N35^N4))))))</f>
        <v>0.019811165511000286</v>
      </c>
      <c r="O37" s="87"/>
      <c r="P37" s="88"/>
      <c r="Q37" s="25"/>
    </row>
    <row r="38" spans="2:17" ht="21.75">
      <c r="B38" s="43">
        <v>26</v>
      </c>
      <c r="C38" s="24">
        <f>IF('[6]Discharge'!C36=0,0,IF(TRIM('[6]Discharge'!C36)="","",IF(COUNT(O6)=0,"",IF(O6=1,(((10^K4)*('[6]Discharge'!C36^N4))/100),((10^K4)*('[6]Discharge'!C36^N4))))))</f>
        <v>0.10010475179171924</v>
      </c>
      <c r="D38" s="24">
        <f>IF('[6]Discharge'!D36=0,0,IF(TRIM('[6]Discharge'!D36)="","",IF(COUNT(O6)=0,"",IF(O6=1,(((10^K4)*('[6]Discharge'!D36^N4))/100),((10^K4)*('[6]Discharge'!D36^N4))))))</f>
        <v>0.7988716198084321</v>
      </c>
      <c r="E38" s="24">
        <f>IF('[6]Discharge'!E36=0,0,IF(TRIM('[6]Discharge'!E36)="","",IF(COUNT(O6)=0,"",IF(O6=1,(((10^K4)*('[6]Discharge'!E36^N4))/100),((10^K4)*('[6]Discharge'!E36^N4))))))</f>
        <v>0.6945526164570639</v>
      </c>
      <c r="F38" s="24">
        <f>IF('[6]Discharge'!F36=0,0,IF(TRIM('[6]Discharge'!F36)="","",IF(COUNT(O6)=0,"",IF(O6=1,(((10^K4)*('[6]Discharge'!F36^N4))/100),((10^K4)*('[6]Discharge'!F36^N4))))))</f>
        <v>7.602053805085189</v>
      </c>
      <c r="G38" s="24">
        <f>IF('[6]Discharge'!G36=0,0,IF(TRIM('[6]Discharge'!G36)="","",IF(COUNT(O6)=0,"",IF(O6=1,(((10^K4)*('[6]Discharge'!G36^N4))/100),((10^K4)*('[6]Discharge'!G36^N4))))))</f>
        <v>5.68149400501838</v>
      </c>
      <c r="H38" s="24">
        <f>IF('[6]Discharge'!H36=0,0,IF(TRIM('[6]Discharge'!H36)="","",IF(COUNT(O6)=0,"",IF(O6=1,(((10^K4)*('[6]Discharge'!H36^N4))/100),((10^K4)*('[6]Discharge'!H36^N4))))))</f>
        <v>4.24312302742351</v>
      </c>
      <c r="I38" s="24">
        <f>IF('[6]Discharge'!I36=0,0,IF(TRIM('[6]Discharge'!I36)="","",IF(COUNT(O6)=0,"",IF(O6=1,(((10^K4)*('[6]Discharge'!I36^N4))/100),((10^K4)*('[6]Discharge'!I36^N4))))))</f>
        <v>9.847139501445621</v>
      </c>
      <c r="J38" s="24">
        <f>IF('[6]Discharge'!J36=0,0,IF(TRIM('[6]Discharge'!J36)="","",IF(COUNT(O6)=0,"",IF(O6=1,(((10^K4)*('[6]Discharge'!J36^N4))/100),((10^K4)*('[6]Discharge'!J36^N4))))))</f>
        <v>1.2978940681848437</v>
      </c>
      <c r="K38" s="24">
        <f>IF('[6]Discharge'!K36=0,0,IF(TRIM('[6]Discharge'!K36)="","",IF(COUNT(O6)=0,"",IF(O6=1,(((10^K4)*('[6]Discharge'!K36^N4))/100),((10^K4)*('[6]Discharge'!K36^N4))))))</f>
        <v>0.5652221267330368</v>
      </c>
      <c r="L38" s="24">
        <f>IF('[6]Discharge'!L36=0,0,IF(TRIM('[6]Discharge'!L36)="","",IF(COUNT(O6)=0,"",IF(O6=1,(((10^K4)*('[6]Discharge'!L36^N4))/100),((10^K4)*('[6]Discharge'!L36^N4))))))</f>
        <v>0.29650328681360105</v>
      </c>
      <c r="M38" s="24">
        <f>IF('[6]Discharge'!M36=0,0,IF(TRIM('[6]Discharge'!M36)="","",IF(COUNT(O6)=0,"",IF(O6=1,(((10^K4)*('[6]Discharge'!M36^N4))/100),((10^K4)*('[6]Discharge'!M36^N4))))))</f>
        <v>0.12721746655557437</v>
      </c>
      <c r="N38" s="24">
        <f>IF('[6]Discharge'!N36=0,0,IF(TRIM('[6]Discharge'!N36)="","",IF(COUNT(O6)=0,"",IF(O6=1,(((10^K4)*('[6]Discharge'!N36^N4))/100),((10^K4)*('[6]Discharge'!N36^N4))))))</f>
        <v>0.019811165511000286</v>
      </c>
      <c r="O38" s="87"/>
      <c r="P38" s="88"/>
      <c r="Q38" s="25"/>
    </row>
    <row r="39" spans="2:17" ht="21.75">
      <c r="B39" s="43">
        <v>27</v>
      </c>
      <c r="C39" s="24">
        <f>IF('[6]Discharge'!C37=0,0,IF(TRIM('[6]Discharge'!C37)="","",IF(COUNT(O6)=0,"",IF(O6=1,(((10^K4)*('[6]Discharge'!C37^N4))/100),((10^K4)*('[6]Discharge'!C37^N4))))))</f>
        <v>0.3560471602765601</v>
      </c>
      <c r="D39" s="24">
        <f>IF('[6]Discharge'!D37=0,0,IF(TRIM('[6]Discharge'!D37)="","",IF(COUNT(O6)=0,"",IF(O6=1,(((10^K4)*('[6]Discharge'!D37^N4))/100),((10^K4)*('[6]Discharge'!D37^N4))))))</f>
        <v>2.6902576243464127</v>
      </c>
      <c r="E39" s="24">
        <f>IF('[6]Discharge'!E37=0,0,IF(TRIM('[6]Discharge'!E37)="","",IF(COUNT(O6)=0,"",IF(O6=1,(((10^K4)*('[6]Discharge'!E37^N4))/100),((10^K4)*('[6]Discharge'!E37^N4))))))</f>
        <v>3.7662487918958494</v>
      </c>
      <c r="F39" s="24">
        <f>IF('[6]Discharge'!F37=0,0,IF(TRIM('[6]Discharge'!F37)="","",IF(COUNT(O6)=0,"",IF(O6=1,(((10^K4)*('[6]Discharge'!F37^N4))/100),((10^K4)*('[6]Discharge'!F37^N4))))))</f>
        <v>6.7049992941367</v>
      </c>
      <c r="G39" s="24">
        <f>IF('[6]Discharge'!G37=0,0,IF(TRIM('[6]Discharge'!G37)="","",IF(COUNT(O6)=0,"",IF(O6=1,(((10^K4)*('[6]Discharge'!G37^N4))/100),((10^K4)*('[6]Discharge'!G37^N4))))))</f>
        <v>5.879783636776059</v>
      </c>
      <c r="H39" s="24">
        <f>IF('[6]Discharge'!H37=0,0,IF(TRIM('[6]Discharge'!H37)="","",IF(COUNT(O6)=0,"",IF(O6=1,(((10^K4)*('[6]Discharge'!H37^N4))/100),((10^K4)*('[6]Discharge'!H37^N4))))))</f>
        <v>2.9332601671689145</v>
      </c>
      <c r="I39" s="24">
        <f>IF('[6]Discharge'!I37=0,0,IF(TRIM('[6]Discharge'!I37)="","",IF(COUNT(O6)=0,"",IF(O6=1,(((10^K4)*('[6]Discharge'!I37^N4))/100),((10^K4)*('[6]Discharge'!I37^N4))))))</f>
        <v>6.493898445943216</v>
      </c>
      <c r="J39" s="24">
        <f>IF('[6]Discharge'!J37=0,0,IF(TRIM('[6]Discharge'!J37)="","",IF(COUNT(O6)=0,"",IF(O6=1,(((10^K4)*('[6]Discharge'!J37^N4))/100),((10^K4)*('[6]Discharge'!J37^N4))))))</f>
        <v>1.2177753908620497</v>
      </c>
      <c r="K39" s="24">
        <f>IF('[6]Discharge'!K37=0,0,IF(TRIM('[6]Discharge'!K37)="","",IF(COUNT(O6)=0,"",IF(O6=1,(((10^K4)*('[6]Discharge'!K37^N4))/100),((10^K4)*('[6]Discharge'!K37^N4))))))</f>
        <v>0.5652221267330368</v>
      </c>
      <c r="L39" s="24">
        <f>IF('[6]Discharge'!L37=0,0,IF(TRIM('[6]Discharge'!L37)="","",IF(COUNT(O6)=0,"",IF(O6=1,(((10^K4)*('[6]Discharge'!L37^N4))/100),((10^K4)*('[6]Discharge'!L37^N4))))))</f>
        <v>0.29650328681360105</v>
      </c>
      <c r="M39" s="24">
        <f>IF('[6]Discharge'!M37=0,0,IF(TRIM('[6]Discharge'!M37)="","",IF(COUNT(O6)=0,"",IF(O6=1,(((10^K4)*('[6]Discharge'!M37^N4))/100),((10^K4)*('[6]Discharge'!M37^N4))))))</f>
        <v>0.12721746655557437</v>
      </c>
      <c r="N39" s="24">
        <f>IF('[6]Discharge'!N37=0,0,IF(TRIM('[6]Discharge'!N37)="","",IF(COUNT(O6)=0,"",IF(O6=1,(((10^K4)*('[6]Discharge'!N37^N4))/100),((10^K4)*('[6]Discharge'!N37^N4))))))</f>
        <v>0.019811165511000286</v>
      </c>
      <c r="O39" s="87"/>
      <c r="P39" s="88"/>
      <c r="Q39" s="25"/>
    </row>
    <row r="40" spans="2:17" ht="21.75">
      <c r="B40" s="43">
        <v>28</v>
      </c>
      <c r="C40" s="24">
        <f>IF('[6]Discharge'!C38=0,0,IF(TRIM('[6]Discharge'!C38)="","",IF(COUNT(O6)=0,"",IF(O6=1,(((10^K4)*('[6]Discharge'!C38^N4))/100),((10^K4)*('[6]Discharge'!C38^N4))))))</f>
        <v>0.3560471602765601</v>
      </c>
      <c r="D40" s="24">
        <f>IF('[6]Discharge'!D38=0,0,IF(TRIM('[6]Discharge'!D38)="","",IF(COUNT(O6)=0,"",IF(O6=1,(((10^K4)*('[6]Discharge'!D38^N4))/100),((10^K4)*('[6]Discharge'!D38^N4))))))</f>
        <v>2.34443146422887</v>
      </c>
      <c r="E40" s="24">
        <f>IF('[6]Discharge'!E38=0,0,IF(TRIM('[6]Discharge'!E38)="","",IF(COUNT(O6)=0,"",IF(O6=1,(((10^K4)*('[6]Discharge'!E38^N4))/100),((10^K4)*('[6]Discharge'!E38^N4))))))</f>
        <v>11.534795606183275</v>
      </c>
      <c r="F40" s="24">
        <f>IF('[6]Discharge'!F38=0,0,IF(TRIM('[6]Discharge'!F38)="","",IF(COUNT(O6)=0,"",IF(O6=1,(((10^K4)*('[6]Discharge'!F38^N4))/100),((10^K4)*('[6]Discharge'!F38^N4))))))</f>
        <v>4.081181691099544</v>
      </c>
      <c r="G40" s="24">
        <f>IF('[6]Discharge'!G38=0,0,IF(TRIM('[6]Discharge'!G38)="","",IF(COUNT(O6)=0,"",IF(O6=1,(((10^K4)*('[6]Discharge'!G38^N4))/100),((10^K4)*('[6]Discharge'!G38^N4))))))</f>
        <v>7.3710932798855495</v>
      </c>
      <c r="H40" s="24">
        <f>IF('[6]Discharge'!H38=0,0,IF(TRIM('[6]Discharge'!H38)="","",IF(COUNT(O6)=0,"",IF(O6=1,(((10^K4)*('[6]Discharge'!H38^N4))/100),((10^K4)*('[6]Discharge'!H38^N4))))))</f>
        <v>3.3163237876580958</v>
      </c>
      <c r="I40" s="24">
        <f>IF('[6]Discharge'!I38=0,0,IF(TRIM('[6]Discharge'!I38)="","",IF(COUNT(O6)=0,"",IF(O6=1,(((10^K4)*('[6]Discharge'!I38^N4))/100),((10^K4)*('[6]Discharge'!I38^N4))))))</f>
        <v>5.2945738240700155</v>
      </c>
      <c r="J40" s="24">
        <f>IF('[6]Discharge'!J38=0,0,IF(TRIM('[6]Discharge'!J38)="","",IF(COUNT(O6)=0,"",IF(O6=1,(((10^K4)*('[6]Discharge'!J38^N4))/100),((10^K4)*('[6]Discharge'!J38^N4))))))</f>
        <v>1.152855417447691</v>
      </c>
      <c r="K40" s="24">
        <f>IF('[6]Discharge'!K38=0,0,IF(TRIM('[6]Discharge'!K38)="","",IF(COUNT(O6)=0,"",IF(O6=1,(((10^K4)*('[6]Discharge'!K38^N4))/100),((10^K4)*('[6]Discharge'!K38^N4))))))</f>
        <v>0.5272102277431757</v>
      </c>
      <c r="L40" s="24">
        <f>IF('[6]Discharge'!L38=0,0,IF(TRIM('[6]Discharge'!L38)="","",IF(COUNT(O6)=0,"",IF(O6=1,(((10^K4)*('[6]Discharge'!L38^N4))/100),((10^K4)*('[6]Discharge'!L38^N4))))))</f>
        <v>0.2531460951373667</v>
      </c>
      <c r="M40" s="24">
        <f>IF('[6]Discharge'!M38=0,0,IF(TRIM('[6]Discharge'!M38)="","",IF(COUNT(O6)=0,"",IF(O6=1,(((10^K4)*('[6]Discharge'!M38^N4))/100),((10^K4)*('[6]Discharge'!M38^N4))))))</f>
        <v>0.12721746655557437</v>
      </c>
      <c r="N40" s="24">
        <f>IF('[6]Discharge'!N38=0,0,IF(TRIM('[6]Discharge'!N38)="","",IF(COUNT(O6)=0,"",IF(O6=1,(((10^K4)*('[6]Discharge'!N38^N4))/100),((10^K4)*('[6]Discharge'!N38^N4))))))</f>
        <v>0.019811165511000286</v>
      </c>
      <c r="O40" s="87"/>
      <c r="P40" s="88"/>
      <c r="Q40" s="25"/>
    </row>
    <row r="41" spans="2:17" ht="21.75">
      <c r="B41" s="43">
        <v>29</v>
      </c>
      <c r="C41" s="24">
        <f>IF('[6]Discharge'!C39=0,0,IF(TRIM('[6]Discharge'!C39)="","",IF(COUNT(O6)=0,"",IF(O6=1,(((10^K4)*('[6]Discharge'!C39^N4))/100),((10^K4)*('[6]Discharge'!C39^N4))))))</f>
        <v>0.325631991254351</v>
      </c>
      <c r="D41" s="24">
        <f>IF('[6]Discharge'!D39=0,0,IF(TRIM('[6]Discharge'!D39)="","",IF(COUNT(O6)=0,"",IF(O6=1,(((10^K4)*('[6]Discharge'!D39^N4))/100),((10^K4)*('[6]Discharge'!D39^N4))))))</f>
        <v>1.8289010617471075</v>
      </c>
      <c r="E41" s="24">
        <f>IF('[6]Discharge'!E39=0,0,IF(TRIM('[6]Discharge'!E39)="","",IF(COUNT(O6)=0,"",IF(O6=1,(((10^K4)*('[6]Discharge'!E39^N4))/100),((10^K4)*('[6]Discharge'!E39^N4))))))</f>
        <v>7.602053805085189</v>
      </c>
      <c r="F41" s="24">
        <f>IF('[6]Discharge'!F39=0,0,IF(TRIM('[6]Discharge'!F39)="","",IF(COUNT(O6)=0,"",IF(O6=1,(((10^K4)*('[6]Discharge'!F39^N4))/100),((10^K4)*('[6]Discharge'!F39^N4))))))</f>
        <v>4.24312302742351</v>
      </c>
      <c r="G41" s="24">
        <f>IF('[6]Discharge'!G39=0,0,IF(TRIM('[6]Discharge'!G39)="","",IF(COUNT(O6)=0,"",IF(O6=1,(((10^K4)*('[6]Discharge'!G39^N4))/100),((10^K4)*('[6]Discharge'!G39^N4))))))</f>
        <v>5.2945738240700155</v>
      </c>
      <c r="H41" s="24">
        <f>IF('[6]Discharge'!H39=0,0,IF(TRIM('[6]Discharge'!H39)="","",IF(COUNT(O6)=0,"",IF(O6=1,(((10^K4)*('[6]Discharge'!H39^N4))/100),((10^K4)*('[6]Discharge'!H39^N4))))))</f>
        <v>3.613270390860981</v>
      </c>
      <c r="I41" s="24">
        <f>IF('[6]Discharge'!I39=0,0,IF(TRIM('[6]Discharge'!I39)="","",IF(COUNT(O6)=0,"",IF(O6=1,(((10^K4)*('[6]Discharge'!I39^N4))/100),((10^K4)*('[6]Discharge'!I39^N4))))))</f>
        <v>4.24312302742351</v>
      </c>
      <c r="J41" s="24">
        <f>IF('[6]Discharge'!J39=0,0,IF(TRIM('[6]Discharge'!J39)="","",IF(COUNT(O6)=0,"",IF(O6=1,(((10^K4)*('[6]Discharge'!J39^N4))/100),((10^K4)*('[6]Discharge'!J39^N4))))))</f>
        <v>1.152855417447691</v>
      </c>
      <c r="K41" s="24">
        <f>IF('[6]Discharge'!K39=0,0,IF(TRIM('[6]Discharge'!K39)="","",IF(COUNT(O6)=0,"",IF(O6=1,(((10^K4)*('[6]Discharge'!K39^N4))/100),((10^K4)*('[6]Discharge'!K39^N4))))))</f>
        <v>0.5272102277431757</v>
      </c>
      <c r="L41" s="24">
        <f>IF('[6]Discharge'!L39=0,0,IF(TRIM('[6]Discharge'!L39)="","",IF(COUNT(O6)=0,"",IF(O6=1,(((10^K4)*('[6]Discharge'!L39^N4))/100),((10^K4)*('[6]Discharge'!L39^N4))))))</f>
        <v>0.2326851451528395</v>
      </c>
      <c r="M41" s="24">
        <f>IF('[6]Discharge'!M39=0,0,IF(TRIM('[6]Discharge'!M39)="","",IF(COUNT(O6)=0,"",IF(O6=1,(((10^K4)*('[6]Discharge'!M39^N4))/100),((10^K4)*('[6]Discharge'!M39^N4))))))</f>
      </c>
      <c r="N41" s="24">
        <f>IF('[6]Discharge'!N39=0,0,IF(TRIM('[6]Discharge'!N39)="","",IF(COUNT(O6)=0,"",IF(O6=1,(((10^K4)*('[6]Discharge'!N39^N4))/100),((10^K4)*('[6]Discharge'!N39^N4))))))</f>
        <v>0.03257966559127165</v>
      </c>
      <c r="O41" s="87"/>
      <c r="P41" s="88"/>
      <c r="Q41" s="25"/>
    </row>
    <row r="42" spans="2:17" ht="21.75">
      <c r="B42" s="43">
        <v>30</v>
      </c>
      <c r="C42" s="24">
        <f>IF('[6]Discharge'!C40=0,0,IF(TRIM('[6]Discharge'!C40)="","",IF(COUNT(O6)=0,"",IF(O6=1,(((10^K4)*('[6]Discharge'!C40^N4))/100),((10^K4)*('[6]Discharge'!C40^N4))))))</f>
        <v>0.2326851451528395</v>
      </c>
      <c r="D42" s="24">
        <f>IF('[6]Discharge'!D40=0,0,IF(TRIM('[6]Discharge'!D40)="","",IF(COUNT(O6)=0,"",IF(O6=1,(((10^K4)*('[6]Discharge'!D40^N4))/100),((10^K4)*('[6]Discharge'!D40^N4))))))</f>
        <v>2.1264058036028306</v>
      </c>
      <c r="E42" s="24">
        <f>IF('[6]Discharge'!E40=0,0,IF(TRIM('[6]Discharge'!E40)="","",IF(COUNT(O6)=0,"",IF(O6=1,(((10^K4)*('[6]Discharge'!E40^N4))/100),((10^K4)*('[6]Discharge'!E40^N4))))))</f>
        <v>5.68149400501838</v>
      </c>
      <c r="F42" s="24">
        <f>IF('[6]Discharge'!F40=0,0,IF(TRIM('[6]Discharge'!F40)="","",IF(COUNT(O6)=0,"",IF(O6=1,(((10^K4)*('[6]Discharge'!F40^N4))/100),((10^K4)*('[6]Discharge'!F40^N4))))))</f>
        <v>4.575923683562368</v>
      </c>
      <c r="G42" s="24">
        <f>IF('[6]Discharge'!G40=0,0,IF(TRIM('[6]Discharge'!G40)="","",IF(COUNT(O6)=0,"",IF(O6=1,(((10^K4)*('[6]Discharge'!G40^N4))/100),((10^K4)*('[6]Discharge'!G40^N4))))))</f>
        <v>4.408039096822084</v>
      </c>
      <c r="H42" s="24">
        <f>IF('[6]Discharge'!H40=0,0,IF(TRIM('[6]Discharge'!H40)="","",IF(COUNT(O6)=0,"",IF(O6=1,(((10^K4)*('[6]Discharge'!H40^N4))/100),((10^K4)*('[6]Discharge'!H40^N4))))))</f>
        <v>9.058279177732496</v>
      </c>
      <c r="I42" s="24">
        <f>IF('[6]Discharge'!I40=0,0,IF(TRIM('[6]Discharge'!I40)="","",IF(COUNT(O6)=0,"",IF(O6=1,(((10^K4)*('[6]Discharge'!I40^N4))/100),((10^K4)*('[6]Discharge'!I40^N4))))))</f>
        <v>4.920574216482453</v>
      </c>
      <c r="J42" s="24">
        <f>IF('[6]Discharge'!J40=0,0,IF(TRIM('[6]Discharge'!J40)="","",IF(COUNT(O6)=0,"",IF(O6=1,(((10^K4)*('[6]Discharge'!J40^N4))/100),((10^K4)*('[6]Discharge'!J40^N4))))))</f>
        <v>1.0280702567334161</v>
      </c>
      <c r="K42" s="24">
        <f>IF('[6]Discharge'!K40=0,0,IF(TRIM('[6]Discharge'!K40)="","",IF(COUNT(O6)=0,"",IF(O6=1,(((10^K4)*('[6]Discharge'!K40^N4))/100),((10^K4)*('[6]Discharge'!K40^N4))))))</f>
        <v>0.5652221267330368</v>
      </c>
      <c r="L42" s="24">
        <f>IF('[6]Discharge'!L40=0,0,IF(TRIM('[6]Discharge'!L40)="","",IF(COUNT(O6)=0,"",IF(O6=1,(((10^K4)*('[6]Discharge'!L40^N4))/100),((10^K4)*('[6]Discharge'!L40^N4))))))</f>
        <v>0.2326851451528395</v>
      </c>
      <c r="M42" s="24"/>
      <c r="N42" s="24">
        <f>IF('[6]Discharge'!N40=0,0,IF(TRIM('[6]Discharge'!N40)="","",IF(COUNT(O6)=0,"",IF(O6=1,(((10^K4)*('[6]Discharge'!N40^N4))/100),((10^K4)*('[6]Discharge'!N40^N4))))))</f>
        <v>0.03257966559127165</v>
      </c>
      <c r="O42" s="87"/>
      <c r="P42" s="88"/>
      <c r="Q42" s="25"/>
    </row>
    <row r="43" spans="2:17" ht="21.75">
      <c r="B43" s="43">
        <v>31</v>
      </c>
      <c r="C43" s="24"/>
      <c r="D43" s="24">
        <f>IF('[6]Discharge'!D41=0,0,IF(TRIM('[6]Discharge'!D41)="","",IF(COUNT(O6)=0,"",IF(O6=1,(((10^K4)*('[6]Discharge'!D41^N4))/100),((10^K4)*('[6]Discharge'!D41^N4))))))</f>
        <v>1.4653475761027273</v>
      </c>
      <c r="E43" s="24"/>
      <c r="F43" s="24">
        <f>IF('[6]Discharge'!F41=0,0,IF(TRIM('[6]Discharge'!F41)="","",IF(COUNT(O6)=0,"",IF(O6=1,(((10^K4)*('[6]Discharge'!F41^N4))/100),((10^K4)*('[6]Discharge'!F41^N4))))))</f>
        <v>3.922221444595782</v>
      </c>
      <c r="G43" s="24">
        <f>IF('[6]Discharge'!G41=0,0,IF(TRIM('[6]Discharge'!G41)="","",IF(COUNT(O6)=0,"",IF(O6=1,(((10^K4)*('[6]Discharge'!G41^N4))/100),((10^K4)*('[6]Discharge'!G41^N4))))))</f>
        <v>4.081181691099544</v>
      </c>
      <c r="H43" s="24"/>
      <c r="I43" s="24">
        <f>IF('[6]Discharge'!I41=0,0,IF(TRIM('[6]Discharge'!I41)="","",IF(COUNT(O6)=0,"",IF(O6=1,(((10^K4)*('[6]Discharge'!I41^N4))/100),((10^K4)*('[6]Discharge'!I41^N4))))))</f>
        <v>4.920574216482453</v>
      </c>
      <c r="J43" s="24"/>
      <c r="K43" s="24">
        <f>IF('[6]Discharge'!K41=0,0,IF(TRIM('[6]Discharge'!K41)="","",IF(COUNT(O6)=0,"",IF(O6=1,(((10^K4)*('[6]Discharge'!K41^N4))/100),((10^K4)*('[6]Discharge'!K41^N4))))))</f>
        <v>0.6945526164570639</v>
      </c>
      <c r="L43" s="24">
        <f>IF(TRIM('[6]Discharge'!L41)="","",IF(COUNT(O6)=0,"",IF(O6=1,(((10^K4)*('[6]Discharge'!L41^N4))/100),((10^K4)*('[6]Discharge'!L41^N4)))))</f>
        <v>0.21304092464223487</v>
      </c>
      <c r="M43" s="24"/>
      <c r="N43" s="26">
        <f>IF('[6]Discharge'!N41=0,0,IF(TRIM('[6]Discharge'!N41)="","",IF(COUNT(O6)=0,"",IF(O6=1,(((10^K4)*('[6]Discharge'!N41^N4))/100),((10^K4)*('[6]Discharge'!N41^N4))))))</f>
        <v>0.04007409824080064</v>
      </c>
      <c r="O43" s="87"/>
      <c r="P43" s="88"/>
      <c r="Q43" s="25"/>
    </row>
    <row r="44" spans="2:17" ht="2.25" customHeight="1"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7"/>
      <c r="Q44" s="25"/>
    </row>
    <row r="45" spans="2:17" ht="21.75">
      <c r="B45" s="1" t="s">
        <v>28</v>
      </c>
      <c r="C45" s="24">
        <f>IF(COUNT(C11:C43)=0,"",SUM(C11:C43))</f>
        <v>5.046937518337468</v>
      </c>
      <c r="D45" s="24">
        <f aca="true" t="shared" si="0" ref="D45:M45">IF(COUNT(D11:D43)=0,"",SUM(D11:D43))</f>
        <v>26.978483869892894</v>
      </c>
      <c r="E45" s="24">
        <f t="shared" si="0"/>
        <v>72.10111968434235</v>
      </c>
      <c r="F45" s="24">
        <f t="shared" si="0"/>
        <v>77.72156908914931</v>
      </c>
      <c r="G45" s="24">
        <f t="shared" si="0"/>
        <v>369.41717314235393</v>
      </c>
      <c r="H45" s="24">
        <f t="shared" si="0"/>
        <v>139.4192752278308</v>
      </c>
      <c r="I45" s="24">
        <f t="shared" si="0"/>
        <v>511.7362103248004</v>
      </c>
      <c r="J45" s="24">
        <f t="shared" si="0"/>
        <v>60.270389581478526</v>
      </c>
      <c r="K45" s="24">
        <f t="shared" si="0"/>
        <v>22.49800992022704</v>
      </c>
      <c r="L45" s="24">
        <f t="shared" si="0"/>
        <v>15.18153197612331</v>
      </c>
      <c r="M45" s="24">
        <f t="shared" si="0"/>
        <v>4.50077963643608</v>
      </c>
      <c r="N45" s="24">
        <f>IF(COUNT(N11:N43)=0,"",SUM(N11:N43))</f>
        <v>1.2525502248545357</v>
      </c>
      <c r="O45" s="87">
        <f>IF(COUNT(C45:N45)=0,"",SUM(C45:N45))</f>
        <v>1306.1240301958267</v>
      </c>
      <c r="P45" s="88"/>
      <c r="Q45" s="29" t="s">
        <v>29</v>
      </c>
    </row>
    <row r="46" spans="2:17" ht="21.75">
      <c r="B46" s="1" t="s">
        <v>30</v>
      </c>
      <c r="C46" s="24">
        <f>IF(COUNT(C11:C43)=0,"",AVERAGE(C11:C43))</f>
        <v>0.16823125061124894</v>
      </c>
      <c r="D46" s="24">
        <f aca="true" t="shared" si="1" ref="D46:N46">IF(COUNT(D11:D43)=0,"",AVERAGE(D11:D43))</f>
        <v>0.8702736732223514</v>
      </c>
      <c r="E46" s="24">
        <f t="shared" si="1"/>
        <v>2.403370656144745</v>
      </c>
      <c r="F46" s="24">
        <f t="shared" si="1"/>
        <v>2.5071473899725585</v>
      </c>
      <c r="G46" s="24">
        <f t="shared" si="1"/>
        <v>11.916683004592063</v>
      </c>
      <c r="H46" s="24">
        <f t="shared" si="1"/>
        <v>4.647309174261027</v>
      </c>
      <c r="I46" s="24">
        <f t="shared" si="1"/>
        <v>16.50761968789679</v>
      </c>
      <c r="J46" s="24">
        <f t="shared" si="1"/>
        <v>2.0090129860492842</v>
      </c>
      <c r="K46" s="24">
        <f t="shared" si="1"/>
        <v>0.7257422554911949</v>
      </c>
      <c r="L46" s="24">
        <f t="shared" si="1"/>
        <v>0.4897268379394616</v>
      </c>
      <c r="M46" s="24">
        <f t="shared" si="1"/>
        <v>0.16074212987271716</v>
      </c>
      <c r="N46" s="24">
        <f t="shared" si="1"/>
        <v>0.04040484596304954</v>
      </c>
      <c r="O46" s="87">
        <f>IF(COUNT(C46:N46)=0,"",SUM(C46:N46))</f>
        <v>42.446263892016496</v>
      </c>
      <c r="P46" s="88"/>
      <c r="Q46" s="25"/>
    </row>
    <row r="47" spans="2:17" ht="21.75">
      <c r="B47" s="1" t="s">
        <v>31</v>
      </c>
      <c r="C47" s="24">
        <f>IF(COUNT(C11:C43)=0,"",MAX(C11:C43))</f>
        <v>0.7988716198084321</v>
      </c>
      <c r="D47" s="24">
        <f aca="true" t="shared" si="2" ref="D47:N47">IF(COUNT(D11:D43)=0,"",MAX(D11:D43))</f>
        <v>2.6902576243464127</v>
      </c>
      <c r="E47" s="24">
        <f t="shared" si="2"/>
        <v>11.534795606183275</v>
      </c>
      <c r="F47" s="24">
        <f t="shared" si="2"/>
        <v>7.602053805085189</v>
      </c>
      <c r="G47" s="24">
        <f t="shared" si="2"/>
        <v>169.1585245593413</v>
      </c>
      <c r="H47" s="24">
        <f t="shared" si="2"/>
        <v>11.828307419936877</v>
      </c>
      <c r="I47" s="24">
        <f t="shared" si="2"/>
        <v>158.4913652389758</v>
      </c>
      <c r="J47" s="24">
        <f t="shared" si="2"/>
        <v>3.463293060320961</v>
      </c>
      <c r="K47" s="24">
        <f t="shared" si="2"/>
        <v>1.734450390654546</v>
      </c>
      <c r="L47" s="24">
        <f t="shared" si="2"/>
        <v>2.5724857642941674</v>
      </c>
      <c r="M47" s="24">
        <f t="shared" si="2"/>
        <v>0.2326851451528395</v>
      </c>
      <c r="N47" s="24">
        <f t="shared" si="2"/>
        <v>0.12721746655557437</v>
      </c>
      <c r="O47" s="87">
        <f>IF(COUNT(C47:N47)=0,"",MAX(C47:N47))</f>
        <v>169.1585245593413</v>
      </c>
      <c r="P47" s="88"/>
      <c r="Q47" s="25"/>
    </row>
    <row r="48" spans="2:17" ht="21.75">
      <c r="B48" s="1" t="s">
        <v>32</v>
      </c>
      <c r="C48" s="24">
        <f>IF(COUNT(C11:C43)=0,"",MIN(C11:C43))</f>
        <v>0.04007409824080064</v>
      </c>
      <c r="D48" s="24">
        <f aca="true" t="shared" si="3" ref="D48:N48">IF(COUNT(D11:D43)=0,"",MIN(D11:D43))</f>
        <v>0.19421739616683972</v>
      </c>
      <c r="E48" s="24">
        <f t="shared" si="3"/>
        <v>0.6044821472439222</v>
      </c>
      <c r="F48" s="24">
        <f t="shared" si="3"/>
        <v>0.4904512268843682</v>
      </c>
      <c r="G48" s="24">
        <f t="shared" si="3"/>
        <v>1.4653475761027273</v>
      </c>
      <c r="H48" s="24">
        <f t="shared" si="3"/>
        <v>2.810517746052329</v>
      </c>
      <c r="I48" s="24">
        <f t="shared" si="3"/>
        <v>3.1861687930826146</v>
      </c>
      <c r="J48" s="24">
        <f t="shared" si="3"/>
        <v>1.0280702567334161</v>
      </c>
      <c r="K48" s="24">
        <f t="shared" si="3"/>
        <v>0.325631991254351</v>
      </c>
      <c r="L48" s="24">
        <f t="shared" si="3"/>
        <v>0.21304092464223487</v>
      </c>
      <c r="M48" s="24">
        <f t="shared" si="3"/>
        <v>0.12721746655557437</v>
      </c>
      <c r="N48" s="24">
        <f t="shared" si="3"/>
        <v>0.016223846332861783</v>
      </c>
      <c r="O48" s="87">
        <f>IF(COUNT(C48:N48)=0,"",MIN(C48:N48))</f>
        <v>0.016223846332861783</v>
      </c>
      <c r="P48" s="88"/>
      <c r="Q48" s="25"/>
    </row>
    <row r="50" ht="21.75">
      <c r="B50" s="44" t="s">
        <v>33</v>
      </c>
    </row>
  </sheetData>
  <sheetProtection/>
  <mergeCells count="51">
    <mergeCell ref="A1:B1"/>
    <mergeCell ref="C1:J1"/>
    <mergeCell ref="M1:N1"/>
    <mergeCell ref="A2:B2"/>
    <mergeCell ref="C2:G2"/>
    <mergeCell ref="C3:G3"/>
    <mergeCell ref="M3:N3"/>
    <mergeCell ref="C4:G4"/>
    <mergeCell ref="K4:L4"/>
    <mergeCell ref="N4:O4"/>
    <mergeCell ref="J5:K5"/>
    <mergeCell ref="H6:I6"/>
    <mergeCell ref="B7:O7"/>
    <mergeCell ref="O9:P9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7:P47"/>
    <mergeCell ref="O48:P48"/>
    <mergeCell ref="O40:P40"/>
    <mergeCell ref="O41:P41"/>
    <mergeCell ref="O42:P42"/>
    <mergeCell ref="O43:P43"/>
    <mergeCell ref="O45:P45"/>
    <mergeCell ref="O46:P46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O5" sqref="O5"/>
    </sheetView>
  </sheetViews>
  <sheetFormatPr defaultColWidth="9.140625" defaultRowHeight="21.75"/>
  <sheetData>
    <row r="1" spans="1:17" ht="21.75">
      <c r="A1" s="80" t="s">
        <v>0</v>
      </c>
      <c r="B1" s="83"/>
      <c r="C1" s="84" t="str">
        <f>'[7]c-form'!AG4</f>
        <v>Nam Mae Taeng ,Mae  Taeng  , Chiang  Mai,P.92</v>
      </c>
      <c r="D1" s="84"/>
      <c r="E1" s="84"/>
      <c r="F1" s="84"/>
      <c r="G1" s="84"/>
      <c r="H1" s="84"/>
      <c r="I1" s="84"/>
      <c r="J1" s="84"/>
      <c r="K1" s="2"/>
      <c r="L1" s="3"/>
      <c r="M1" s="80" t="s">
        <v>1</v>
      </c>
      <c r="N1" s="83"/>
      <c r="O1" s="3"/>
      <c r="P1" s="3"/>
      <c r="Q1" s="3"/>
    </row>
    <row r="2" spans="1:17" ht="21.75">
      <c r="A2" s="80" t="s">
        <v>2</v>
      </c>
      <c r="B2" s="83"/>
      <c r="C2" s="84" t="str">
        <f>'[7]c-form'!AG3</f>
        <v>Nam Mae Taeng</v>
      </c>
      <c r="D2" s="84"/>
      <c r="E2" s="84"/>
      <c r="F2" s="84"/>
      <c r="G2" s="84"/>
      <c r="H2" s="4"/>
      <c r="I2" s="4"/>
      <c r="J2" s="4"/>
      <c r="K2" s="2"/>
      <c r="L2" s="3"/>
      <c r="M2" s="5" t="s">
        <v>3</v>
      </c>
      <c r="N2" s="6"/>
      <c r="O2" s="3"/>
      <c r="P2" s="3"/>
      <c r="Q2" s="3"/>
    </row>
    <row r="3" spans="1:17" ht="21.75">
      <c r="A3" s="1" t="s">
        <v>4</v>
      </c>
      <c r="B3" s="1"/>
      <c r="C3" s="84" t="str">
        <f>'[7]c-form'!AH3</f>
        <v>Ping</v>
      </c>
      <c r="D3" s="84"/>
      <c r="E3" s="84"/>
      <c r="F3" s="84"/>
      <c r="G3" s="84"/>
      <c r="H3" s="4"/>
      <c r="I3" s="4"/>
      <c r="J3" s="4"/>
      <c r="K3" s="2"/>
      <c r="L3" s="3"/>
      <c r="M3" s="80" t="s">
        <v>5</v>
      </c>
      <c r="N3" s="80"/>
      <c r="O3" s="3"/>
      <c r="P3" s="3"/>
      <c r="Q3" s="3"/>
    </row>
    <row r="4" spans="1:17" ht="21.75">
      <c r="A4" s="5" t="s">
        <v>6</v>
      </c>
      <c r="B4" s="7"/>
      <c r="C4" s="73" t="str">
        <f>'[7]c-form'!AI3</f>
        <v>Ping</v>
      </c>
      <c r="D4" s="73"/>
      <c r="E4" s="73"/>
      <c r="F4" s="73"/>
      <c r="G4" s="73"/>
      <c r="H4" s="3"/>
      <c r="I4" s="3"/>
      <c r="J4" s="9" t="s">
        <v>7</v>
      </c>
      <c r="K4" s="74">
        <v>-0.2984320149</v>
      </c>
      <c r="L4" s="75"/>
      <c r="M4" s="10" t="s">
        <v>8</v>
      </c>
      <c r="N4" s="76">
        <v>1.954</v>
      </c>
      <c r="O4" s="77"/>
      <c r="P4" s="3"/>
      <c r="Q4" s="3"/>
    </row>
    <row r="5" spans="1:17" ht="21.75">
      <c r="A5" s="5"/>
      <c r="B5" s="7"/>
      <c r="C5" s="8"/>
      <c r="D5" s="8"/>
      <c r="E5" s="8"/>
      <c r="F5" s="8"/>
      <c r="G5" s="8"/>
      <c r="H5" s="3"/>
      <c r="I5" s="3"/>
      <c r="J5" s="89" t="s">
        <v>9</v>
      </c>
      <c r="K5" s="79"/>
      <c r="L5" s="11">
        <v>2018</v>
      </c>
      <c r="M5" s="12" t="s">
        <v>10</v>
      </c>
      <c r="N5" s="11">
        <v>2019</v>
      </c>
      <c r="O5" s="13" t="s">
        <v>11</v>
      </c>
      <c r="P5" s="14">
        <v>28</v>
      </c>
      <c r="Q5" s="15" t="s">
        <v>12</v>
      </c>
    </row>
    <row r="6" spans="1:17" ht="21.75">
      <c r="A6" s="5"/>
      <c r="B6" s="7"/>
      <c r="C6" s="8"/>
      <c r="D6" s="8"/>
      <c r="E6" s="8"/>
      <c r="F6" s="8"/>
      <c r="G6" s="8"/>
      <c r="H6" s="80" t="str">
        <f>IF(TRIM('[7]c-form'!AJ3)&lt;&gt;"","Water  Year   "&amp;'[7]c-form'!AJ3,"Water  Year   ")</f>
        <v>Water  Year   2019</v>
      </c>
      <c r="I6" s="80"/>
      <c r="J6" s="16"/>
      <c r="K6" s="3"/>
      <c r="L6" s="3"/>
      <c r="M6" s="3"/>
      <c r="N6" s="17" t="s">
        <v>13</v>
      </c>
      <c r="O6" s="18">
        <v>0</v>
      </c>
      <c r="P6" s="3"/>
      <c r="Q6" s="3"/>
    </row>
    <row r="7" spans="1:17" ht="21.75">
      <c r="A7" s="3"/>
      <c r="B7" s="90" t="str">
        <f>IF(TRIM('[7]c-form'!AJ3)&lt;&gt;"","Suspended Sediment, in Hundred Tons per Day, Water Year April 1, "&amp;'[7]c-form'!AJ3&amp;" to March 31,  "&amp;'[7]c-form'!AJ3+1,"Suspended Sediment, in Hundred Tons per Day, Water Year April 1,         to March 31,  ")</f>
        <v>Suspended Sediment, in Hundred Tons per Day, Water Year April 1, 2019 to March 31,  2020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3"/>
      <c r="Q7" s="3"/>
    </row>
    <row r="8" spans="1:17" ht="21.75">
      <c r="A8" s="3"/>
      <c r="B8" s="36"/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</row>
    <row r="9" spans="1:17" ht="23.25">
      <c r="A9" s="37"/>
      <c r="B9" s="21" t="s">
        <v>14</v>
      </c>
      <c r="C9" s="22" t="s">
        <v>15</v>
      </c>
      <c r="D9" s="22" t="s">
        <v>16</v>
      </c>
      <c r="E9" s="22" t="s">
        <v>17</v>
      </c>
      <c r="F9" s="22" t="s">
        <v>18</v>
      </c>
      <c r="G9" s="22" t="s">
        <v>19</v>
      </c>
      <c r="H9" s="22" t="s">
        <v>20</v>
      </c>
      <c r="I9" s="22" t="s">
        <v>21</v>
      </c>
      <c r="J9" s="22" t="s">
        <v>22</v>
      </c>
      <c r="K9" s="22" t="s">
        <v>23</v>
      </c>
      <c r="L9" s="22" t="s">
        <v>24</v>
      </c>
      <c r="M9" s="22" t="s">
        <v>25</v>
      </c>
      <c r="N9" s="22" t="s">
        <v>26</v>
      </c>
      <c r="O9" s="22" t="s">
        <v>27</v>
      </c>
      <c r="P9" s="45"/>
      <c r="Q9" s="37"/>
    </row>
    <row r="10" spans="1:17" ht="21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7"/>
      <c r="P10" s="47"/>
      <c r="Q10" s="3"/>
    </row>
    <row r="11" spans="1:17" ht="21.75">
      <c r="A11" s="3"/>
      <c r="B11" s="43">
        <v>1</v>
      </c>
      <c r="C11" s="24">
        <f>IF('[7]Discharge'!C9=0,0,IF(TRIM('[7]Discharge'!C9)="","",IF(COUNT(O6)=0,"",IF(O6=1,(((10^K4)*('[7]Discharge'!C9^N4))/100),((10^K4)*('[7]Discharge'!C9^N4))))))</f>
        <v>3.5031019789491635</v>
      </c>
      <c r="D11" s="24">
        <f>IF('[7]Discharge'!D9=0,0,IF(TRIM('[7]Discharge'!D9)="","",IF(COUNT(O6)=0,"",IF(O6=1,(((10^K4)*('[7]Discharge'!D9^N4))/100),((10^K4)*('[7]Discharge'!D9^N4))))))</f>
        <v>3.5031019789491635</v>
      </c>
      <c r="E11" s="24">
        <f>IF('[7]Discharge'!E9=0,0,IF(TRIM('[7]Discharge'!E9)="","",IF(COUNT(O6)=0,"",IF(O6=1,(((10^K4)*('[7]Discharge'!E9^N4))/100),((10^K4)*('[7]Discharge'!E9^N4))))))</f>
        <v>232.30887079852673</v>
      </c>
      <c r="F11" s="24">
        <f>IF('[7]Discharge'!F9=0,0,IF(TRIM('[7]Discharge'!F9)="","",IF(COUNT(O6)=0,"",IF(O6=1,(((10^K4)*('[7]Discharge'!F9^N4))/100),((10^K4)*('[7]Discharge'!F9^N4))))))</f>
        <v>11.677647823152306</v>
      </c>
      <c r="G11" s="24">
        <f>IF('[7]Discharge'!G9=0,0,IF(TRIM('[7]Discharge'!G9)="","",IF(COUNT(O6)=0,"",IF(O6=1,(((10^K4)*('[7]Discharge'!G9^N4))/100),((10^K4)*('[7]Discharge'!G9^N4))))))</f>
        <v>32.032202218895605</v>
      </c>
      <c r="H11" s="24">
        <f>IF('[7]Discharge'!H9=0,0,IF(TRIM('[7]Discharge'!H9)="","",IF(COUNT(O6)=0,"",IF(O6=1,(((10^K4)*('[7]Discharge'!H9^N4))/100),((10^K4)*('[7]Discharge'!H9^N4))))))</f>
        <v>369.6811574573438</v>
      </c>
      <c r="I11" s="24">
        <f>IF('[7]Discharge'!I9=0,0,IF(TRIM('[7]Discharge'!I9)="","",IF(COUNT(O6)=0,"",IF(O6=1,(((10^K4)*('[7]Discharge'!I9^N4))/100),((10^K4)*('[7]Discharge'!I9^N4))))))</f>
        <v>51.16925792134933</v>
      </c>
      <c r="J11" s="24">
        <f>IF('[7]Discharge'!J9=0,0,IF(TRIM('[7]Discharge'!J9)="","",IF(COUNT(O6)=0,"",IF(O6=1,(((10^K4)*('[7]Discharge'!J9^N4))/100),((10^K4)*('[7]Discharge'!J9^N4))))))</f>
        <v>38.4423032000771</v>
      </c>
      <c r="K11" s="24">
        <f>IF('[7]Discharge'!K9=0,0,IF(TRIM('[7]Discharge'!K9)="","",IF(COUNT(O6)=0,"",IF(O6=1,(((10^K4)*('[7]Discharge'!K9^N4))/100),((10^K4)*('[7]Discharge'!K9^N4))))))</f>
        <v>24.26644871328625</v>
      </c>
      <c r="L11" s="24">
        <f>IF('[7]Discharge'!L9=0,0,IF(TRIM('[7]Discharge'!L9)="","",IF(COUNT(O6)=0,"",IF(O6=1,(((10^K4)*('[7]Discharge'!L9^N4))/100),((10^K4)*('[7]Discharge'!L9^N4))))))</f>
        <v>29.97420767605381</v>
      </c>
      <c r="M11" s="24">
        <f>IF('[7]Discharge'!M9=0,0,IF(TRIM('[7]Discharge'!M9)="","",IF(COUNT(O6)=0,"",IF(O6=1,(((10^K4)*('[7]Discharge'!M9^N4))/100),((10^K4)*('[7]Discharge'!M9^N4))))))</f>
        <v>7.924057916827739</v>
      </c>
      <c r="N11" s="24">
        <f>IF('[7]Discharge'!N9=0,0,IF(TRIM('[7]Discharge'!N9)="","",IF(COUNT(O6)=0,"",IF(O6=1,(((10^K4)*('[7]Discharge'!N9^N4))/100),((10^K4)*('[7]Discharge'!N9^N4))))))</f>
        <v>4.028039057473733</v>
      </c>
      <c r="O11" s="24">
        <f>IF(AND(C11="",D11="",E11="",F11="",G11="",H11="",I11="",J11="",K11="",L11="",M11="",N11=""),"",SUM(C11:N11))</f>
        <v>808.5103967408845</v>
      </c>
      <c r="P11" s="46"/>
      <c r="Q11" s="25"/>
    </row>
    <row r="12" spans="1:17" ht="21.75">
      <c r="A12" s="3"/>
      <c r="B12" s="43">
        <v>2</v>
      </c>
      <c r="C12" s="24">
        <f>IF('[7]Discharge'!C10=0,0,IF(TRIM('[7]Discharge'!C10)="","",IF(COUNT(O6)=0,"",IF(O6=1,(((10^K4)*('[7]Discharge'!C10^N4))/100),((10^K4)*('[7]Discharge'!C10^N4))))))</f>
        <v>2.6707583076269836</v>
      </c>
      <c r="D12" s="24">
        <f>IF('[7]Discharge'!D10=0,0,IF(TRIM('[7]Discharge'!D10)="","",IF(COUNT(O6)=0,"",IF(O6=1,(((10^K4)*('[7]Discharge'!D10^N4))/100),((10^K4)*('[7]Discharge'!D10^N4))))))</f>
        <v>2.6707583076269836</v>
      </c>
      <c r="E12" s="24">
        <f>IF('[7]Discharge'!E10=0,0,IF(TRIM('[7]Discharge'!E10)="","",IF(COUNT(O6)=0,"",IF(O6=1,(((10^K4)*('[7]Discharge'!E10^N4))/100),((10^K4)*('[7]Discharge'!E10^N4))))))</f>
        <v>66.195738580949</v>
      </c>
      <c r="F12" s="24">
        <f>IF('[7]Discharge'!F10=0,0,IF(TRIM('[7]Discharge'!F10)="","",IF(COUNT(O6)=0,"",IF(O6=1,(((10^K4)*('[7]Discharge'!F10^N4))/100),((10^K4)*('[7]Discharge'!F10^N4))))))</f>
        <v>11.677647823152306</v>
      </c>
      <c r="G12" s="24">
        <f>IF('[7]Discharge'!G10=0,0,IF(TRIM('[7]Discharge'!G10)="","",IF(COUNT(O6)=0,"",IF(O6=1,(((10^K4)*('[7]Discharge'!G10^N4))/100),((10^K4)*('[7]Discharge'!G10^N4))))))</f>
        <v>34.079833089591716</v>
      </c>
      <c r="H12" s="24">
        <f>IF('[7]Discharge'!H10=0,0,IF(TRIM('[7]Discharge'!H10)="","",IF(COUNT(O6)=0,"",IF(O6=1,(((10^K4)*('[7]Discharge'!H10^N4))/100),((10^K4)*('[7]Discharge'!H10^N4))))))</f>
        <v>451.31681137414375</v>
      </c>
      <c r="I12" s="24">
        <f>IF('[7]Discharge'!I10=0,0,IF(TRIM('[7]Discharge'!I10)="","",IF(COUNT(O6)=0,"",IF(O6=1,(((10^K4)*('[7]Discharge'!I10^N4))/100),((10^K4)*('[7]Discharge'!I10^N4))))))</f>
        <v>54.02355681504168</v>
      </c>
      <c r="J12" s="24">
        <f>IF('[7]Discharge'!J10=0,0,IF(TRIM('[7]Discharge'!J10)="","",IF(COUNT(O6)=0,"",IF(O6=1,(((10^K4)*('[7]Discharge'!J10^N4))/100),((10^K4)*('[7]Discharge'!J10^N4))))))</f>
        <v>34.079833089591716</v>
      </c>
      <c r="K12" s="24">
        <f>IF('[7]Discharge'!K10=0,0,IF(TRIM('[7]Discharge'!K10)="","",IF(COUNT(O6)=0,"",IF(O6=1,(((10^K4)*('[7]Discharge'!K10^N4))/100),((10^K4)*('[7]Discharge'!K10^N4))))))</f>
        <v>22.536660131906178</v>
      </c>
      <c r="L12" s="24">
        <f>IF('[7]Discharge'!L10=0,0,IF(TRIM('[7]Discharge'!L10)="","",IF(COUNT(O6)=0,"",IF(O6=1,(((10^K4)*('[7]Discharge'!L10^N4))/100),((10^K4)*('[7]Discharge'!L10^N4))))))</f>
        <v>26.126204900923035</v>
      </c>
      <c r="M12" s="24">
        <f>IF('[7]Discharge'!M10=0,0,IF(TRIM('[7]Discharge'!M10)="","",IF(COUNT(O6)=0,"",IF(O6=1,(((10^K4)*('[7]Discharge'!M10^N4))/100),((10^K4)*('[7]Discharge'!M10^N4))))))</f>
        <v>7.924057916827739</v>
      </c>
      <c r="N12" s="24">
        <f>IF('[7]Discharge'!N10=0,0,IF(TRIM('[7]Discharge'!N10)="","",IF(COUNT(O6)=0,"",IF(O6=1,(((10^K4)*('[7]Discharge'!N10^N4))/100),((10^K4)*('[7]Discharge'!N10^N4))))))</f>
        <v>4.028039057473733</v>
      </c>
      <c r="O12" s="24">
        <f aca="true" t="shared" si="0" ref="O12:O43">IF(AND(C12="",D12="",E12="",F12="",G12="",H12="",I12="",J12="",K12="",L12="",M12="",N12=""),"",SUM(C12:N12))</f>
        <v>717.3298993948549</v>
      </c>
      <c r="P12" s="46"/>
      <c r="Q12" s="25"/>
    </row>
    <row r="13" spans="1:17" ht="21.75">
      <c r="A13" s="3"/>
      <c r="B13" s="43">
        <v>3</v>
      </c>
      <c r="C13" s="24">
        <f>IF('[7]Discharge'!C11=0,0,IF(TRIM('[7]Discharge'!C11)="","",IF(COUNT(O6)=0,"",IF(O6=1,(((10^K4)*('[7]Discharge'!C11^N4))/100),((10^K4)*('[7]Discharge'!C11^N4))))))</f>
        <v>2.6707583076269836</v>
      </c>
      <c r="D13" s="24">
        <f>IF('[7]Discharge'!D11=0,0,IF(TRIM('[7]Discharge'!D11)="","",IF(COUNT(O6)=0,"",IF(O6=1,(((10^K4)*('[7]Discharge'!D11^N4))/100),((10^K4)*('[7]Discharge'!D11^N4))))))</f>
        <v>2.347804352610604</v>
      </c>
      <c r="E13" s="24">
        <f>IF('[7]Discharge'!E11=0,0,IF(TRIM('[7]Discharge'!E11)="","",IF(COUNT(O6)=0,"",IF(O6=1,(((10^K4)*('[7]Discharge'!E11^N4))/100),((10^K4)*('[7]Discharge'!E11^N4))))))</f>
        <v>18.059991392505673</v>
      </c>
      <c r="F13" s="24">
        <f>IF('[7]Discharge'!F11=0,0,IF(TRIM('[7]Discharge'!F11)="","",IF(COUNT(O6)=0,"",IF(O6=1,(((10^K4)*('[7]Discharge'!F11^N4))/100),((10^K4)*('[7]Discharge'!F11^N4))))))</f>
        <v>10.563973383477284</v>
      </c>
      <c r="G13" s="24">
        <f>IF('[7]Discharge'!G11=0,0,IF(TRIM('[7]Discharge'!G11)="","",IF(COUNT(O6)=0,"",IF(O6=1,(((10^K4)*('[7]Discharge'!G11^N4))/100),((10^K4)*('[7]Discharge'!G11^N4))))))</f>
        <v>36.26867883622155</v>
      </c>
      <c r="H13" s="24">
        <f>IF('[7]Discharge'!H11=0,0,IF(TRIM('[7]Discharge'!H11)="","",IF(COUNT(O6)=0,"",IF(O6=1,(((10^K4)*('[7]Discharge'!H11^N4))/100),((10^K4)*('[7]Discharge'!H11^N4))))))</f>
        <v>911.530185649673</v>
      </c>
      <c r="I13" s="24">
        <f>IF('[7]Discharge'!I11=0,0,IF(TRIM('[7]Discharge'!I11)="","",IF(COUNT(O6)=0,"",IF(O6=1,(((10^K4)*('[7]Discharge'!I11^N4))/100),((10^K4)*('[7]Discharge'!I11^N4))))))</f>
        <v>83.9378650370415</v>
      </c>
      <c r="J13" s="24">
        <f>IF('[7]Discharge'!J11=0,0,IF(TRIM('[7]Discharge'!J11)="","",IF(COUNT(O6)=0,"",IF(O6=1,(((10^K4)*('[7]Discharge'!J11^N4))/100),((10^K4)*('[7]Discharge'!J11^N4))))))</f>
        <v>22.536660131906178</v>
      </c>
      <c r="K13" s="24">
        <f>IF('[7]Discharge'!K11=0,0,IF(TRIM('[7]Discharge'!K11)="","",IF(COUNT(O6)=0,"",IF(O6=1,(((10^K4)*('[7]Discharge'!K11^N4))/100),((10^K4)*('[7]Discharge'!K11^N4))))))</f>
        <v>22.536660131906178</v>
      </c>
      <c r="L13" s="24">
        <f>IF('[7]Discharge'!L11=0,0,IF(TRIM('[7]Discharge'!L11)="","",IF(COUNT(O6)=0,"",IF(O6=1,(((10^K4)*('[7]Discharge'!L11^N4))/100),((10^K4)*('[7]Discharge'!L11^N4))))))</f>
        <v>16.675371894816358</v>
      </c>
      <c r="M13" s="24">
        <f>IF('[7]Discharge'!M11=0,0,IF(TRIM('[7]Discharge'!M11)="","",IF(COUNT(O6)=0,"",IF(O6=1,(((10^K4)*('[7]Discharge'!M11^N4))/100),((10^K4)*('[7]Discharge'!M11^N4))))))</f>
        <v>7.924057916827739</v>
      </c>
      <c r="N13" s="24">
        <f>IF('[7]Discharge'!N11=0,0,IF(TRIM('[7]Discharge'!N11)="","",IF(COUNT(O6)=0,"",IF(O6=1,(((10^K4)*('[7]Discharge'!N11^N4))/100),((10^K4)*('[7]Discharge'!N11^N4))))))</f>
        <v>4.028039057473733</v>
      </c>
      <c r="O13" s="24">
        <f t="shared" si="0"/>
        <v>1139.0800460920868</v>
      </c>
      <c r="P13" s="46"/>
      <c r="Q13" s="25"/>
    </row>
    <row r="14" spans="1:17" ht="21.75">
      <c r="A14" s="3"/>
      <c r="B14" s="43">
        <v>4</v>
      </c>
      <c r="C14" s="24">
        <f>IF('[7]Discharge'!C12=0,0,IF(TRIM('[7]Discharge'!C12)="","",IF(COUNT(O6)=0,"",IF(O6=1,(((10^K4)*('[7]Discharge'!C12^N4))/100),((10^K4)*('[7]Discharge'!C12^N4))))))</f>
        <v>2.6707583076269836</v>
      </c>
      <c r="D14" s="24">
        <f>IF('[7]Discharge'!D12=0,0,IF(TRIM('[7]Discharge'!D12)="","",IF(COUNT(O6)=0,"",IF(O6=1,(((10^K4)*('[7]Discharge'!D12^N4))/100),((10^K4)*('[7]Discharge'!D12^N4))))))</f>
        <v>2.347804352610604</v>
      </c>
      <c r="E14" s="24">
        <f>IF('[7]Discharge'!E12=0,0,IF(TRIM('[7]Discharge'!E12)="","",IF(COUNT(O6)=0,"",IF(O6=1,(((10^K4)*('[7]Discharge'!E12^N4))/100),((10^K4)*('[7]Discharge'!E12^N4))))))</f>
        <v>11.677647823152306</v>
      </c>
      <c r="F14" s="24">
        <f>IF('[7]Discharge'!F12=0,0,IF(TRIM('[7]Discharge'!F12)="","",IF(COUNT(O6)=0,"",IF(O6=1,(((10^K4)*('[7]Discharge'!F12^N4))/100),((10^K4)*('[7]Discharge'!F12^N4))))))</f>
        <v>10.563973383477284</v>
      </c>
      <c r="G14" s="24">
        <f>IF('[7]Discharge'!G12=0,0,IF(TRIM('[7]Discharge'!G12)="","",IF(COUNT(O6)=0,"",IF(O6=1,(((10^K4)*('[7]Discharge'!G12^N4))/100),((10^K4)*('[7]Discharge'!G12^N4))))))</f>
        <v>29.97420767605381</v>
      </c>
      <c r="H14" s="24">
        <f>IF('[7]Discharge'!H12=0,0,IF(TRIM('[7]Discharge'!H12)="","",IF(COUNT(O6)=0,"",IF(O6=1,(((10^K4)*('[7]Discharge'!H12^N4))/100),((10^K4)*('[7]Discharge'!H12^N4))))))</f>
        <v>712.7670932090482</v>
      </c>
      <c r="I14" s="24">
        <f>IF('[7]Discharge'!I12=0,0,IF(TRIM('[7]Discharge'!I12)="","",IF(COUNT(O6)=0,"",IF(O6=1,(((10^K4)*('[7]Discharge'!I12^N4))/100),((10^K4)*('[7]Discharge'!I12^N4))))))</f>
        <v>56.95344698648079</v>
      </c>
      <c r="J14" s="24">
        <f>IF('[7]Discharge'!J12=0,0,IF(TRIM('[7]Discharge'!J12)="","",IF(COUNT(O6)=0,"",IF(O6=1,(((10^K4)*('[7]Discharge'!J12^N4))/100),((10^K4)*('[7]Discharge'!J12^N4))))))</f>
        <v>20.99073071514484</v>
      </c>
      <c r="K14" s="24">
        <f>IF('[7]Discharge'!K12=0,0,IF(TRIM('[7]Discharge'!K12)="","",IF(COUNT(O6)=0,"",IF(O6=1,(((10^K4)*('[7]Discharge'!K12^N4))/100),((10^K4)*('[7]Discharge'!K12^N4))))))</f>
        <v>22.536660131906178</v>
      </c>
      <c r="L14" s="24">
        <f>IF('[7]Discharge'!L12=0,0,IF(TRIM('[7]Discharge'!L12)="","",IF(COUNT(O6)=0,"",IF(O6=1,(((10^K4)*('[7]Discharge'!L12^N4))/100),((10^K4)*('[7]Discharge'!L12^N4))))))</f>
        <v>15.344719487442518</v>
      </c>
      <c r="M14" s="24">
        <f>IF('[7]Discharge'!M12=0,0,IF(TRIM('[7]Discharge'!M12)="","",IF(COUNT(O6)=0,"",IF(O6=1,(((10^K4)*('[7]Discharge'!M12^N4))/100),((10^K4)*('[7]Discharge'!M12^N4))))))</f>
        <v>7.924057916827739</v>
      </c>
      <c r="N14" s="24">
        <f>IF('[7]Discharge'!N12=0,0,IF(TRIM('[7]Discharge'!N12)="","",IF(COUNT(O6)=0,"",IF(O6=1,(((10^K4)*('[7]Discharge'!N12^N4))/100),((10^K4)*('[7]Discharge'!N12^N4))))))</f>
        <v>4.028039057473733</v>
      </c>
      <c r="O14" s="24">
        <f t="shared" si="0"/>
        <v>897.779139047245</v>
      </c>
      <c r="P14" s="46"/>
      <c r="Q14" s="25"/>
    </row>
    <row r="15" spans="1:17" ht="21.75">
      <c r="A15" s="3"/>
      <c r="B15" s="43">
        <v>5</v>
      </c>
      <c r="C15" s="24">
        <f>IF('[7]Discharge'!C13=0,0,IF(TRIM('[7]Discharge'!C13)="","",IF(COUNT(O6)=0,"",IF(O6=1,(((10^K4)*('[7]Discharge'!C13^N4))/100),(((10^K4)*('[7]Discharge'!C13^N4)))))))</f>
        <v>2.0451964471043373</v>
      </c>
      <c r="D15" s="24">
        <f>IF('[7]Discharge'!D13=0,0,IF(TRIM('[7]Discharge'!D13)="","",IF(COUNT(O6)=0,"",IF(O6=1,(((10^K4)*('[7]Discharge'!D13^N4))/100),((10^K4)*('[7]Discharge'!D13^N4))))))</f>
        <v>2.347804352610604</v>
      </c>
      <c r="E15" s="24">
        <f>IF('[7]Discharge'!E13=0,0,IF(TRIM('[7]Discharge'!E13)="","",IF(COUNT(O6)=0,"",IF(O6=1,(((10^K4)*('[7]Discharge'!E13^N4))/100),((10^K4)*('[7]Discharge'!E13^N4))))))</f>
        <v>10.563973383477284</v>
      </c>
      <c r="F15" s="24">
        <f>IF('[7]Discharge'!F13=0,0,IF(TRIM('[7]Discharge'!F13)="","",IF(COUNT(O6)=0,"",IF(O6=1,(((10^K4)*('[7]Discharge'!F13^N4))/100),((10^K4)*('[7]Discharge'!F13^N4))))))</f>
        <v>10.563973383477284</v>
      </c>
      <c r="G15" s="24">
        <f>IF('[7]Discharge'!G13=0,0,IF(TRIM('[7]Discharge'!G13)="","",IF(COUNT(O6)=0,"",IF(O6=1,(((10^K4)*('[7]Discharge'!G13^N4))/100),((10^K4)*('[7]Discharge'!G13^N4))))))</f>
        <v>108.82603448705873</v>
      </c>
      <c r="H15" s="24">
        <f>IF('[7]Discharge'!H13=0,0,IF(TRIM('[7]Discharge'!H13)="","",IF(COUNT(O6)=0,"",IF(O6=1,(((10^K4)*('[7]Discharge'!H13^N4))/100),((10^K4)*('[7]Discharge'!H13^N4))))))</f>
        <v>567.9214110999554</v>
      </c>
      <c r="I15" s="24">
        <f>IF('[7]Discharge'!I13=0,0,IF(TRIM('[7]Discharge'!I13)="","",IF(COUNT(O6)=0,"",IF(O6=1,(((10^K4)*('[7]Discharge'!I13^N4))/100),((10^K4)*('[7]Discharge'!I13^N4))))))</f>
        <v>66.195738580949</v>
      </c>
      <c r="J15" s="24">
        <f>IF('[7]Discharge'!J13=0,0,IF(TRIM('[7]Discharge'!J13)="","",IF(COUNT(O6)=0,"",IF(O6=1,(((10^K4)*('[7]Discharge'!J13^N4))/100),((10^K4)*('[7]Discharge'!J13^N4))))))</f>
        <v>32.032202218895605</v>
      </c>
      <c r="K15" s="24">
        <f>IF('[7]Discharge'!K13=0,0,IF(TRIM('[7]Discharge'!K13)="","",IF(COUNT(O6)=0,"",IF(O6=1,(((10^K4)*('[7]Discharge'!K13^N4))/100),((10^K4)*('[7]Discharge'!K13^N4))))))</f>
        <v>22.536660131906178</v>
      </c>
      <c r="L15" s="24">
        <f>IF('[7]Discharge'!L13=0,0,IF(TRIM('[7]Discharge'!L13)="","",IF(COUNT(O6)=0,"",IF(O6=1,(((10^K4)*('[7]Discharge'!L13^N4))/100),((10^K4)*('[7]Discharge'!L13^N4))))))</f>
        <v>15.344719487442518</v>
      </c>
      <c r="M15" s="24">
        <f>IF('[7]Discharge'!M13=0,0,IF(TRIM('[7]Discharge'!M13)="","",IF(COUNT(O6)=0,"",IF(O6=1,(((10^K4)*('[7]Discharge'!M13^N4))/100),((10^K4)*('[7]Discharge'!M13^N4))))))</f>
        <v>7.186347719943571</v>
      </c>
      <c r="N15" s="24">
        <f>IF('[7]Discharge'!N13=0,0,IF(TRIM('[7]Discharge'!N13)="","",IF(COUNT(O6)=0,"",IF(O6=1,(((10^K4)*('[7]Discharge'!N13^N4))/100),((10^K4)*('[7]Discharge'!N13^N4))))))</f>
        <v>4.028039057473733</v>
      </c>
      <c r="O15" s="24">
        <f t="shared" si="0"/>
        <v>849.5921003502942</v>
      </c>
      <c r="P15" s="46"/>
      <c r="Q15" s="25"/>
    </row>
    <row r="16" spans="1:17" ht="21.75">
      <c r="A16" s="3"/>
      <c r="B16" s="43">
        <v>6</v>
      </c>
      <c r="C16" s="24">
        <f>IF('[7]Discharge'!C14=0,0,IF(TRIM('[7]Discharge'!C14)="","",IF(COUNT(O6)=0,"",IF(O6=1,(((10^K4)*('[7]Discharge'!C14^N4))/100),((10^K4)*('[7]Discharge'!C14^N4))))))</f>
        <v>2.0451964471043373</v>
      </c>
      <c r="D16" s="24">
        <f>IF('[7]Discharge'!D14=0,0,IF(TRIM('[7]Discharge'!D14)="","",IF(COUNT(O6)=0,"",IF(O6=1,(((10^K4)*('[7]Discharge'!D14^N4))/100),((10^K4)*('[7]Discharge'!D14^N4))))))</f>
        <v>2.347804352610604</v>
      </c>
      <c r="E16" s="24">
        <f>IF('[7]Discharge'!E14=0,0,IF(TRIM('[7]Discharge'!E14)="","",IF(COUNT(O6)=0,"",IF(O6=1,(((10^K4)*('[7]Discharge'!E14^N4))/100),((10^K4)*('[7]Discharge'!E14^N4))))))</f>
        <v>9.504849333442579</v>
      </c>
      <c r="F16" s="24">
        <f>IF('[7]Discharge'!F14=0,0,IF(TRIM('[7]Discharge'!F14)="","",IF(COUNT(O6)=0,"",IF(O6=1,(((10^K4)*('[7]Discharge'!F14^N4))/100),((10^K4)*('[7]Discharge'!F14^N4))))))</f>
        <v>9.504849333442579</v>
      </c>
      <c r="G16" s="24">
        <f>IF('[7]Discharge'!G14=0,0,IF(TRIM('[7]Discharge'!G14)="","",IF(COUNT(O6)=0,"",IF(O6=1,(((10^K4)*('[7]Discharge'!G14^N4))/100),((10^K4)*('[7]Discharge'!G14^N4))))))</f>
        <v>476.0989822008116</v>
      </c>
      <c r="H16" s="24">
        <f>IF('[7]Discharge'!H14=0,0,IF(TRIM('[7]Discharge'!H14)="","",IF(COUNT(O6)=0,"",IF(O6=1,(((10^K4)*('[7]Discharge'!H14^N4))/100),((10^K4)*('[7]Discharge'!H14^N4))))))</f>
        <v>427.18180015289624</v>
      </c>
      <c r="I16" s="24">
        <f>IF('[7]Discharge'!I14=0,0,IF(TRIM('[7]Discharge'!I14)="","",IF(COUNT(O6)=0,"",IF(O6=1,(((10^K4)*('[7]Discharge'!I14^N4))/100),((10^K4)*('[7]Discharge'!I14^N4))))))</f>
        <v>59.95883449804121</v>
      </c>
      <c r="J16" s="24">
        <f>IF('[7]Discharge'!J14=0,0,IF(TRIM('[7]Discharge'!J14)="","",IF(COUNT(O6)=0,"",IF(O6=1,(((10^K4)*('[7]Discharge'!J14^N4))/100),((10^K4)*('[7]Discharge'!J14^N4))))))</f>
        <v>40.76162378235473</v>
      </c>
      <c r="K16" s="24">
        <f>IF('[7]Discharge'!K14=0,0,IF(TRIM('[7]Discharge'!K14)="","",IF(COUNT(O6)=0,"",IF(O6=1,(((10^K4)*('[7]Discharge'!K14^N4))/100),((10^K4)*('[7]Discharge'!K14^N4))))))</f>
        <v>20.99073071514484</v>
      </c>
      <c r="L16" s="24">
        <f>IF('[7]Discharge'!L14=0,0,IF(TRIM('[7]Discharge'!L14)="","",IF(COUNT(O6)=0,"",IF(O6=1,(((10^K4)*('[7]Discharge'!L14^N4))/100),((10^K4)*('[7]Discharge'!L14^N4))))))</f>
        <v>15.344719487442518</v>
      </c>
      <c r="M16" s="24">
        <f>IF('[7]Discharge'!M14=0,0,IF(TRIM('[7]Discharge'!M14)="","",IF(COUNT(O6)=0,"",IF(O6=1,(((10^K4)*('[7]Discharge'!M14^N4))/100),((10^K4)*('[7]Discharge'!M14^N4))))))</f>
        <v>7.186347719943571</v>
      </c>
      <c r="N16" s="24">
        <f>IF('[7]Discharge'!N14=0,0,IF(TRIM('[7]Discharge'!N14)="","",IF(COUNT(O6)=0,"",IF(O6=1,(((10^K4)*('[7]Discharge'!N14^N4))/100),((10^K4)*('[7]Discharge'!N14^N4))))))</f>
        <v>4.028039057473733</v>
      </c>
      <c r="O16" s="24">
        <f t="shared" si="0"/>
        <v>1074.9537770807085</v>
      </c>
      <c r="P16" s="46"/>
      <c r="Q16" s="25"/>
    </row>
    <row r="17" spans="1:17" ht="21.75">
      <c r="A17" s="3"/>
      <c r="B17" s="43">
        <v>7</v>
      </c>
      <c r="C17" s="24">
        <f>IF('[7]Discharge'!C15=0,0,IF(TRIM('[7]Discharge'!C15)="","",IF(COUNT(O6)=0,"",IF(O6=1,(((10^K4)*('[7]Discharge'!C15^N4))/100),((10^K4)*('[7]Discharge'!C15^N4))))))</f>
        <v>2.6707583076269836</v>
      </c>
      <c r="D17" s="24">
        <f>IF('[7]Discharge'!D15=0,0,IF(TRIM('[7]Discharge'!D15)="","",IF(COUNT(O6)=0,"",IF(O6=1,(((10^K4)*('[7]Discharge'!D15^N4))/100),((10^K4)*('[7]Discharge'!D15^N4))))))</f>
        <v>2.347804352610604</v>
      </c>
      <c r="E17" s="24">
        <f>IF('[7]Discharge'!E15=0,0,IF(TRIM('[7]Discharge'!E15)="","",IF(COUNT(O6)=0,"",IF(O6=1,(((10^K4)*('[7]Discharge'!E15^N4))/100),((10^K4)*('[7]Discharge'!E15^N4))))))</f>
        <v>9.504849333442579</v>
      </c>
      <c r="F17" s="24">
        <f>IF('[7]Discharge'!F15=0,0,IF(TRIM('[7]Discharge'!F15)="","",IF(COUNT(O6)=0,"",IF(O6=1,(((10^K4)*('[7]Discharge'!F15^N4))/100),((10^K4)*('[7]Discharge'!F15^N4))))))</f>
        <v>8.696917439477875</v>
      </c>
      <c r="G17" s="24">
        <f>IF('[7]Discharge'!G15=0,0,IF(TRIM('[7]Discharge'!G15)="","",IF(COUNT(O6)=0,"",IF(O6=1,(((10^K4)*('[7]Discharge'!G15^N4))/100),((10^K4)*('[7]Discharge'!G15^N4))))))</f>
        <v>209.31279911107006</v>
      </c>
      <c r="H17" s="24">
        <f>IF('[7]Discharge'!H15=0,0,IF(TRIM('[7]Discharge'!H15)="","",IF(COUNT(O6)=0,"",IF(O6=1,(((10^K4)*('[7]Discharge'!H15^N4))/100),((10^K4)*('[7]Discharge'!H15^N4))))))</f>
        <v>347.8179744051792</v>
      </c>
      <c r="I17" s="24">
        <f>IF('[7]Discharge'!I15=0,0,IF(TRIM('[7]Discharge'!I15)="","",IF(COUNT(O6)=0,"",IF(O6=1,(((10^K4)*('[7]Discharge'!I15^N4))/100),((10^K4)*('[7]Discharge'!I15^N4))))))</f>
        <v>76.34322168491344</v>
      </c>
      <c r="J17" s="24">
        <f>IF('[7]Discharge'!J15=0,0,IF(TRIM('[7]Discharge'!J15)="","",IF(COUNT(O6)=0,"",IF(O6=1,(((10^K4)*('[7]Discharge'!J15^N4))/100),((10^K4)*('[7]Discharge'!J15^N4))))))</f>
        <v>113.3491926700026</v>
      </c>
      <c r="K17" s="24">
        <f>IF('[7]Discharge'!K15=0,0,IF(TRIM('[7]Discharge'!K15)="","",IF(COUNT(O6)=0,"",IF(O6=1,(((10^K4)*('[7]Discharge'!K15^N4))/100),((10^K4)*('[7]Discharge'!K15^N4))))))</f>
        <v>20.99073071514484</v>
      </c>
      <c r="L17" s="24">
        <f>IF('[7]Discharge'!L15=0,0,IF(TRIM('[7]Discharge'!L15)="","",IF(COUNT(O6)=0,"",IF(O6=1,(((10^K4)*('[7]Discharge'!L15^N4))/100),((10^K4)*('[7]Discharge'!L15^N4))))))</f>
        <v>15.344719487442518</v>
      </c>
      <c r="M17" s="24">
        <f>IF('[7]Discharge'!M15=0,0,IF(TRIM('[7]Discharge'!M15)="","",IF(COUNT(O6)=0,"",IF(O6=1,(((10^K4)*('[7]Discharge'!M15^N4))/100),((10^K4)*('[7]Discharge'!M15^N4))))))</f>
        <v>7.186347719943571</v>
      </c>
      <c r="N17" s="24">
        <f>IF('[7]Discharge'!N15=0,0,IF(TRIM('[7]Discharge'!N15)="","",IF(COUNT(O6)=0,"",IF(O6=1,(((10^K4)*('[7]Discharge'!N15^N4))/100),((10^K4)*('[7]Discharge'!N15^N4))))))</f>
        <v>4.028039057473733</v>
      </c>
      <c r="O17" s="24">
        <f t="shared" si="0"/>
        <v>817.593354284328</v>
      </c>
      <c r="P17" s="46"/>
      <c r="Q17" s="25"/>
    </row>
    <row r="18" spans="1:17" ht="21.75">
      <c r="A18" s="3"/>
      <c r="B18" s="43">
        <v>8</v>
      </c>
      <c r="C18" s="24">
        <f>IF('[7]Discharge'!C16=0,0,IF(TRIM('[7]Discharge'!C16)="","",IF(COUNT(O6)=0,"",IF(O6=1,(((10^K4)*('[7]Discharge'!C16^N4))/100),((10^K4)*('[7]Discharge'!C16^N4))))))</f>
        <v>5.184945832239148</v>
      </c>
      <c r="D18" s="24">
        <f>IF('[7]Discharge'!D16=0,0,IF(TRIM('[7]Discharge'!D16)="","",IF(COUNT(O6)=0,"",IF(O6=1,(((10^K4)*('[7]Discharge'!D16^N4))/100),((10^K4)*('[7]Discharge'!D16^N4))))))</f>
        <v>3.013996627627878</v>
      </c>
      <c r="E18" s="24">
        <f>IF('[7]Discharge'!E16=0,0,IF(TRIM('[7]Discharge'!E16)="","",IF(COUNT(O6)=0,"",IF(O6=1,(((10^K4)*('[7]Discharge'!E16^N4))/100),((10^K4)*('[7]Discharge'!E16^N4))))))</f>
        <v>8.696917439477875</v>
      </c>
      <c r="F18" s="24">
        <f>IF('[7]Discharge'!F16=0,0,IF(TRIM('[7]Discharge'!F16)="","",IF(COUNT(O6)=0,"",IF(O6=1,(((10^K4)*('[7]Discharge'!F16^N4))/100),((10^K4)*('[7]Discharge'!F16^N4))))))</f>
        <v>15.344719487442518</v>
      </c>
      <c r="G18" s="24">
        <f>IF('[7]Discharge'!G16=0,0,IF(TRIM('[7]Discharge'!G16)="","",IF(COUNT(O6)=0,"",IF(O6=1,(((10^K4)*('[7]Discharge'!G16^N4))/100),((10^K4)*('[7]Discharge'!G16^N4))))))</f>
        <v>128.33863921616734</v>
      </c>
      <c r="H18" s="24">
        <f>IF('[7]Discharge'!H16=0,0,IF(TRIM('[7]Discharge'!H16)="","",IF(COUNT(O6)=0,"",IF(O6=1,(((10^K4)*('[7]Discharge'!H16^N4))/100),((10^K4)*('[7]Discharge'!H16^N4))))))</f>
        <v>173.59087665600194</v>
      </c>
      <c r="I18" s="24">
        <f>IF('[7]Discharge'!I16=0,0,IF(TRIM('[7]Discharge'!I16)="","",IF(COUNT(O6)=0,"",IF(O6=1,(((10^K4)*('[7]Discharge'!I16^N4))/100),((10^K4)*('[7]Discharge'!I16^N4))))))</f>
        <v>66.195738580949</v>
      </c>
      <c r="J18" s="24">
        <f>IF('[7]Discharge'!J16=0,0,IF(TRIM('[7]Discharge'!J16)="","",IF(COUNT(O6)=0,"",IF(O6=1,(((10^K4)*('[7]Discharge'!J16^N4))/100),((10^K4)*('[7]Discharge'!J16^N4))))))</f>
        <v>240.23406385617218</v>
      </c>
      <c r="K18" s="24">
        <f>IF('[7]Discharge'!K16=0,0,IF(TRIM('[7]Discharge'!K16)="","",IF(COUNT(O6)=0,"",IF(O6=1,(((10^K4)*('[7]Discharge'!K16^N4))/100),((10^K4)*('[7]Discharge'!K16^N4))))))</f>
        <v>20.99073071514484</v>
      </c>
      <c r="L18" s="24">
        <f>IF('[7]Discharge'!L16=0,0,IF(TRIM('[7]Discharge'!L16)="","",IF(COUNT(O6)=0,"",IF(O6=1,(((10^K4)*('[7]Discharge'!L16^N4))/100),((10^K4)*('[7]Discharge'!L16^N4))))))</f>
        <v>12.845744034012105</v>
      </c>
      <c r="M18" s="24">
        <f>IF('[7]Discharge'!M16=0,0,IF(TRIM('[7]Discharge'!M16)="","",IF(COUNT(O6)=0,"",IF(O6=1,(((10^K4)*('[7]Discharge'!M16^N4))/100),((10^K4)*('[7]Discharge'!M16^N4))))))</f>
        <v>7.186347719943571</v>
      </c>
      <c r="N18" s="24">
        <f>IF('[7]Discharge'!N16=0,0,IF(TRIM('[7]Discharge'!N16)="","",IF(COUNT(O6)=0,"",IF(O6=1,(((10^K4)*('[7]Discharge'!N16^N4))/100),((10^K4)*('[7]Discharge'!N16^N4))))))</f>
        <v>4.028039057473733</v>
      </c>
      <c r="O18" s="24">
        <f t="shared" si="0"/>
        <v>685.6507592226523</v>
      </c>
      <c r="P18" s="46"/>
      <c r="Q18" s="25"/>
    </row>
    <row r="19" spans="1:17" ht="21.75">
      <c r="A19" s="3"/>
      <c r="B19" s="43">
        <v>9</v>
      </c>
      <c r="C19" s="24">
        <f>IF('[7]Discharge'!C17=0,0,IF(TRIM('[7]Discharge'!C17)="","",IF(COUNT(O6)=0,"",IF(O6=1,(((10^K4)*('[7]Discharge'!C17^N4))/100),((10^K4)*('[7]Discharge'!C17^N4))))))</f>
        <v>5.184945832239148</v>
      </c>
      <c r="D19" s="24">
        <f>IF('[7]Discharge'!D17=0,0,IF(TRIM('[7]Discharge'!D17)="","",IF(COUNT(O6)=0,"",IF(O6=1,(((10^K4)*('[7]Discharge'!D17^N4))/100),((10^K4)*('[7]Discharge'!D17^N4))))))</f>
        <v>4.588690168797488</v>
      </c>
      <c r="E19" s="24">
        <f>IF('[7]Discharge'!E17=0,0,IF(TRIM('[7]Discharge'!E17)="","",IF(COUNT(O6)=0,"",IF(O6=1,(((10^K4)*('[7]Discharge'!E17^N4))/100),((10^K4)*('[7]Discharge'!E17^N4))))))</f>
        <v>9.504849333442579</v>
      </c>
      <c r="F19" s="24">
        <f>IF('[7]Discharge'!F17=0,0,IF(TRIM('[7]Discharge'!F17)="","",IF(COUNT(O6)=0,"",IF(O6=1,(((10^K4)*('[7]Discharge'!F17^N4))/100),((10^K4)*('[7]Discharge'!F17^N4))))))</f>
        <v>12.845744034012105</v>
      </c>
      <c r="G19" s="24">
        <f>IF('[7]Discharge'!G17=0,0,IF(TRIM('[7]Discharge'!G17)="","",IF(COUNT(O6)=0,"",IF(O6=1,(((10^K4)*('[7]Discharge'!G17^N4))/100),((10^K4)*('[7]Discharge'!G17^N4))))))</f>
        <v>108.82603448705873</v>
      </c>
      <c r="H19" s="24">
        <f>IF('[7]Discharge'!H17=0,0,IF(TRIM('[7]Discharge'!H17)="","",IF(COUNT(O6)=0,"",IF(O6=1,(((10^K4)*('[7]Discharge'!H17^N4))/100),((10^K4)*('[7]Discharge'!H17^N4))))))</f>
        <v>133.53687730298952</v>
      </c>
      <c r="I19" s="24">
        <f>IF('[7]Discharge'!I17=0,0,IF(TRIM('[7]Discharge'!I17)="","",IF(COUNT(O6)=0,"",IF(O6=1,(((10^K4)*('[7]Discharge'!I17^N4))/100),((10^K4)*('[7]Discharge'!I17^N4))))))</f>
        <v>45.68782353863979</v>
      </c>
      <c r="J19" s="24">
        <f>IF('[7]Discharge'!J17=0,0,IF(TRIM('[7]Discharge'!J17)="","",IF(COUNT(O6)=0,"",IF(O6=1,(((10^K4)*('[7]Discharge'!J17^N4))/100),((10^K4)*('[7]Discharge'!J17^N4))))))</f>
        <v>209.31279911107006</v>
      </c>
      <c r="K19" s="24">
        <f>IF('[7]Discharge'!K17=0,0,IF(TRIM('[7]Discharge'!K17)="","",IF(COUNT(O6)=0,"",IF(O6=1,(((10^K4)*('[7]Discharge'!K17^N4))/100),((10^K4)*('[7]Discharge'!K17^N4))))))</f>
        <v>20.99073071514484</v>
      </c>
      <c r="L19" s="24">
        <f>IF('[7]Discharge'!L17=0,0,IF(TRIM('[7]Discharge'!L17)="","",IF(COUNT(O6)=0,"",IF(O6=1,(((10^K4)*('[7]Discharge'!L17^N4))/100),((10^K4)*('[7]Discharge'!L17^N4))))))</f>
        <v>15.344719487442518</v>
      </c>
      <c r="M19" s="24">
        <f>IF('[7]Discharge'!M17=0,0,IF(TRIM('[7]Discharge'!M17)="","",IF(COUNT(O6)=0,"",IF(O6=1,(((10^K4)*('[7]Discharge'!M17^N4))/100),((10^K4)*('[7]Discharge'!M17^N4))))))</f>
        <v>7.186347719943571</v>
      </c>
      <c r="N19" s="24">
        <f>IF('[7]Discharge'!N17=0,0,IF(TRIM('[7]Discharge'!N17)="","",IF(COUNT(O6)=0,"",IF(O6=1,(((10^K4)*('[7]Discharge'!N17^N4))/100),((10^K4)*('[7]Discharge'!N17^N4))))))</f>
        <v>4.028039057473733</v>
      </c>
      <c r="O19" s="24">
        <f t="shared" si="0"/>
        <v>577.037600788254</v>
      </c>
      <c r="P19" s="46"/>
      <c r="Q19" s="25"/>
    </row>
    <row r="20" spans="1:17" ht="21.75">
      <c r="A20" s="3"/>
      <c r="B20" s="43">
        <v>10</v>
      </c>
      <c r="C20" s="24">
        <f>IF('[7]Discharge'!C18=0,0,IF(TRIM('[7]Discharge'!C18)="","",IF(COUNT(O6)=0,"",IF(O6=1,(((10^K4)*('[7]Discharge'!C18^N4))/100),((10^K4)*('[7]Discharge'!C18^N4))))))</f>
        <v>5.184945832239148</v>
      </c>
      <c r="D20" s="24">
        <f>IF('[7]Discharge'!D18=0,0,IF(TRIM('[7]Discharge'!D18)="","",IF(COUNT(O6)=0,"",IF(O6=1,(((10^K4)*('[7]Discharge'!D18^N4))/100),((10^K4)*('[7]Discharge'!D18^N4))))))</f>
        <v>4.588690168797488</v>
      </c>
      <c r="E20" s="24">
        <f>IF('[7]Discharge'!E18=0,0,IF(TRIM('[7]Discharge'!E18)="","",IF(COUNT(O6)=0,"",IF(O6=1,(((10^K4)*('[7]Discharge'!E18^N4))/100),((10^K4)*('[7]Discharge'!E18^N4))))))</f>
        <v>11.677647823152306</v>
      </c>
      <c r="F20" s="24">
        <f>IF('[7]Discharge'!F18=0,0,IF(TRIM('[7]Discharge'!F18)="","",IF(COUNT(O6)=0,"",IF(O6=1,(((10^K4)*('[7]Discharge'!F18^N4))/100),((10^K4)*('[7]Discharge'!F18^N4))))))</f>
        <v>10.563973383477284</v>
      </c>
      <c r="G20" s="24">
        <f>IF('[7]Discharge'!G18=0,0,IF(TRIM('[7]Discharge'!G18)="","",IF(COUNT(O6)=0,"",IF(O6=1,(((10^K4)*('[7]Discharge'!G18^N4))/100),((10^K4)*('[7]Discharge'!G18^N4))))))</f>
        <v>299.3377691120267</v>
      </c>
      <c r="H20" s="24">
        <f>IF('[7]Discharge'!H18=0,0,IF(TRIM('[7]Discharge'!H18)="","",IF(COUNT(O6)=0,"",IF(O6=1,(((10^K4)*('[7]Discharge'!H18^N4))/100),((10^K4)*('[7]Discharge'!H18^N4))))))</f>
        <v>118.24469959279102</v>
      </c>
      <c r="I20" s="24">
        <f>IF('[7]Discharge'!I18=0,0,IF(TRIM('[7]Discharge'!I18)="","",IF(COUNT(O6)=0,"",IF(O6=1,(((10^K4)*('[7]Discharge'!I18^N4))/100),((10^K4)*('[7]Discharge'!I18^N4))))))</f>
        <v>51.16925792134933</v>
      </c>
      <c r="J20" s="24">
        <f>IF('[7]Discharge'!J18=0,0,IF(TRIM('[7]Discharge'!J18)="","",IF(COUNT(O6)=0,"",IF(O6=1,(((10^K4)*('[7]Discharge'!J18^N4))/100),((10^K4)*('[7]Discharge'!J18^N4))))))</f>
        <v>96.05192148600348</v>
      </c>
      <c r="K20" s="24">
        <f>IF('[7]Discharge'!K18=0,0,IF(TRIM('[7]Discharge'!K18)="","",IF(COUNT(O6)=0,"",IF(O6=1,(((10^K4)*('[7]Discharge'!K18^N4))/100),((10^K4)*('[7]Discharge'!K18^N4))))))</f>
        <v>20.99073071514484</v>
      </c>
      <c r="L20" s="24">
        <f>IF('[7]Discharge'!L18=0,0,IF(TRIM('[7]Discharge'!L18)="","",IF(COUNT(O6)=0,"",IF(O6=1,(((10^K4)*('[7]Discharge'!L18^N4))/100),((10^K4)*('[7]Discharge'!L18^N4))))))</f>
        <v>15.344719487442518</v>
      </c>
      <c r="M20" s="24">
        <f>IF('[7]Discharge'!M18=0,0,IF(TRIM('[7]Discharge'!M18)="","",IF(COUNT(O6)=0,"",IF(O6=1,(((10^K4)*('[7]Discharge'!M18^N4))/100),((10^K4)*('[7]Discharge'!M18^N4))))))</f>
        <v>7.186347719943571</v>
      </c>
      <c r="N20" s="24">
        <f>IF('[7]Discharge'!N18=0,0,IF(TRIM('[7]Discharge'!N18)="","",IF(COUNT(O6)=0,"",IF(O6=1,(((10^K4)*('[7]Discharge'!N18^N4))/100),((10^K4)*('[7]Discharge'!N18^N4))))))</f>
        <v>4.028039057473733</v>
      </c>
      <c r="O20" s="24">
        <f t="shared" si="0"/>
        <v>644.3687422998414</v>
      </c>
      <c r="P20" s="46"/>
      <c r="Q20" s="25"/>
    </row>
    <row r="21" spans="1:17" ht="21.75">
      <c r="A21" s="3"/>
      <c r="B21" s="4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46"/>
      <c r="Q21" s="25"/>
    </row>
    <row r="22" spans="1:17" ht="21.75">
      <c r="A22" s="3"/>
      <c r="B22" s="43">
        <v>11</v>
      </c>
      <c r="C22" s="24">
        <f>IF('[7]Discharge'!C20=0,0,IF(TRIM('[7]Discharge'!C20)="","",IF(COUNT(O6)=0,"",IF(O6=1,(((10^K4)*('[7]Discharge'!C20^N4))/100),((10^K4)*('[7]Discharge'!C20^N4))))))</f>
        <v>5.184945832239148</v>
      </c>
      <c r="D22" s="24">
        <f>IF('[7]Discharge'!D20=0,0,IF(TRIM('[7]Discharge'!D20)="","",IF(COUNT(O6)=0,"",IF(O6=1,(((10^K4)*('[7]Discharge'!D20^N4))/100),((10^K4)*('[7]Discharge'!D20^N4))))))</f>
        <v>4.588690168797488</v>
      </c>
      <c r="E22" s="24">
        <f>IF('[7]Discharge'!E20=0,0,IF(TRIM('[7]Discharge'!E20)="","",IF(COUNT(O6)=0,"",IF(O6=1,(((10^K4)*('[7]Discharge'!E20^N4))/100),((10^K4)*('[7]Discharge'!E20^N4))))))</f>
        <v>12.845744034012105</v>
      </c>
      <c r="F22" s="24">
        <f>IF('[7]Discharge'!F20=0,0,IF(TRIM('[7]Discharge'!F20)="","",IF(COUNT(O6)=0,"",IF(O6=1,(((10^K4)*('[7]Discharge'!F20^N4))/100),((10^K4)*('[7]Discharge'!F20^N4))))))</f>
        <v>7.924057916827739</v>
      </c>
      <c r="G22" s="24">
        <f>IF('[7]Discharge'!G20=0,0,IF(TRIM('[7]Discharge'!G20)="","",IF(COUNT(O6)=0,"",IF(O6=1,(((10^K4)*('[7]Discharge'!G20^N4))/100),((10^K4)*('[7]Discharge'!G20^N4))))))</f>
        <v>149.73553996277792</v>
      </c>
      <c r="H22" s="24">
        <f>IF('[7]Discharge'!H20=0,0,IF(TRIM('[7]Discharge'!H20)="","",IF(COUNT(O6)=0,"",IF(O6=1,(((10^K4)*('[7]Discharge'!H20^N4))/100),((10^K4)*('[7]Discharge'!H20^N4))))))</f>
        <v>123.24121456608175</v>
      </c>
      <c r="I22" s="24">
        <f>IF('[7]Discharge'!I20=0,0,IF(TRIM('[7]Discharge'!I20)="","",IF(COUNT(O6)=0,"",IF(O6=1,(((10^K4)*('[7]Discharge'!I20^N4))/100),((10^K4)*('[7]Discharge'!I20^N4))))))</f>
        <v>100.18000142557479</v>
      </c>
      <c r="J22" s="24">
        <f>IF('[7]Discharge'!J20=0,0,IF(TRIM('[7]Discharge'!J20)="","",IF(COUNT(O6)=0,"",IF(O6=1,(((10^K4)*('[7]Discharge'!J20^N4))/100),((10^K4)*('[7]Discharge'!J20^N4))))))</f>
        <v>80.1550263286103</v>
      </c>
      <c r="K22" s="24">
        <f>IF('[7]Discharge'!K20=0,0,IF(TRIM('[7]Discharge'!K20)="","",IF(COUNT(O6)=0,"",IF(O6=1,(((10^K4)*('[7]Discharge'!K20^N4))/100),((10^K4)*('[7]Discharge'!K20^N4))))))</f>
        <v>20.99073071514484</v>
      </c>
      <c r="L22" s="24">
        <f>IF('[7]Discharge'!L20=0,0,IF(TRIM('[7]Discharge'!L20)="","",IF(COUNT(O6)=0,"",IF(O6=1,(((10^K4)*('[7]Discharge'!L20^N4))/100),((10^K4)*('[7]Discharge'!L20^N4))))))</f>
        <v>15.344719487442518</v>
      </c>
      <c r="M22" s="24">
        <f>IF('[7]Discharge'!M20=0,0,IF(TRIM('[7]Discharge'!M20)="","",IF(COUNT(O6)=0,"",IF(O6=1,(((10^K4)*('[7]Discharge'!M20^N4))/100),((10^K4)*('[7]Discharge'!M20^N4))))))</f>
        <v>7.186347719943571</v>
      </c>
      <c r="N22" s="24">
        <f>IF('[7]Discharge'!N20=0,0,IF(TRIM('[7]Discharge'!N20)="","",IF(COUNT(O6)=0,"",IF(O6=1,(((10^K4)*('[7]Discharge'!N20^N4))/100),((10^K4)*('[7]Discharge'!N20^N4))))))</f>
        <v>4.028039057473733</v>
      </c>
      <c r="O22" s="24">
        <f t="shared" si="0"/>
        <v>531.4050572149259</v>
      </c>
      <c r="P22" s="46"/>
      <c r="Q22" s="25"/>
    </row>
    <row r="23" spans="1:17" ht="21.75">
      <c r="A23" s="3"/>
      <c r="B23" s="43">
        <v>12</v>
      </c>
      <c r="C23" s="24">
        <f>IF('[7]Discharge'!C21=0,0,IF(TRIM('[7]Discharge'!C21)="","",IF(COUNT(O6)=0,"",IF(O6=1,(((10^K4)*('[7]Discharge'!C21^N4))/100),((10^K4)*('[7]Discharge'!C21^N4))))))</f>
        <v>5.184945832239148</v>
      </c>
      <c r="D23" s="24">
        <f>IF('[7]Discharge'!D21=0,0,IF(TRIM('[7]Discharge'!D21)="","",IF(COUNT(O6)=0,"",IF(O6=1,(((10^K4)*('[7]Discharge'!D21^N4))/100),((10^K4)*('[7]Discharge'!D21^N4))))))</f>
        <v>5.184945832239148</v>
      </c>
      <c r="E23" s="24">
        <f>IF('[7]Discharge'!E21=0,0,IF(TRIM('[7]Discharge'!E21)="","",IF(COUNT(O6)=0,"",IF(O6=1,(((10^K4)*('[7]Discharge'!E21^N4))/100),((10^K4)*('[7]Discharge'!E21^N4))))))</f>
        <v>10.563973383477284</v>
      </c>
      <c r="F23" s="24">
        <f>IF('[7]Discharge'!F21=0,0,IF(TRIM('[7]Discharge'!F21)="","",IF(COUNT(O6)=0,"",IF(O6=1,(((10^K4)*('[7]Discharge'!F21^N4))/100),((10^K4)*('[7]Discharge'!F21^N4))))))</f>
        <v>9.504849333442579</v>
      </c>
      <c r="G23" s="24">
        <f>IF('[7]Discharge'!G21=0,0,IF(TRIM('[7]Discharge'!G21)="","",IF(COUNT(O6)=0,"",IF(O6=1,(((10^K4)*('[7]Discharge'!G21^N4))/100),((10^K4)*('[7]Discharge'!G21^N4))))))</f>
        <v>138.8358346314491</v>
      </c>
      <c r="H23" s="24">
        <f>IF('[7]Discharge'!H21=0,0,IF(TRIM('[7]Discharge'!H21)="","",IF(COUNT(O6)=0,"",IF(O6=1,(((10^K4)*('[7]Discharge'!H21^N4))/100),((10^K4)*('[7]Discharge'!H21^N4))))))</f>
        <v>144.23541896809692</v>
      </c>
      <c r="I23" s="24">
        <f>IF('[7]Discharge'!I21=0,0,IF(TRIM('[7]Discharge'!I21)="","",IF(COUNT(O6)=0,"",IF(O6=1,(((10^K4)*('[7]Discharge'!I21^N4))/100),((10^K4)*('[7]Discharge'!I21^N4))))))</f>
        <v>100.18000142557479</v>
      </c>
      <c r="J23" s="24">
        <f>IF('[7]Discharge'!J21=0,0,IF(TRIM('[7]Discharge'!J21)="","",IF(COUNT(O6)=0,"",IF(O6=1,(((10^K4)*('[7]Discharge'!J21^N4))/100),((10^K4)*('[7]Discharge'!J21^N4))))))</f>
        <v>66.195738580949</v>
      </c>
      <c r="K23" s="24">
        <f>IF('[7]Discharge'!K21=0,0,IF(TRIM('[7]Discharge'!K21)="","",IF(COUNT(O6)=0,"",IF(O6=1,(((10^K4)*('[7]Discharge'!K21^N4))/100),((10^K4)*('[7]Discharge'!K21^N4))))))</f>
        <v>20.99073071514484</v>
      </c>
      <c r="L23" s="24">
        <f>IF('[7]Discharge'!L21=0,0,IF(TRIM('[7]Discharge'!L21)="","",IF(COUNT(O6)=0,"",IF(O6=1,(((10^K4)*('[7]Discharge'!L21^N4))/100),((10^K4)*('[7]Discharge'!L21^N4))))))</f>
        <v>14.068139960994648</v>
      </c>
      <c r="M23" s="24">
        <f>IF('[7]Discharge'!M21=0,0,IF(TRIM('[7]Discharge'!M21)="","",IF(COUNT(O6)=0,"",IF(O6=1,(((10^K4)*('[7]Discharge'!M21^N4))/100),((10^K4)*('[7]Discharge'!M21^N4))))))</f>
        <v>6.483867837599536</v>
      </c>
      <c r="N23" s="24">
        <f>IF('[7]Discharge'!N21=0,0,IF(TRIM('[7]Discharge'!N21)="","",IF(COUNT(O6)=0,"",IF(O6=1,(((10^K4)*('[7]Discharge'!N21^N4))/100),((10^K4)*('[7]Discharge'!N21^N4))))))</f>
        <v>4.028039057473733</v>
      </c>
      <c r="O23" s="24">
        <f t="shared" si="0"/>
        <v>525.4564855586808</v>
      </c>
      <c r="P23" s="46"/>
      <c r="Q23" s="25"/>
    </row>
    <row r="24" spans="1:17" ht="21.75">
      <c r="A24" s="3"/>
      <c r="B24" s="43">
        <v>13</v>
      </c>
      <c r="C24" s="24">
        <f>IF('[7]Discharge'!C10=0,0,IF(TRIM('[7]Discharge'!C22)="","",IF(COUNT(O6)=0,"",IF(O6=1,(((10^K4)*('[7]Discharge'!C22^N4))/100),((10^K4)*('[7]Discharge'!C22^N4))))))</f>
        <v>5.184945832239148</v>
      </c>
      <c r="D24" s="24">
        <f>IF('[7]Discharge'!D22=0,0,IF(TRIM('[7]Discharge'!D22)="","",IF(COUNT(O6)=0,"",IF(O6=1,(((10^K4)*('[7]Discharge'!D22^N4))/100),((10^K4)*('[7]Discharge'!D22^N4))))))</f>
        <v>8.696917439477875</v>
      </c>
      <c r="E24" s="24">
        <f>IF('[7]Discharge'!E22=0,0,IF(TRIM('[7]Discharge'!E22)="","",IF(COUNT(O6)=0,"",IF(O6=1,(((10^K4)*('[7]Discharge'!E22^N4))/100),((10^K4)*('[7]Discharge'!E22^N4))))))</f>
        <v>15.344719487442518</v>
      </c>
      <c r="F24" s="24">
        <f>IF('[7]Discharge'!F22=0,0,IF(TRIM('[7]Discharge'!F22)="","",IF(COUNT(O6)=0,"",IF(O6=1,(((10^K4)*('[7]Discharge'!F22^N4))/100),((10^K4)*('[7]Discharge'!F22^N4))))))</f>
        <v>12.845744034012105</v>
      </c>
      <c r="G24" s="24">
        <f>IF('[7]Discharge'!G22=0,0,IF(TRIM('[7]Discharge'!G22)="","",IF(COUNT(O6)=0,"",IF(O6=1,(((10^K4)*('[7]Discharge'!G22^N4))/100),((10^K4)*('[7]Discharge'!G22^N4))))))</f>
        <v>113.3491926700026</v>
      </c>
      <c r="H24" s="24">
        <f>IF('[7]Discharge'!H22=0,0,IF(TRIM('[7]Discharge'!H22)="","",IF(COUNT(O6)=0,"",IF(O6=1,(((10^K4)*('[7]Discharge'!H22^N4))/100),((10^K4)*('[7]Discharge'!H22^N4))))))</f>
        <v>133.53687730298952</v>
      </c>
      <c r="I24" s="24">
        <f>IF('[7]Discharge'!I22=0,0,IF(TRIM('[7]Discharge'!I22)="","",IF(COUNT(O6)=0,"",IF(O6=1,(((10^K4)*('[7]Discharge'!I22^N4))/100),((10^K4)*('[7]Discharge'!I22^N4))))))</f>
        <v>123.24121456608175</v>
      </c>
      <c r="J24" s="24">
        <f>IF('[7]Discharge'!J22=0,0,IF(TRIM('[7]Discharge'!J22)="","",IF(COUNT(O6)=0,"",IF(O6=1,(((10^K4)*('[7]Discharge'!J22^N4))/100),((10^K4)*('[7]Discharge'!J22^N4))))))</f>
        <v>56.95344698648079</v>
      </c>
      <c r="K24" s="24">
        <f>IF('[7]Discharge'!K22=0,0,IF(TRIM('[7]Discharge'!K22)="","",IF(COUNT(O6)=0,"",IF(O6=1,(((10^K4)*('[7]Discharge'!K22^N4))/100),((10^K4)*('[7]Discharge'!K22^N4))))))</f>
        <v>20.99073071514484</v>
      </c>
      <c r="L24" s="24">
        <f>IF('[7]Discharge'!L22=0,0,IF(TRIM('[7]Discharge'!L22)="","",IF(COUNT(O6)=0,"",IF(O6=1,(((10^K4)*('[7]Discharge'!L22^N4))/100),((10^K4)*('[7]Discharge'!L22^N4))))))</f>
        <v>14.068139960994648</v>
      </c>
      <c r="M24" s="24">
        <f>IF('[7]Discharge'!M22=0,0,IF(TRIM('[7]Discharge'!M22)="","",IF(COUNT(O6)=0,"",IF(O6=1,(((10^K4)*('[7]Discharge'!M22^N4))/100),((10^K4)*('[7]Discharge'!M22^N4))))))</f>
        <v>6.483867837599536</v>
      </c>
      <c r="N24" s="24">
        <f>IF('[7]Discharge'!N22=0,0,IF(TRIM('[7]Discharge'!N22)="","",IF(COUNT(O6)=0,"",IF(O6=1,(((10^K4)*('[7]Discharge'!N22^N4))/100),((10^K4)*('[7]Discharge'!N22^N4))))))</f>
        <v>4.028039057473733</v>
      </c>
      <c r="O24" s="24">
        <f t="shared" si="0"/>
        <v>514.723835889939</v>
      </c>
      <c r="P24" s="46"/>
      <c r="Q24" s="25"/>
    </row>
    <row r="25" spans="1:17" ht="21.75">
      <c r="A25" s="3"/>
      <c r="B25" s="43">
        <v>14</v>
      </c>
      <c r="C25" s="24">
        <f>IF('[7]Discharge'!C10=0,0,IF(TRIM('[7]Discharge'!C23)="","",IF(COUNT(O6)=0,"",IF(O6=1,(((10^K4)*('[7]Discharge'!C23^N4))/100),((10^K4)*('[7]Discharge'!C23^N4))))))</f>
        <v>5.184945832239148</v>
      </c>
      <c r="D25" s="24">
        <f>IF('[7]Discharge'!D23=0,0,IF(TRIM('[7]Discharge'!D23)="","",IF(COUNT(O6)=0,"",IF(O6=1,(((10^K4)*('[7]Discharge'!D23^N4))/100),((10^K4)*('[7]Discharge'!D23^N4))))))</f>
        <v>29.97420767605381</v>
      </c>
      <c r="E25" s="24">
        <f>IF('[7]Discharge'!E23=0,0,IF(TRIM('[7]Discharge'!E23)="","",IF(COUNT(O6)=0,"",IF(O6=1,(((10^K4)*('[7]Discharge'!E23^N4))/100),((10^K4)*('[7]Discharge'!E23^N4))))))</f>
        <v>19.498476706145432</v>
      </c>
      <c r="F25" s="24">
        <f>IF('[7]Discharge'!F23=0,0,IF(TRIM('[7]Discharge'!F23)="","",IF(COUNT(O6)=0,"",IF(O6=1,(((10^K4)*('[7]Discharge'!F23^N4))/100),((10^K4)*('[7]Discharge'!F23^N4))))))</f>
        <v>7.924057916827739</v>
      </c>
      <c r="G25" s="24">
        <f>IF('[7]Discharge'!G23=0,0,IF(TRIM('[7]Discharge'!G23)="","",IF(COUNT(O6)=0,"",IF(O6=1,(((10^K4)*('[7]Discharge'!G23^N4))/100),((10^K4)*('[7]Discharge'!G23^N4))))))</f>
        <v>108.82603448705873</v>
      </c>
      <c r="H25" s="24">
        <f>IF('[7]Discharge'!H23=0,0,IF(TRIM('[7]Discharge'!H23)="","",IF(COUNT(O6)=0,"",IF(O6=1,(((10^K4)*('[7]Discharge'!H23^N4))/100),((10^K4)*('[7]Discharge'!H23^N4))))))</f>
        <v>138.8358346314491</v>
      </c>
      <c r="I25" s="24">
        <f>IF('[7]Discharge'!I23=0,0,IF(TRIM('[7]Discharge'!I23)="","",IF(COUNT(O6)=0,"",IF(O6=1,(((10^K4)*('[7]Discharge'!I23^N4))/100),((10^K4)*('[7]Discharge'!I23^N4))))))</f>
        <v>224.5135257433332</v>
      </c>
      <c r="J25" s="24">
        <f>IF('[7]Discharge'!J23=0,0,IF(TRIM('[7]Discharge'!J23)="","",IF(COUNT(O6)=0,"",IF(O6=1,(((10^K4)*('[7]Discharge'!J23^N4))/100),((10^K4)*('[7]Discharge'!J23^N4))))))</f>
        <v>51.16925792134933</v>
      </c>
      <c r="K25" s="24">
        <f>IF('[7]Discharge'!K23=0,0,IF(TRIM('[7]Discharge'!K23)="","",IF(COUNT(O6)=0,"",IF(O6=1,(((10^K4)*('[7]Discharge'!K23^N4))/100),((10^K4)*('[7]Discharge'!K23^N4))))))</f>
        <v>20.99073071514484</v>
      </c>
      <c r="L25" s="24">
        <f>IF('[7]Discharge'!L23=0,0,IF(TRIM('[7]Discharge'!L23)="","",IF(COUNT(O6)=0,"",IF(O6=1,(((10^K4)*('[7]Discharge'!L23^N4))/100),((10^K4)*('[7]Discharge'!L23^N4))))))</f>
        <v>14.068139960994648</v>
      </c>
      <c r="M25" s="24">
        <f>IF('[7]Discharge'!M23=0,0,IF(TRIM('[7]Discharge'!M23)="","",IF(COUNT(O6)=0,"",IF(O6=1,(((10^K4)*('[7]Discharge'!M23^N4))/100),((10^K4)*('[7]Discharge'!M23^N4))))))</f>
        <v>6.483867837599536</v>
      </c>
      <c r="N25" s="24">
        <f>IF('[7]Discharge'!N23=0,0,IF(TRIM('[7]Discharge'!N23)="","",IF(COUNT(O6)=0,"",IF(O6=1,(((10^K4)*('[7]Discharge'!N23^N4))/100),((10^K4)*('[7]Discharge'!N23^N4))))))</f>
        <v>4.028039057473733</v>
      </c>
      <c r="O25" s="24">
        <f t="shared" si="0"/>
        <v>631.4971184856693</v>
      </c>
      <c r="P25" s="46"/>
      <c r="Q25" s="25"/>
    </row>
    <row r="26" spans="1:17" ht="21.75">
      <c r="A26" s="3"/>
      <c r="B26" s="43">
        <v>15</v>
      </c>
      <c r="C26" s="24">
        <f>IF('[7]Discharge'!C24=0,0,IF(TRIM('[7]Discharge'!C24)="","",IF(COUNT(O6)=0,"",IF(O6=1,(((10^K4)*('[7]Discharge'!C24^N4))/100),((10^K4)*('[7]Discharge'!C24^N4))))))</f>
        <v>5.184945832239148</v>
      </c>
      <c r="D26" s="24">
        <f>IF('[7]Discharge'!D24=0,0,IF(TRIM('[7]Discharge'!D24)="","",IF(COUNT(O6)=0,"",IF(O6=1,(((10^K4)*('[7]Discharge'!D24^N4))/100),((10^K4)*('[7]Discharge'!D24^N4))))))</f>
        <v>24.26644871328625</v>
      </c>
      <c r="E26" s="24">
        <f>IF('[7]Discharge'!E24=0,0,IF(TRIM('[7]Discharge'!E24)="","",IF(COUNT(O6)=0,"",IF(O6=1,(((10^K4)*('[7]Discharge'!E24^N4))/100),((10^K4)*('[7]Discharge'!E24^N4))))))</f>
        <v>19.498476706145432</v>
      </c>
      <c r="F26" s="24">
        <f>IF('[7]Discharge'!F24=0,0,IF(TRIM('[7]Discharge'!F24)="","",IF(COUNT(O6)=0,"",IF(O6=1,(((10^K4)*('[7]Discharge'!F24^N4))/100),((10^K4)*('[7]Discharge'!F24^N4))))))</f>
        <v>7.924057916827739</v>
      </c>
      <c r="G26" s="24">
        <f>IF('[7]Discharge'!G24=0,0,IF(TRIM('[7]Discharge'!G24)="","",IF(COUNT(O6)=0,"",IF(O6=1,(((10^K4)*('[7]Discharge'!G24^N4))/100),((10^K4)*('[7]Discharge'!G24^N4))))))</f>
        <v>72.73356689522758</v>
      </c>
      <c r="H26" s="24">
        <f>IF('[7]Discharge'!H24=0,0,IF(TRIM('[7]Discharge'!H24)="","",IF(COUNT(O6)=0,"",IF(O6=1,(((10^K4)*('[7]Discharge'!H24^N4))/100),((10^K4)*('[7]Discharge'!H24^N4))))))</f>
        <v>123.24121456608175</v>
      </c>
      <c r="I26" s="24">
        <f>IF('[7]Discharge'!I24=0,0,IF(TRIM('[7]Discharge'!I24)="","",IF(COUNT(O6)=0,"",IF(O6=1,(((10^K4)*('[7]Discharge'!I24^N4))/100),((10^K4)*('[7]Discharge'!I24^N4))))))</f>
        <v>173.59087665600194</v>
      </c>
      <c r="J26" s="24">
        <f>IF('[7]Discharge'!J24=0,0,IF(TRIM('[7]Discharge'!J24)="","",IF(COUNT(O6)=0,"",IF(O6=1,(((10^K4)*('[7]Discharge'!J24^N4))/100),((10^K4)*('[7]Discharge'!J24^N4))))))</f>
        <v>48.39064697523231</v>
      </c>
      <c r="K26" s="24">
        <f>IF('[7]Discharge'!K24=0,0,IF(TRIM('[7]Discharge'!K24)="","",IF(COUNT(O6)=0,"",IF(O6=1,(((10^K4)*('[7]Discharge'!K24^N4))/100),((10^K4)*('[7]Discharge'!K24^N4))))))</f>
        <v>19.498476706145432</v>
      </c>
      <c r="L26" s="24">
        <f>IF('[7]Discharge'!L24=0,0,IF(TRIM('[7]Discharge'!L24)="","",IF(COUNT(O6)=0,"",IF(O6=1,(((10^K4)*('[7]Discharge'!L24^N4))/100),((10^K4)*('[7]Discharge'!L24^N4))))))</f>
        <v>14.068139960994648</v>
      </c>
      <c r="M26" s="24">
        <f>IF('[7]Discharge'!M24=0,0,IF(TRIM('[7]Discharge'!M24)="","",IF(COUNT(O6)=0,"",IF(O6=1,(((10^K4)*('[7]Discharge'!M24^N4))/100),((10^K4)*('[7]Discharge'!M24^N4))))))</f>
        <v>6.483867837599536</v>
      </c>
      <c r="N26" s="24">
        <f>IF('[7]Discharge'!N24=0,0,IF(TRIM('[7]Discharge'!N24)="","",IF(COUNT(O6)=0,"",IF(O6=1,(((10^K4)*('[7]Discharge'!N24^N4))/100),((10^K4)*('[7]Discharge'!N24^N4))))))</f>
        <v>4.028039057473733</v>
      </c>
      <c r="O26" s="24">
        <f t="shared" si="0"/>
        <v>518.9087578232554</v>
      </c>
      <c r="P26" s="46"/>
      <c r="Q26" s="25"/>
    </row>
    <row r="27" spans="1:17" ht="21.75">
      <c r="A27" s="3"/>
      <c r="B27" s="43">
        <v>16</v>
      </c>
      <c r="C27" s="24">
        <f>IF('[7]Discharge'!C25=0,0,IF(TRIM('[7]Discharge'!C25)="","",IF(COUNT(O6)=0,"",IF(O6=1,(((10^K4)*('[7]Discharge'!C25^N4))/100),((10^K4)*('[7]Discharge'!C25^N4))))))</f>
        <v>4.588690168797488</v>
      </c>
      <c r="D27" s="24">
        <f>IF('[7]Discharge'!D25=0,0,IF(TRIM('[7]Discharge'!D25)="","",IF(COUNT(O6)=0,"",IF(O6=1,(((10^K4)*('[7]Discharge'!D25^N4))/100),((10^K4)*('[7]Discharge'!D25^N4))))))</f>
        <v>24.26644871328625</v>
      </c>
      <c r="E27" s="24">
        <f>IF('[7]Discharge'!E25=0,0,IF(TRIM('[7]Discharge'!E25)="","",IF(COUNT(O6)=0,"",IF(O6=1,(((10^K4)*('[7]Discharge'!E25^N4))/100),((10^K4)*('[7]Discharge'!E25^N4))))))</f>
        <v>11.677647823152306</v>
      </c>
      <c r="F27" s="24">
        <f>IF('[7]Discharge'!F25=0,0,IF(TRIM('[7]Discharge'!F25)="","",IF(COUNT(O6)=0,"",IF(O6=1,(((10^K4)*('[7]Discharge'!F25^N4))/100),((10^K4)*('[7]Discharge'!F25^N4))))))</f>
        <v>8.696917439477875</v>
      </c>
      <c r="G27" s="24">
        <f>IF('[7]Discharge'!G25=0,0,IF(TRIM('[7]Discharge'!G25)="","",IF(COUNT(O6)=0,"",IF(O6=1,(((10^K4)*('[7]Discharge'!G25^N4))/100),((10^K4)*('[7]Discharge'!G25^N4))))))</f>
        <v>104.52586235961516</v>
      </c>
      <c r="H27" s="24">
        <f>IF('[7]Discharge'!H25=0,0,IF(TRIM('[7]Discharge'!H25)="","",IF(COUNT(O6)=0,"",IF(O6=1,(((10^K4)*('[7]Discharge'!H25^N4))/100),((10^K4)*('[7]Discharge'!H25^N4))))))</f>
        <v>59.95883449804121</v>
      </c>
      <c r="I27" s="24">
        <f>IF('[7]Discharge'!I25=0,0,IF(TRIM('[7]Discharge'!I25)="","",IF(COUNT(O6)=0,"",IF(O6=1,(((10^K4)*('[7]Discharge'!I25^N4))/100),((10^K4)*('[7]Discharge'!I25^N4))))))</f>
        <v>149.73553996277792</v>
      </c>
      <c r="J27" s="24">
        <f>IF('[7]Discharge'!J25=0,0,IF(TRIM('[7]Discharge'!J25)="","",IF(COUNT(O6)=0,"",IF(O6=1,(((10^K4)*('[7]Discharge'!J25^N4))/100),((10^K4)*('[7]Discharge'!J25^N4))))))</f>
        <v>45.68782353863979</v>
      </c>
      <c r="K27" s="24">
        <f>IF('[7]Discharge'!K25=0,0,IF(TRIM('[7]Discharge'!K25)="","",IF(COUNT(O6)=0,"",IF(O6=1,(((10^K4)*('[7]Discharge'!K25^N4))/100),((10^K4)*('[7]Discharge'!K25^N4))))))</f>
        <v>18.059991392505673</v>
      </c>
      <c r="L27" s="24">
        <f>IF('[7]Discharge'!L25=0,0,IF(TRIM('[7]Discharge'!L25)="","",IF(COUNT(O6)=0,"",IF(O6=1,(((10^K4)*('[7]Discharge'!L25^N4))/100),((10^K4)*('[7]Discharge'!L25^N4))))))</f>
        <v>14.068139960994648</v>
      </c>
      <c r="M27" s="24">
        <f>IF('[7]Discharge'!M25=0,0,IF(TRIM('[7]Discharge'!M25)="","",IF(COUNT(O6)=0,"",IF(O6=1,(((10^K4)*('[7]Discharge'!M25^N4))/100),((10^K4)*('[7]Discharge'!M25^N4))))))</f>
        <v>5.184945832239148</v>
      </c>
      <c r="N27" s="24">
        <f>IF('[7]Discharge'!N25=0,0,IF(TRIM('[7]Discharge'!N25)="","",IF(COUNT(O6)=0,"",IF(O6=1,(((10^K4)*('[7]Discharge'!N25^N4))/100),((10^K4)*('[7]Discharge'!N25^N4))))))</f>
        <v>4.028039057473733</v>
      </c>
      <c r="O27" s="24">
        <f t="shared" si="0"/>
        <v>450.47888074700114</v>
      </c>
      <c r="P27" s="46"/>
      <c r="Q27" s="25"/>
    </row>
    <row r="28" spans="1:17" ht="21.75">
      <c r="A28" s="3"/>
      <c r="B28" s="43">
        <v>17</v>
      </c>
      <c r="C28" s="24">
        <f>IF('[7]Discharge'!C26=0,0,IF(TRIM('[7]Discharge'!C26)="","",IF(COUNT(O6)=0,"",IF(O6=1,(((10^K4)*('[7]Discharge'!C26^N4))/100),((10^K4)*('[7]Discharge'!C26^N4))))))</f>
        <v>4.588690168797488</v>
      </c>
      <c r="D28" s="24">
        <f>IF('[7]Discharge'!D26=0,0,IF(TRIM('[7]Discharge'!D26)="","",IF(COUNT(O6)=0,"",IF(O6=1,(((10^K4)*('[7]Discharge'!D26^N4))/100),((10^K4)*('[7]Discharge'!D26^N4))))))</f>
        <v>16.675371894816358</v>
      </c>
      <c r="E28" s="24">
        <f>IF('[7]Discharge'!E26=0,0,IF(TRIM('[7]Discharge'!E26)="","",IF(COUNT(O6)=0,"",IF(O6=1,(((10^K4)*('[7]Discharge'!E26^N4))/100),((10^K4)*('[7]Discharge'!E26^N4))))))</f>
        <v>9.504849333442579</v>
      </c>
      <c r="F28" s="24">
        <f>IF('[7]Discharge'!F26=0,0,IF(TRIM('[7]Discharge'!F26)="","",IF(COUNT(O6)=0,"",IF(O6=1,(((10^K4)*('[7]Discharge'!F26^N4))/100),((10^K4)*('[7]Discharge'!F26^N4))))))</f>
        <v>8.696917439477875</v>
      </c>
      <c r="G28" s="24">
        <f>IF('[7]Discharge'!G26=0,0,IF(TRIM('[7]Discharge'!G26)="","",IF(COUNT(O6)=0,"",IF(O6=1,(((10^K4)*('[7]Discharge'!G26^N4))/100),((10^K4)*('[7]Discharge'!G26^N4))))))</f>
        <v>614.419701353522</v>
      </c>
      <c r="H28" s="24">
        <f>IF('[7]Discharge'!H26=0,0,IF(TRIM('[7]Discharge'!H26)="","",IF(COUNT(O6)=0,"",IF(O6=1,(((10^K4)*('[7]Discharge'!H26^N4))/100),((10^K4)*('[7]Discharge'!H26^N4))))))</f>
        <v>56.95344698648079</v>
      </c>
      <c r="I28" s="24">
        <f>IF('[7]Discharge'!I26=0,0,IF(TRIM('[7]Discharge'!I26)="","",IF(COUNT(O6)=0,"",IF(O6=1,(((10^K4)*('[7]Discharge'!I26^N4))/100),((10^K4)*('[7]Discharge'!I26^N4))))))</f>
        <v>138.8358346314491</v>
      </c>
      <c r="J28" s="24">
        <f>IF('[7]Discharge'!J26=0,0,IF(TRIM('[7]Discharge'!J26)="","",IF(COUNT(O6)=0,"",IF(O6=1,(((10^K4)*('[7]Discharge'!J26^N4))/100),((10^K4)*('[7]Discharge'!J26^N4))))))</f>
        <v>43.06089023990693</v>
      </c>
      <c r="K28" s="24">
        <f>IF('[7]Discharge'!K26=0,0,IF(TRIM('[7]Discharge'!K26)="","",IF(COUNT(O6)=0,"",IF(O6=1,(((10^K4)*('[7]Discharge'!K26^N4))/100),((10^K4)*('[7]Discharge'!K26^N4))))))</f>
        <v>18.059991392505673</v>
      </c>
      <c r="L28" s="24">
        <f>IF('[7]Discharge'!L26=0,0,IF(TRIM('[7]Discharge'!L26)="","",IF(COUNT(O6)=0,"",IF(O6=1,(((10^K4)*('[7]Discharge'!L26^N4))/100),((10^K4)*('[7]Discharge'!L26^N4))))))</f>
        <v>12.845744034012105</v>
      </c>
      <c r="M28" s="24">
        <f>IF('[7]Discharge'!M26=0,0,IF(TRIM('[7]Discharge'!M26)="","",IF(COUNT(O6)=0,"",IF(O6=1,(((10^K4)*('[7]Discharge'!M26^N4))/100),((10^K4)*('[7]Discharge'!M26^N4))))))</f>
        <v>5.184945832239148</v>
      </c>
      <c r="N28" s="24">
        <f>IF('[7]Discharge'!N26=0,0,IF(TRIM('[7]Discharge'!N26)="","",IF(COUNT(O6)=0,"",IF(O6=1,(((10^K4)*('[7]Discharge'!N26^N4))/100),((10^K4)*('[7]Discharge'!N26^N4))))))</f>
        <v>4.028039057473733</v>
      </c>
      <c r="O28" s="24">
        <f t="shared" si="0"/>
        <v>932.8544223641238</v>
      </c>
      <c r="P28" s="46"/>
      <c r="Q28" s="25"/>
    </row>
    <row r="29" spans="1:17" ht="21.75">
      <c r="A29" s="3"/>
      <c r="B29" s="43">
        <v>18</v>
      </c>
      <c r="C29" s="24">
        <f>IF('[7]Discharge'!C27=0,0,IF(TRIM('[7]Discharge'!C27)="","",IF(COUNT(O6)=0,"",IF(O6=1,(((10^K4)*('[7]Discharge'!C27^N4))/100),((10^K4)*('[7]Discharge'!C27^N4))))))</f>
        <v>5.816703728715877</v>
      </c>
      <c r="D29" s="24">
        <f>IF('[7]Discharge'!D27=0,0,IF(TRIM('[7]Discharge'!D27)="","",IF(COUNT(O6)=0,"",IF(O6=1,(((10^K4)*('[7]Discharge'!D27^N4))/100),((10^K4)*('[7]Discharge'!D27^N4))))))</f>
        <v>10.563973383477284</v>
      </c>
      <c r="E29" s="24">
        <f>IF('[7]Discharge'!E27=0,0,IF(TRIM('[7]Discharge'!E27)="","",IF(COUNT(O6)=0,"",IF(O6=1,(((10^K4)*('[7]Discharge'!E27^N4))/100),((10^K4)*('[7]Discharge'!E27^N4))))))</f>
        <v>27.982981192399492</v>
      </c>
      <c r="F29" s="24">
        <f>IF('[7]Discharge'!F27=0,0,IF(TRIM('[7]Discharge'!F27)="","",IF(COUNT(O6)=0,"",IF(O6=1,(((10^K4)*('[7]Discharge'!F27^N4))/100),((10^K4)*('[7]Discharge'!F27^N4))))))</f>
        <v>7.924057916827739</v>
      </c>
      <c r="G29" s="24">
        <f>IF('[7]Discharge'!G27=0,0,IF(TRIM('[7]Discharge'!G27)="","",IF(COUNT(O6)=0,"",IF(O6=1,(((10^K4)*('[7]Discharge'!G27^N4))/100),((10^K4)*('[7]Discharge'!G27^N4))))))</f>
        <v>326.60593235514824</v>
      </c>
      <c r="H29" s="24">
        <f>IF('[7]Discharge'!H27=0,0,IF(TRIM('[7]Discharge'!H27)="","",IF(COUNT(O6)=0,"",IF(O6=1,(((10^K4)*('[7]Discharge'!H27^N4))/100),((10^K4)*('[7]Discharge'!H27^N4))))))</f>
        <v>100.18000142557479</v>
      </c>
      <c r="I29" s="24">
        <f>IF('[7]Discharge'!I27=0,0,IF(TRIM('[7]Discharge'!I27)="","",IF(COUNT(O6)=0,"",IF(O6=1,(((10^K4)*('[7]Discharge'!I27^N4))/100),((10^K4)*('[7]Discharge'!I27^N4))))))</f>
        <v>123.24121456608175</v>
      </c>
      <c r="J29" s="24">
        <f>IF('[7]Discharge'!J27=0,0,IF(TRIM('[7]Discharge'!J27)="","",IF(COUNT(O6)=0,"",IF(O6=1,(((10^K4)*('[7]Discharge'!J27^N4))/100),((10^K4)*('[7]Discharge'!J27^N4))))))</f>
        <v>34.079833089591716</v>
      </c>
      <c r="K29" s="24">
        <f>IF('[7]Discharge'!K27=0,0,IF(TRIM('[7]Discharge'!K27)="","",IF(COUNT(O6)=0,"",IF(O6=1,(((10^K4)*('[7]Discharge'!K27^N4))/100),((10^K4)*('[7]Discharge'!K27^N4))))))</f>
        <v>16.675371894816358</v>
      </c>
      <c r="L29" s="24">
        <f>IF('[7]Discharge'!L27=0,0,IF(TRIM('[7]Discharge'!L27)="","",IF(COUNT(O6)=0,"",IF(O6=1,(((10^K4)*('[7]Discharge'!L27^N4))/100),((10^K4)*('[7]Discharge'!L27^N4))))))</f>
        <v>10.563973383477284</v>
      </c>
      <c r="M29" s="24">
        <f>IF('[7]Discharge'!M27=0,0,IF(TRIM('[7]Discharge'!M27)="","",IF(COUNT(O6)=0,"",IF(O6=1,(((10^K4)*('[7]Discharge'!M27^N4))/100),((10^K4)*('[7]Discharge'!M27^N4))))))</f>
        <v>5.184945832239148</v>
      </c>
      <c r="N29" s="24">
        <f>IF('[7]Discharge'!N27=0,0,IF(TRIM('[7]Discharge'!N27)="","",IF(COUNT(O6)=0,"",IF(O6=1,(((10^K4)*('[7]Discharge'!N27^N4))/100),((10^K4)*('[7]Discharge'!N27^N4))))))</f>
        <v>4.028039057473733</v>
      </c>
      <c r="O29" s="24">
        <f t="shared" si="0"/>
        <v>672.8470278258235</v>
      </c>
      <c r="P29" s="46"/>
      <c r="Q29" s="25"/>
    </row>
    <row r="30" spans="1:17" ht="21.75">
      <c r="A30" s="3"/>
      <c r="B30" s="43">
        <v>19</v>
      </c>
      <c r="C30" s="24">
        <f>IF('[7]Discharge'!C28=0,0,IF(TRIM('[7]Discharge'!C28)="","",IF(COUNT(O6)=0,"",IF(O6=1,(((10^K4)*('[7]Discharge'!C28^N4))/100),((10^K4)*('[7]Discharge'!C28^N4))))))</f>
        <v>5.184945832239148</v>
      </c>
      <c r="D30" s="24">
        <f>IF('[7]Discharge'!D28=0,0,IF(TRIM('[7]Discharge'!D28)="","",IF(COUNT(O6)=0,"",IF(O6=1,(((10^K4)*('[7]Discharge'!D28^N4))/100),((10^K4)*('[7]Discharge'!D28^N4))))))</f>
        <v>4.028039057473733</v>
      </c>
      <c r="E30" s="24">
        <f>IF('[7]Discharge'!E28=0,0,IF('[7]Discharge'!E28=0,0,IF(TRIM('[7]Discharge'!E28)="","",IF(COUNT(O6)=0,"",IF(O6=1,(((10^K4)*('[7]Discharge'!E28^N4))/100),((10^K4)*('[7]Discharge'!E28^N4)))))))</f>
        <v>43.06089023990693</v>
      </c>
      <c r="F30" s="24">
        <f>IF('[7]Discharge'!F28=0,0,IF(TRIM('[7]Discharge'!F28)="","",IF(COUNT(O6)=0,"",IF(O6=1,(((10^K4)*('[7]Discharge'!F28^N4))/100),((10^K4)*('[7]Discharge'!F28^N4))))))</f>
        <v>7.924057916827739</v>
      </c>
      <c r="G30" s="24">
        <f>IF('[7]Discharge'!G28=0,0,IF(TRIM('[7]Discharge'!G28)="","",IF(COUNT(O6)=0,"",IF(O6=1,(((10^K4)*('[7]Discharge'!G28^N4))/100),((10^K4)*('[7]Discharge'!G28^N4))))))</f>
        <v>123.24121456608175</v>
      </c>
      <c r="H30" s="24">
        <f>IF('[7]Discharge'!H28=0,0,IF(TRIM('[7]Discharge'!H28)="","",IF(COUNT(O6)=0,"",IF(O6=1,(((10^K4)*('[7]Discharge'!H28^N4))/100),((10^K4)*('[7]Discharge'!H28^N4))))))</f>
        <v>308.29820049844653</v>
      </c>
      <c r="I30" s="24">
        <f>IF('[7]Discharge'!I28=0,0,IF(TRIM('[7]Discharge'!I28)="","",IF(COUNT(O6)=0,"",IF(O6=1,(((10^K4)*('[7]Discharge'!I28^N4))/100),((10^K4)*('[7]Discharge'!I28^N4))))))</f>
        <v>96.05192148600348</v>
      </c>
      <c r="J30" s="24">
        <f>IF('[7]Discharge'!J28=0,0,IF(TRIM('[7]Discharge'!J28)="","",IF(COUNT(O6)=0,"",IF(O6=1,(((10^K4)*('[7]Discharge'!J28^N4))/100),((10^K4)*('[7]Discharge'!J28^N4))))))</f>
        <v>32.032202218895605</v>
      </c>
      <c r="K30" s="24">
        <f>IF('[7]Discharge'!K28=0,0,IF(TRIM('[7]Discharge'!K28)="","",IF(COUNT(O6)=0,"",IF(O6=1,(((10^K4)*('[7]Discharge'!K28^N4))/100),((10^K4)*('[7]Discharge'!K28^N4))))))</f>
        <v>16.675371894816358</v>
      </c>
      <c r="L30" s="24">
        <f>IF('[7]Discharge'!L28=0,0,IF(TRIM('[7]Discharge'!L28)="","",IF(COUNT(O6)=0,"",IF(O6=1,(((10^K4)*('[7]Discharge'!L28^N4))/100),((10^K4)*('[7]Discharge'!L28^N4))))))</f>
        <v>9.504849333442579</v>
      </c>
      <c r="M30" s="24">
        <f>IF('[7]Discharge'!M28=0,0,IF(TRIM('[7]Discharge'!M28)="","",IF(COUNT(O6)=0,"",IF(O6=1,(((10^K4)*('[7]Discharge'!M28^N4))/100),((10^K4)*('[7]Discharge'!M28^N4))))))</f>
        <v>5.184945832239148</v>
      </c>
      <c r="N30" s="24">
        <f>IF('[7]Discharge'!N28=0,0,IF(TRIM('[7]Discharge'!N28)="","",IF(COUNT(O6)=0,"",IF(O6=1,(((10^K4)*('[7]Discharge'!N28^N4))/100),((10^K4)*('[7]Discharge'!N28^N4))))))</f>
        <v>4.028039057473733</v>
      </c>
      <c r="O30" s="24">
        <f t="shared" si="0"/>
        <v>655.2146779338468</v>
      </c>
      <c r="P30" s="46"/>
      <c r="Q30" s="25"/>
    </row>
    <row r="31" spans="1:17" ht="21.75">
      <c r="A31" s="3"/>
      <c r="B31" s="43">
        <v>20</v>
      </c>
      <c r="C31" s="24">
        <f>IF('[7]Discharge'!C29=0,0,IF(TRIM('[7]Discharge'!C29)="","",IF(COUNT(O6)=0,"",IF(O6=1,(((10^K4)*('[7]Discharge'!C29^N4))/100),((10^K4)*('[7]Discharge'!C29^N4))))))</f>
        <v>5.816703728715877</v>
      </c>
      <c r="D31" s="24">
        <f>IF('[7]Discharge'!D29=0,0,IF(TRIM('[7]Discharge'!D29)="","",IF(COUNT(O6)=0,"",IF(O6=1,(((10^K4)*('[7]Discharge'!D29^N4))/100),((10^K4)*('[7]Discharge'!D29^N4))))))</f>
        <v>4.028039057473733</v>
      </c>
      <c r="E31" s="24">
        <f>IF('[7]Discharge'!E29=0,0,IF(TRIM('[7]Discharge'!E29)="","",IF(COUNT(O6)=0,"",IF(O6=1,(((10^K4)*('[7]Discharge'!E29^N4))/100),((10^K4)*('[7]Discharge'!E29^N4))))))</f>
        <v>43.06089023990693</v>
      </c>
      <c r="F31" s="24">
        <f>IF('[7]Discharge'!F29=0,0,IF(TRIM('[7]Discharge'!F29)="","",IF(COUNT(O6)=0,"",IF(O6=1,(((10^K4)*('[7]Discharge'!F29^N4))/100),((10^K4)*('[7]Discharge'!F29^N4))))))</f>
        <v>7.924057916827739</v>
      </c>
      <c r="G31" s="24">
        <f>IF('[7]Discharge'!G29=0,0,IF(TRIM('[7]Discharge'!G29)="","",IF(COUNT(O6)=0,"",IF(O6=1,(((10^K4)*('[7]Discharge'!G29^N4))/100),((10^K4)*('[7]Discharge'!G29^N4))))))</f>
        <v>100.18000142557479</v>
      </c>
      <c r="H31" s="24">
        <f>IF('[7]Discharge'!H29=0,0,IF(TRIM('[7]Discharge'!H29)="","",IF(COUNT(O6)=0,"",IF(O6=1,(((10^K4)*('[7]Discharge'!H29^N4))/100),((10^K4)*('[7]Discharge'!H29^N4))))))</f>
        <v>281.8042234481963</v>
      </c>
      <c r="I31" s="24">
        <f>IF('[7]Discharge'!I29=0,0,IF(TRIM('[7]Discharge'!I29)="","",IF(COUNT(O6)=0,"",IF(O6=1,(((10^K4)*('[7]Discharge'!I29^N4))/100),((10^K4)*('[7]Discharge'!I29^N4))))))</f>
        <v>83.9378650370415</v>
      </c>
      <c r="J31" s="24">
        <f>IF('[7]Discharge'!J29=0,0,IF(TRIM('[7]Discharge'!J29)="","",IF(COUNT(O6)=0,"",IF(O6=1,(((10^K4)*('[7]Discharge'!J29^N4))/100),((10^K4)*('[7]Discharge'!J29^N4))))))</f>
        <v>32.032202218895605</v>
      </c>
      <c r="K31" s="24">
        <f>IF('[7]Discharge'!K29=0,0,IF(TRIM('[7]Discharge'!K29)="","",IF(COUNT(O6)=0,"",IF(O6=1,(((10^K4)*('[7]Discharge'!K29^N4))/100),((10^K4)*('[7]Discharge'!K29^N4))))))</f>
        <v>16.675371894816358</v>
      </c>
      <c r="L31" s="24">
        <f>IF('[7]Discharge'!L29=0,0,IF(TRIM('[7]Discharge'!L29)="","",IF(COUNT(O6)=0,"",IF(O6=1,(((10^K4)*('[7]Discharge'!L29^N4))/100),((10^K4)*('[7]Discharge'!L29^N4))))))</f>
        <v>8.696917439477875</v>
      </c>
      <c r="M31" s="24">
        <f>IF('[7]Discharge'!M29=0,0,IF(TRIM('[7]Discharge'!M29)="","",IF(COUNT(O6)=0,"",IF(O6=1,(((10^K4)*('[7]Discharge'!M29^N4))/100),((10^K4)*('[7]Discharge'!M29^N4))))))</f>
        <v>5.184945832239148</v>
      </c>
      <c r="N31" s="24">
        <f>IF('[7]Discharge'!N29=0,0,IF(TRIM('[7]Discharge'!N29)="","",IF(COUNT(O6)=0,"",IF(O6=1,(((10^K4)*('[7]Discharge'!N29^N4))/100),((10^K4)*('[7]Discharge'!N29^N4))))))</f>
        <v>4.028039057473733</v>
      </c>
      <c r="O31" s="24">
        <f t="shared" si="0"/>
        <v>593.3692572966396</v>
      </c>
      <c r="P31" s="46"/>
      <c r="Q31" s="25"/>
    </row>
    <row r="32" spans="1:17" ht="21.75">
      <c r="A32" s="3"/>
      <c r="B32" s="4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46"/>
      <c r="Q32" s="25"/>
    </row>
    <row r="33" spans="1:17" ht="21.75">
      <c r="A33" s="3"/>
      <c r="B33" s="43">
        <v>21</v>
      </c>
      <c r="C33" s="24">
        <f>IF('[7]Discharge'!C31=0,0,IF(TRIM('[7]Discharge'!C31)="","",IF(COUNT(O6)=0,"",IF(O6=1,(((10^K4)*('[7]Discharge'!C31^N4))/100),((10^K4)*('[7]Discharge'!C31^N4))))))</f>
        <v>5.816703728715877</v>
      </c>
      <c r="D33" s="24">
        <f>IF('[7]Discharge'!D31=0,0,IF(TRIM('[7]Discharge'!D31)="","",IF(COUNT(O6)=0,"",IF(O6=1,(((10^K4)*('[7]Discharge'!D31^N4))/100),((10^K4)*('[7]Discharge'!D31^N4))))))</f>
        <v>4.028039057473733</v>
      </c>
      <c r="E33" s="24">
        <f>IF('[7]Discharge'!E31=0,0,IF(TRIM('[7]Discharge'!E31)="","",IF(COUNT(O6)=0,"",IF(O6=1,(((10^K4)*('[7]Discharge'!E31^N4))/100),((10^K4)*('[7]Discharge'!E31^N4))))))</f>
        <v>16.675371894816358</v>
      </c>
      <c r="F33" s="24">
        <f>IF('[7]Discharge'!F31=0,0,IF(TRIM('[7]Discharge'!F31)="","",IF(COUNT(O6)=0,"",IF(O6=1,(((10^K4)*('[7]Discharge'!F31^N4))/100),((10^K4)*('[7]Discharge'!F31^N4))))))</f>
        <v>9.504849333442579</v>
      </c>
      <c r="G33" s="24">
        <f>IF('[7]Discharge'!G31=0,0,IF(TRIM('[7]Discharge'!G31)="","",IF(COUNT(O6)=0,"",IF(O6=1,(((10^K4)*('[7]Discharge'!G31^N4))/100),((10^K4)*('[7]Discharge'!G31^N4))))))</f>
        <v>201.90763219671538</v>
      </c>
      <c r="H33" s="24">
        <f>IF('[7]Discharge'!H31=0,0,IF(TRIM('[7]Discharge'!H31)="","",IF(COUNT(O6)=0,"",IF(O6=1,(((10^K4)*('[7]Discharge'!H31^N4))/100),((10^K4)*('[7]Discharge'!H31^N4))))))</f>
        <v>187.48824339461802</v>
      </c>
      <c r="I33" s="24">
        <f>IF('[7]Discharge'!I31=0,0,IF(TRIM('[7]Discharge'!I31)="","",IF(COUNT(O6)=0,"",IF(O6=1,(((10^K4)*('[7]Discharge'!I31^N4))/100),((10^K4)*('[7]Discharge'!I31^N4))))))</f>
        <v>59.95883449804121</v>
      </c>
      <c r="J33" s="24">
        <f>IF('[7]Discharge'!J31=0,0,IF(TRIM('[7]Discharge'!J31)="","",IF(COUNT(O6)=0,"",IF(O6=1,(((10^K4)*('[7]Discharge'!J31^N4))/100),((10^K4)*('[7]Discharge'!J31^N4))))))</f>
        <v>29.97420767605381</v>
      </c>
      <c r="K33" s="24">
        <f>IF('[7]Discharge'!K31=0,0,IF(TRIM('[7]Discharge'!K31)="","",IF(COUNT(O6)=0,"",IF(O6=1,(((10^K4)*('[7]Discharge'!K31^N4))/100),((10^K4)*('[7]Discharge'!K31^N4))))))</f>
        <v>16.675371894816358</v>
      </c>
      <c r="L33" s="24">
        <f>IF('[7]Discharge'!L31=0,0,IF(TRIM('[7]Discharge'!L31)="","",IF(COUNT(O6)=0,"",IF(O6=1,(((10^K4)*('[7]Discharge'!L31^N4))/100),((10^K4)*('[7]Discharge'!L31^N4))))))</f>
        <v>8.696917439477875</v>
      </c>
      <c r="M33" s="24">
        <f>IF('[7]Discharge'!M31=0,0,IF(TRIM('[7]Discharge'!M31)="","",IF(COUNT(O6)=0,"",IF(O6=1,(((10^K4)*('[7]Discharge'!M31^N4))/100),((10^K4)*('[7]Discharge'!M31^N4))))))</f>
        <v>5.184945832239148</v>
      </c>
      <c r="N33" s="24">
        <f>IF('[7]Discharge'!N31=0,0,IF(TRIM('[7]Discharge'!N31)="","",IF(COUNT(O6)=0,"",IF(O6=1,(((10^K4)*('[7]Discharge'!N31^N4))/100),((10^K4)*('[7]Discharge'!N31^N4))))))</f>
        <v>4.028039057473733</v>
      </c>
      <c r="O33" s="24">
        <f t="shared" si="0"/>
        <v>549.939156003884</v>
      </c>
      <c r="P33" s="46"/>
      <c r="Q33" s="25"/>
    </row>
    <row r="34" spans="1:17" ht="21.75">
      <c r="A34" s="3"/>
      <c r="B34" s="43">
        <v>22</v>
      </c>
      <c r="C34" s="24">
        <f>IF('[7]Discharge'!C32=0,0,IF(TRIM('[7]Discharge'!C32)="","",IF(COUNT(O6)=0,"",IF(O6=1,(((10^K4)*('[7]Discharge'!C32^N4))/100),((10^K4)*('[7]Discharge'!C32^N4))))))</f>
        <v>5.816703728715877</v>
      </c>
      <c r="D34" s="24">
        <f>IF('[7]Discharge'!D32=0,0,IF(TRIM('[7]Discharge'!D32)="","",IF(COUNT(O6)=0,"",IF(O6=1,(((10^K4)*('[7]Discharge'!D32^N4))/100),((10^K4)*('[7]Discharge'!D32^N4))))))</f>
        <v>10.563973383477284</v>
      </c>
      <c r="E34" s="24">
        <f>IF('[7]Discharge'!E32=0,0,IF(TRIM('[7]Discharge'!E32)="","",IF(COUNT(O6)=0,"",IF(O6=1,(((10^K4)*('[7]Discharge'!E32^N4))/100),((10^K4)*('[7]Discharge'!E32^N4))))))</f>
        <v>15.344719487442518</v>
      </c>
      <c r="F34" s="24">
        <f>IF('[7]Discharge'!F32=0,0,IF(TRIM('[7]Discharge'!F32)="","",IF(COUNT(O6)=0,"",IF(O6=1,(((10^K4)*('[7]Discharge'!F32^N4))/100),((10^K4)*('[7]Discharge'!F32^N4))))))</f>
        <v>16.675371894816358</v>
      </c>
      <c r="G34" s="24">
        <f>IF('[7]Discharge'!G32=0,0,IF(TRIM('[7]Discharge'!G32)="","",IF(COUNT(O6)=0,"",IF(O6=1,(((10^K4)*('[7]Discharge'!G32^N4))/100),((10^K4)*('[7]Discharge'!G32^N4))))))</f>
        <v>264.787714946427</v>
      </c>
      <c r="H34" s="24">
        <f>IF('[7]Discharge'!H32=0,0,IF(TRIM('[7]Discharge'!H32)="","",IF(COUNT(O6)=0,"",IF(O6=1,(((10^K4)*('[7]Discharge'!H32^N4))/100),((10^K4)*('[7]Discharge'!H32^N4))))))</f>
        <v>216.84813307274734</v>
      </c>
      <c r="I34" s="24">
        <f>IF('[7]Discharge'!I32=0,0,IF(TRIM('[7]Discharge'!I32)="","",IF(COUNT(O6)=0,"",IF(O6=1,(((10^K4)*('[7]Discharge'!I32^N4))/100),((10^K4)*('[7]Discharge'!I32^N4))))))</f>
        <v>56.95344698648079</v>
      </c>
      <c r="J34" s="24">
        <f>IF('[7]Discharge'!J32=0,0,IF(TRIM('[7]Discharge'!J32)="","",IF(COUNT(O6)=0,"",IF(O6=1,(((10^K4)*('[7]Discharge'!J32^N4))/100),((10^K4)*('[7]Discharge'!J32^N4))))))</f>
        <v>27.982981192399492</v>
      </c>
      <c r="K34" s="24">
        <f>IF('[7]Discharge'!K32=0,0,IF(TRIM('[7]Discharge'!K32)="","",IF(COUNT(O6)=0,"",IF(O6=1,(((10^K4)*('[7]Discharge'!K32^N4))/100),((10^K4)*('[7]Discharge'!K32^N4))))))</f>
        <v>15.344719487442518</v>
      </c>
      <c r="L34" s="24">
        <f>IF('[7]Discharge'!L32=0,0,IF(TRIM('[7]Discharge'!L32)="","",IF(COUNT(O6)=0,"",IF(O6=1,(((10^K4)*('[7]Discharge'!L32^N4))/100),((10^K4)*('[7]Discharge'!L32^N4))))))</f>
        <v>8.696917439477875</v>
      </c>
      <c r="M34" s="24">
        <f>IF('[7]Discharge'!M32=0,0,IF(TRIM('[7]Discharge'!M32)="","",IF(COUNT(O6)=0,"",IF(O6=1,(((10^K4)*('[7]Discharge'!M32^N4))/100),((10^K4)*('[7]Discharge'!M32^N4))))))</f>
        <v>5.184945832239148</v>
      </c>
      <c r="N34" s="24">
        <f>IF('[7]Discharge'!N32=0,0,IF(TRIM('[7]Discharge'!N32)="","",IF(COUNT(O6)=0,"",IF(O6=1,(((10^K4)*('[7]Discharge'!N32^N4))/100),((10^K4)*('[7]Discharge'!N32^N4))))))</f>
        <v>4.028039057473733</v>
      </c>
      <c r="O34" s="24">
        <f t="shared" si="0"/>
        <v>648.2276665091399</v>
      </c>
      <c r="P34" s="46"/>
      <c r="Q34" s="25"/>
    </row>
    <row r="35" spans="1:17" ht="21.75">
      <c r="A35" s="3"/>
      <c r="B35" s="43">
        <v>23</v>
      </c>
      <c r="C35" s="24">
        <f>IF('[7]Discharge'!C33=0,0,IF(TRIM('[7]Discharge'!C33)="","",IF(COUNT(O6)=0,"",IF(O6=1,(((10^K4)*('[7]Discharge'!C33^N4))/100),((10^K4)*('[7]Discharge'!C33^N4))))))</f>
        <v>5.816703728715877</v>
      </c>
      <c r="D35" s="24">
        <f>IF('[7]Discharge'!D33=0,0,IF(TRIM('[7]Discharge'!D33)="","",IF(COUNT(O6)=0,"",IF(O6=1,(((10^K4)*('[7]Discharge'!D33^N4))/100),((10^K4)*('[7]Discharge'!D33^N4))))))</f>
        <v>18.059991392505673</v>
      </c>
      <c r="E35" s="24">
        <f>IF('[7]Discharge'!E33=0,0,IF(TRIM('[7]Discharge'!E33)="","",IF(COUNT(O6)=0,"",IF(O6=1,(((10^K4)*('[7]Discharge'!E33^N4))/100),((10^K4)*('[7]Discharge'!E33^N4))))))</f>
        <v>15.344719487442518</v>
      </c>
      <c r="F35" s="24">
        <f>IF('[7]Discharge'!F33=0,0,IF(TRIM('[7]Discharge'!F33)="","",IF(COUNT(O6)=0,"",IF(O6=1,(((10^K4)*('[7]Discharge'!F33^N4))/100),((10^K4)*('[7]Discharge'!F33^N4))))))</f>
        <v>14.068139960994648</v>
      </c>
      <c r="G35" s="24">
        <f>IF('[7]Discharge'!G33=0,0,IF(TRIM('[7]Discharge'!G33)="","",IF(COUNT(O6)=0,"",IF(O6=1,(((10^K4)*('[7]Discharge'!G33^N4))/100),((10^K4)*('[7]Discharge'!G33^N4))))))</f>
        <v>583.2223438881158</v>
      </c>
      <c r="H35" s="24">
        <f>IF('[7]Discharge'!H33=0,0,IF(TRIM('[7]Discharge'!H33)="","",IF(COUNT(O6)=0,"",IF(O6=1,(((10^K4)*('[7]Discharge'!H33^N4))/100),((10^K4)*('[7]Discharge'!H33^N4))))))</f>
        <v>155.3361090748472</v>
      </c>
      <c r="I35" s="24">
        <f>IF('[7]Discharge'!I33=0,0,IF(TRIM('[7]Discharge'!I33)="","",IF(COUNT(O6)=0,"",IF(O6=1,(((10^K4)*('[7]Discharge'!I33^N4))/100),((10^K4)*('[7]Discharge'!I33^N4))))))</f>
        <v>54.02355681504168</v>
      </c>
      <c r="J35" s="24">
        <f>IF('[7]Discharge'!J33=0,0,IF(TRIM('[7]Discharge'!J33)="","",IF(COUNT(O6)=0,"",IF(O6=1,(((10^K4)*('[7]Discharge'!J33^N4))/100),((10^K4)*('[7]Discharge'!J33^N4))))))</f>
        <v>27.982981192399492</v>
      </c>
      <c r="K35" s="24">
        <f>IF('[7]Discharge'!K33=0,0,IF(TRIM('[7]Discharge'!K33)="","",IF(COUNT(O6)=0,"",IF(O6=1,(((10^K4)*('[7]Discharge'!K33^N4))/100),((10^K4)*('[7]Discharge'!K33^N4))))))</f>
        <v>15.344719487442518</v>
      </c>
      <c r="L35" s="24">
        <f>IF('[7]Discharge'!L33=0,0,IF(TRIM('[7]Discharge'!L33)="","",IF(COUNT(O6)=0,"",IF(O6=1,(((10^K4)*('[7]Discharge'!L33^N4))/100),((10^K4)*('[7]Discharge'!L33^N4))))))</f>
        <v>8.696917439477875</v>
      </c>
      <c r="M35" s="24">
        <f>IF('[7]Discharge'!M33=0,0,IF(TRIM('[7]Discharge'!M33)="","",IF(COUNT(O6)=0,"",IF(O6=1,(((10^K4)*('[7]Discharge'!M33^N4))/100),((10^K4)*('[7]Discharge'!M33^N4))))))</f>
        <v>5.184945832239148</v>
      </c>
      <c r="N35" s="24">
        <f>IF('[7]Discharge'!N33=0,0,IF(TRIM('[7]Discharge'!N33)="","",IF(COUNT(O6)=0,"",IF(O6=1,(((10^K4)*('[7]Discharge'!N33^N4))/100),((10^K4)*('[7]Discharge'!N33^N4))))))</f>
        <v>4.028039057473733</v>
      </c>
      <c r="O35" s="24">
        <f t="shared" si="0"/>
        <v>907.1091673566962</v>
      </c>
      <c r="P35" s="46"/>
      <c r="Q35" s="25"/>
    </row>
    <row r="36" spans="1:17" ht="21.75">
      <c r="A36" s="3"/>
      <c r="B36" s="43">
        <v>24</v>
      </c>
      <c r="C36" s="24">
        <f>IF('[7]Discharge'!C34=0,0,IF(TRIM('[7]Discharge'!C34)="","",IF(COUNT(O6)=0,"",IF(O6=1,(((10^K4)*('[7]Discharge'!C34^N4))/100),((10^K4)*('[7]Discharge'!C34^N4))))))</f>
        <v>5.184945832239148</v>
      </c>
      <c r="D36" s="24">
        <f>IF('[7]Discharge'!D34=0,0,IF(TRIM('[7]Discharge'!D34)="","",IF(COUNT(O6)=0,"",IF(O6=1,(((10^K4)*('[7]Discharge'!D34^N4))/100),((10^K4)*('[7]Discharge'!D34^N4))))))</f>
        <v>19.498476706145432</v>
      </c>
      <c r="E36" s="24">
        <f>IF('[7]Discharge'!E34=0,0,IF(TRIM('[7]Discharge'!E34)="","",IF(COUNT(O6)=0,"",IF(O6=1,(((10^K4)*('[7]Discharge'!E34^N4))/100),((10^K4)*('[7]Discharge'!E34^N4))))))</f>
        <v>16.675371894816358</v>
      </c>
      <c r="F36" s="24">
        <f>IF('[7]Discharge'!F34=0,0,IF(TRIM('[7]Discharge'!F34)="","",IF(COUNT(O6)=0,"",IF(O6=1,(((10^K4)*('[7]Discharge'!F34^N4))/100),((10^K4)*('[7]Discharge'!F34^N4))))))</f>
        <v>15.344719487442518</v>
      </c>
      <c r="G36" s="24">
        <f>IF('[7]Discharge'!G34=0,0,IF(TRIM('[7]Discharge'!G34)="","",IF(COUNT(O6)=0,"",IF(O6=1,(((10^K4)*('[7]Discharge'!G34^N4))/100),((10^K4)*('[7]Discharge'!G34^N4))))))</f>
        <v>1462.0803645668987</v>
      </c>
      <c r="H36" s="24">
        <f>IF('[7]Discharge'!H34=0,0,IF(TRIM('[7]Discharge'!H34)="","",IF(COUNT(O6)=0,"",IF(O6=1,(((10^K4)*('[7]Discharge'!H34^N4))/100),((10^K4)*('[7]Discharge'!H34^N4))))))</f>
        <v>72.73356689522758</v>
      </c>
      <c r="I36" s="24">
        <f>IF('[7]Discharge'!I34=0,0,IF(TRIM('[7]Discharge'!I34)="","",IF(COUNT(O6)=0,"",IF(O6=1,(((10^K4)*('[7]Discharge'!I34^N4))/100),((10^K4)*('[7]Discharge'!I34^N4))))))</f>
        <v>51.16925792134933</v>
      </c>
      <c r="J36" s="24">
        <f>IF('[7]Discharge'!J34=0,0,IF(TRIM('[7]Discharge'!J34)="","",IF(COUNT(O6)=0,"",IF(O6=1,(((10^K4)*('[7]Discharge'!J34^N4))/100),((10^K4)*('[7]Discharge'!J34^N4))))))</f>
        <v>27.982981192399492</v>
      </c>
      <c r="K36" s="24">
        <f>IF('[7]Discharge'!K34=0,0,IF(TRIM('[7]Discharge'!K34)="","",IF(COUNT(O6)=0,"",IF(O6=1,(((10^K4)*('[7]Discharge'!K34^N4))/100),((10^K4)*('[7]Discharge'!K34^N4))))))</f>
        <v>15.344719487442518</v>
      </c>
      <c r="L36" s="24">
        <f>IF('[7]Discharge'!L34=0,0,IF(TRIM('[7]Discharge'!L34)="","",IF(COUNT(O6)=0,"",IF(O6=1,(((10^K4)*('[7]Discharge'!L34^N4))/100),((10^K4)*('[7]Discharge'!L34^N4))))))</f>
        <v>8.696917439477875</v>
      </c>
      <c r="M36" s="24">
        <f>IF('[7]Discharge'!M34=0,0,IF(TRIM('[7]Discharge'!M34)="","",IF(COUNT(O6)=0,"",IF(O6=1,(((10^K4)*('[7]Discharge'!M34^N4))/100),((10^K4)*('[7]Discharge'!M34^N4))))))</f>
        <v>4.588690168797488</v>
      </c>
      <c r="N36" s="24">
        <f>IF('[7]Discharge'!N34=0,0,IF(TRIM('[7]Discharge'!N34)="","",IF(COUNT(O6)=0,"",IF(O6=1,(((10^K4)*('[7]Discharge'!N34^N4))/100),((10^K4)*('[7]Discharge'!N34^N4))))))</f>
        <v>4.028039057473733</v>
      </c>
      <c r="O36" s="24">
        <f t="shared" si="0"/>
        <v>1703.32805064971</v>
      </c>
      <c r="P36" s="46"/>
      <c r="Q36" s="25"/>
    </row>
    <row r="37" spans="1:17" ht="21.75">
      <c r="A37" s="3"/>
      <c r="B37" s="43">
        <v>25</v>
      </c>
      <c r="C37" s="24">
        <f>IF('[7]Discharge'!C35=0,0,IF(TRIM('[7]Discharge'!C35)="","",IF(COUNT(O6)=0,"",IF(O6=1,(((10^K4)*('[7]Discharge'!C35^N4))/100),((10^K4)*('[7]Discharge'!C35^N4))))))</f>
        <v>4.588690168797488</v>
      </c>
      <c r="D37" s="24">
        <f>IF('[7]Discharge'!D35=0,0,IF(TRIM('[7]Discharge'!D35)="","",IF(COUNT(O6)=0,"",IF(O6=1,(((10^K4)*('[7]Discharge'!D35^N4))/100),((10^K4)*('[7]Discharge'!D35^N4))))))</f>
        <v>16.675371894816358</v>
      </c>
      <c r="E37" s="24">
        <f>IF('[7]Discharge'!E35=0,0,IF(TRIM('[7]Discharge'!E35)="","",IF(COUNT(O6)=0,"",IF(O6=1,(((10^K4)*('[7]Discharge'!E35^N4))/100),((10^K4)*('[7]Discharge'!E35^N4))))))</f>
        <v>12.845744034012105</v>
      </c>
      <c r="F37" s="24">
        <f>IF('[7]Discharge'!F35=0,0,IF(TRIM('[7]Discharge'!F35)="","",IF(COUNT(O6)=0,"",IF(O6=1,(((10^K4)*('[7]Discharge'!F35^N4))/100),((10^K4)*('[7]Discharge'!F35^N4))))))</f>
        <v>56.95344698648079</v>
      </c>
      <c r="G37" s="24">
        <f>IF('[7]Discharge'!G35=0,0,IF(TRIM('[7]Discharge'!G35)="","",IF(COUNT(O6)=0,"",IF(O6=1,(((10^K4)*('[7]Discharge'!G35^N4))/100),((10^K4)*('[7]Discharge'!G35^N4))))))</f>
        <v>1546.7018833510667</v>
      </c>
      <c r="H37" s="24">
        <f>IF('[7]Discharge'!H35=0,0,IF(TRIM('[7]Discharge'!H35)="","",IF(COUNT(O6)=0,"",IF(O6=1,(((10^K4)*('[7]Discharge'!H35^N4))/100),((10^K4)*('[7]Discharge'!H35^N4))))))</f>
        <v>66.195738580949</v>
      </c>
      <c r="I37" s="24">
        <f>IF('[7]Discharge'!I35=0,0,IF(TRIM('[7]Discharge'!I35)="","",IF(COUNT(O6)=0,"",IF(O6=1,(((10^K4)*('[7]Discharge'!I35^N4))/100),((10^K4)*('[7]Discharge'!I35^N4))))))</f>
        <v>43.06089023990693</v>
      </c>
      <c r="J37" s="24">
        <f>IF('[7]Discharge'!J35=0,0,IF(TRIM('[7]Discharge'!J35)="","",IF(COUNT(O6)=0,"",IF(O6=1,(((10^K4)*('[7]Discharge'!J35^N4))/100),((10^K4)*('[7]Discharge'!J35^N4))))))</f>
        <v>26.126204900923035</v>
      </c>
      <c r="K37" s="24">
        <f>IF('[7]Discharge'!K35=0,0,IF(TRIM('[7]Discharge'!K35)="","",IF(COUNT(O6)=0,"",IF(O6=1,(((10^K4)*('[7]Discharge'!K35^N4))/100),((10^K4)*('[7]Discharge'!K35^N4))))))</f>
        <v>15.344719487442518</v>
      </c>
      <c r="L37" s="24">
        <f>IF('[7]Discharge'!L35=0,0,IF(TRIM('[7]Discharge'!L35)="","",IF(COUNT(O6)=0,"",IF(O6=1,(((10^K4)*('[7]Discharge'!L35^N4))/100),((10^K4)*('[7]Discharge'!L35^N4))))))</f>
        <v>8.696917439477875</v>
      </c>
      <c r="M37" s="24">
        <f>IF('[7]Discharge'!M35=0,0,IF(TRIM('[7]Discharge'!M35)="","",IF(COUNT(O6)=0,"",IF(O6=1,(((10^K4)*('[7]Discharge'!M35^N4))/100),((10^K4)*('[7]Discharge'!M35^N4))))))</f>
        <v>4.588690168797488</v>
      </c>
      <c r="N37" s="24">
        <f>IF('[7]Discharge'!N35=0,0,IF(TRIM('[7]Discharge'!N35)="","",IF(COUNT(O6)=0,"",IF(O6=1,(((10^K4)*('[7]Discharge'!N35^N4))/100),((10^K4)*('[7]Discharge'!N35^N4))))))</f>
        <v>4.028039057473733</v>
      </c>
      <c r="O37" s="24">
        <f t="shared" si="0"/>
        <v>1805.806336310144</v>
      </c>
      <c r="P37" s="46"/>
      <c r="Q37" s="25"/>
    </row>
    <row r="38" spans="1:17" ht="21.75">
      <c r="A38" s="3"/>
      <c r="B38" s="43">
        <v>26</v>
      </c>
      <c r="C38" s="24">
        <f>IF('[7]Discharge'!C36=0,0,IF(TRIM('[7]Discharge'!C36)="","",IF(COUNT(O6)=0,"",IF(O6=1,(((10^K4)*('[7]Discharge'!C36^N4))/100),((10^K4)*('[7]Discharge'!C36^N4))))))</f>
        <v>4.028039057473733</v>
      </c>
      <c r="D38" s="24">
        <f>IF('[7]Discharge'!D36=0,0,IF(TRIM('[7]Discharge'!D36)="","",IF(COUNT(O6)=0,"",IF(O6=1,(((10^K4)*('[7]Discharge'!D36^N4))/100),((10^K4)*('[7]Discharge'!D36^N4))))))</f>
        <v>14.068139960994648</v>
      </c>
      <c r="E38" s="24">
        <f>IF('[7]Discharge'!E36=0,0,IF(TRIM('[7]Discharge'!E36)="","",IF(COUNT(O6)=0,"",IF(O6=1,(((10^K4)*('[7]Discharge'!E36^N4))/100),((10^K4)*('[7]Discharge'!E36^N4))))))</f>
        <v>16.675371894816358</v>
      </c>
      <c r="F38" s="24">
        <f>IF('[7]Discharge'!F36=0,0,IF(TRIM('[7]Discharge'!F36)="","",IF(COUNT(O6)=0,"",IF(O6=1,(((10^K4)*('[7]Discharge'!F36^N4))/100),((10^K4)*('[7]Discharge'!F36^N4))))))</f>
        <v>43.06089023990693</v>
      </c>
      <c r="G38" s="24">
        <f>IF('[7]Discharge'!G36=0,0,IF(TRIM('[7]Discharge'!G36)="","",IF(COUNT(O6)=0,"",IF(O6=1,(((10^K4)*('[7]Discharge'!G36^N4))/100),((10^K4)*('[7]Discharge'!G36^N4))))))</f>
        <v>358.6682323927584</v>
      </c>
      <c r="H38" s="24">
        <f>IF('[7]Discharge'!H36=0,0,IF(TRIM('[7]Discharge'!H36)="","",IF(COUNT(O6)=0,"",IF(O6=1,(((10^K4)*('[7]Discharge'!H36^N4))/100),((10^K4)*('[7]Discharge'!H36^N4))))))</f>
        <v>56.95344698648079</v>
      </c>
      <c r="I38" s="24">
        <f>IF('[7]Discharge'!I36=0,0,IF(TRIM('[7]Discharge'!I36)="","",IF(COUNT(O6)=0,"",IF(O6=1,(((10^K4)*('[7]Discharge'!I36^N4))/100),((10^K4)*('[7]Discharge'!I36^N4))))))</f>
        <v>40.76162378235473</v>
      </c>
      <c r="J38" s="24">
        <f>IF('[7]Discharge'!J36=0,0,IF(TRIM('[7]Discharge'!J36)="","",IF(COUNT(O6)=0,"",IF(O6=1,(((10^K4)*('[7]Discharge'!J36^N4))/100),((10^K4)*('[7]Discharge'!J36^N4))))))</f>
        <v>26.126204900923035</v>
      </c>
      <c r="K38" s="24">
        <f>IF('[7]Discharge'!K36=0,0,IF(TRIM('[7]Discharge'!K36)="","",IF(COUNT(O6)=0,"",IF(O6=1,(((10^K4)*('[7]Discharge'!K36^N4))/100),((10^K4)*('[7]Discharge'!K36^N4))))))</f>
        <v>15.344719487442518</v>
      </c>
      <c r="L38" s="24">
        <f>IF('[7]Discharge'!L36=0,0,IF(TRIM('[7]Discharge'!L36)="","",IF(COUNT(O6)=0,"",IF(O6=1,(((10^K4)*('[7]Discharge'!L36^N4))/100),((10^K4)*('[7]Discharge'!L36^N4))))))</f>
        <v>7.924057916827739</v>
      </c>
      <c r="M38" s="24">
        <f>IF('[7]Discharge'!M36=0,0,IF(TRIM('[7]Discharge'!M36)="","",IF(COUNT(O6)=0,"",IF(O6=1,(((10^K4)*('[7]Discharge'!M36^N4))/100),((10^K4)*('[7]Discharge'!M36^N4))))))</f>
        <v>4.588690168797488</v>
      </c>
      <c r="N38" s="24">
        <f>IF('[7]Discharge'!N36=0,0,IF(TRIM('[7]Discharge'!N36)="","",IF(COUNT(O6)=0,"",IF(O6=1,(((10^K4)*('[7]Discharge'!N36^N4))/100),((10^K4)*('[7]Discharge'!N36^N4))))))</f>
        <v>2.6707583076269836</v>
      </c>
      <c r="O38" s="24">
        <f t="shared" si="0"/>
        <v>590.8701750964035</v>
      </c>
      <c r="P38" s="46"/>
      <c r="Q38" s="25"/>
    </row>
    <row r="39" spans="1:17" ht="21.75">
      <c r="A39" s="3"/>
      <c r="B39" s="43">
        <v>27</v>
      </c>
      <c r="C39" s="24">
        <f>IF('[7]Discharge'!C37=0,0,IF(TRIM('[7]Discharge'!C37)="","",IF(COUNT(O6)=0,"",IF(O6=1,(((10^K4)*('[7]Discharge'!C37^N4))/100),((10^K4)*('[7]Discharge'!C37^N4))))))</f>
        <v>4.028039057473733</v>
      </c>
      <c r="D39" s="24">
        <f>IF('[7]Discharge'!D37=0,0,IF(TRIM('[7]Discharge'!D37)="","",IF(COUNT(O6)=0,"",IF(O6=1,(((10^K4)*('[7]Discharge'!D37^N4))/100),((10^K4)*('[7]Discharge'!D37^N4))))))</f>
        <v>6.483867837599536</v>
      </c>
      <c r="E39" s="24">
        <f>IF('[7]Discharge'!E37=0,0,IF(TRIM('[7]Discharge'!E37)="","",IF(COUNT(O6)=0,"",IF(O6=1,(((10^K4)*('[7]Discharge'!E37^N4))/100),((10^K4)*('[7]Discharge'!E37^N4))))))</f>
        <v>15.344719487442518</v>
      </c>
      <c r="F39" s="24">
        <f>IF('[7]Discharge'!F37=0,0,IF(TRIM('[7]Discharge'!F37)="","",IF(COUNT(O6)=0,"",IF(O6=1,(((10^K4)*('[7]Discharge'!F37^N4))/100),((10^K4)*('[7]Discharge'!F37^N4))))))</f>
        <v>34.079833089591716</v>
      </c>
      <c r="G39" s="24">
        <f>IF('[7]Discharge'!G37=0,0,IF(TRIM('[7]Discharge'!G37)="","",IF(COUNT(O6)=0,"",IF(O6=1,(((10^K4)*('[7]Discharge'!G37^N4))/100),((10^K4)*('[7]Discharge'!G37^N4))))))</f>
        <v>337.1305011763832</v>
      </c>
      <c r="H39" s="24">
        <f>IF('[7]Discharge'!H37=0,0,IF(TRIM('[7]Discharge'!H37)="","",IF(COUNT(O6)=0,"",IF(O6=1,(((10^K4)*('[7]Discharge'!H37^N4))/100),((10^K4)*('[7]Discharge'!H37^N4))))))</f>
        <v>59.95883449804121</v>
      </c>
      <c r="I39" s="24">
        <f>IF('[7]Discharge'!I37=0,0,IF(TRIM('[7]Discharge'!I37)="","",IF(COUNT(O6)=0,"",IF(O6=1,(((10^K4)*('[7]Discharge'!I37^N4))/100),((10^K4)*('[7]Discharge'!I37^N4))))))</f>
        <v>38.4423032000771</v>
      </c>
      <c r="J39" s="24">
        <f>IF('[7]Discharge'!J37=0,0,IF(TRIM('[7]Discharge'!J37)="","",IF(COUNT(O6)=0,"",IF(O6=1,(((10^K4)*('[7]Discharge'!J37^N4))/100),((10^K4)*('[7]Discharge'!J37^N4))))))</f>
        <v>26.126204900923035</v>
      </c>
      <c r="K39" s="24">
        <f>IF('[7]Discharge'!K37=0,0,IF(TRIM('[7]Discharge'!K37)="","",IF(COUNT(O6)=0,"",IF(O6=1,(((10^K4)*('[7]Discharge'!K37^N4))/100),((10^K4)*('[7]Discharge'!K37^N4))))))</f>
        <v>15.344719487442518</v>
      </c>
      <c r="L39" s="24">
        <f>IF('[7]Discharge'!L37=0,0,IF(TRIM('[7]Discharge'!L37)="","",IF(COUNT(O6)=0,"",IF(O6=1,(((10^K4)*('[7]Discharge'!L37^N4))/100),((10^K4)*('[7]Discharge'!L37^N4))))))</f>
        <v>7.924057916827739</v>
      </c>
      <c r="M39" s="24">
        <f>IF('[7]Discharge'!M37=0,0,IF(TRIM('[7]Discharge'!M37)="","",IF(COUNT(O6)=0,"",IF(O6=1,(((10^K4)*('[7]Discharge'!M37^N4))/100),((10^K4)*('[7]Discharge'!M37^N4))))))</f>
        <v>4.588690168797488</v>
      </c>
      <c r="N39" s="24">
        <f>IF('[7]Discharge'!N37=0,0,IF(TRIM('[7]Discharge'!N37)="","",IF(COUNT(O6)=0,"",IF(O6=1,(((10^K4)*('[7]Discharge'!N37^N4))/100),((10^K4)*('[7]Discharge'!N37^N4))))))</f>
        <v>1.2601389375299588</v>
      </c>
      <c r="O39" s="24">
        <f t="shared" si="0"/>
        <v>550.7119097581298</v>
      </c>
      <c r="P39" s="46"/>
      <c r="Q39" s="25"/>
    </row>
    <row r="40" spans="1:17" ht="21.75">
      <c r="A40" s="3"/>
      <c r="B40" s="43">
        <v>28</v>
      </c>
      <c r="C40" s="24">
        <f>IF('[7]Discharge'!C38=0,0,IF(TRIM('[7]Discharge'!C38)="","",IF(COUNT(O6)=0,"",IF(O6=1,(((10^K4)*('[7]Discharge'!C38^N4))/100),((10^K4)*('[7]Discharge'!C38^N4))))))</f>
        <v>4.028039057473733</v>
      </c>
      <c r="D40" s="24">
        <f>IF('[7]Discharge'!D38=0,0,IF(TRIM('[7]Discharge'!D38)="","",IF(COUNT(O6)=0,"",IF(O6=1,(((10^K4)*('[7]Discharge'!D38^N4))/100),((10^K4)*('[7]Discharge'!D38^N4))))))</f>
        <v>8.696917439477875</v>
      </c>
      <c r="E40" s="24">
        <f>IF('[7]Discharge'!E38=0,0,IF(TRIM('[7]Discharge'!E38)="","",IF(COUNT(O6)=0,"",IF(O6=1,(((10^K4)*('[7]Discharge'!E38^N4))/100),((10^K4)*('[7]Discharge'!E38^N4))))))</f>
        <v>12.845744034012105</v>
      </c>
      <c r="F40" s="24">
        <f>IF('[7]Discharge'!F38=0,0,IF(TRIM('[7]Discharge'!F38)="","",IF(COUNT(O6)=0,"",IF(O6=1,(((10^K4)*('[7]Discharge'!F38^N4))/100),((10^K4)*('[7]Discharge'!F38^N4))))))</f>
        <v>40.76162378235473</v>
      </c>
      <c r="G40" s="24">
        <f>IF('[7]Discharge'!G38=0,0,IF(TRIM('[7]Discharge'!G38)="","",IF(COUNT(O6)=0,"",IF(O6=1,(((10^K4)*('[7]Discharge'!G38^N4))/100),((10^K4)*('[7]Discharge'!G38^N4))))))</f>
        <v>415.3572402872445</v>
      </c>
      <c r="H40" s="24">
        <f>IF('[7]Discharge'!H38=0,0,IF(TRIM('[7]Discharge'!H38)="","",IF(COUNT(O6)=0,"",IF(O6=1,(((10^K4)*('[7]Discharge'!H38^N4))/100),((10^K4)*('[7]Discharge'!H38^N4))))))</f>
        <v>69.42707967047508</v>
      </c>
      <c r="I40" s="24">
        <f>IF('[7]Discharge'!I38=0,0,IF(TRIM('[7]Discharge'!I38)="","",IF(COUNT(O6)=0,"",IF(O6=1,(((10^K4)*('[7]Discharge'!I38^N4))/100),((10^K4)*('[7]Discharge'!I38^N4))))))</f>
        <v>36.26867883622155</v>
      </c>
      <c r="J40" s="24">
        <f>IF('[7]Discharge'!J38=0,0,IF(TRIM('[7]Discharge'!J38)="","",IF(COUNT(O6)=0,"",IF(O6=1,(((10^K4)*('[7]Discharge'!J38^N4))/100),((10^K4)*('[7]Discharge'!J38^N4))))))</f>
        <v>26.126204900923035</v>
      </c>
      <c r="K40" s="24">
        <f>IF('[7]Discharge'!K38=0,0,IF(TRIM('[7]Discharge'!K38)="","",IF(COUNT(O6)=0,"",IF(O6=1,(((10^K4)*('[7]Discharge'!K38^N4))/100),((10^K4)*('[7]Discharge'!K38^N4))))))</f>
        <v>15.344719487442518</v>
      </c>
      <c r="L40" s="24">
        <f>IF('[7]Discharge'!L38=0,0,IF(TRIM('[7]Discharge'!L38)="","",IF(COUNT(O6)=0,"",IF(O6=1,(((10^K4)*('[7]Discharge'!L38^N4))/100),((10^K4)*('[7]Discharge'!L38^N4))))))</f>
        <v>7.924057916827739</v>
      </c>
      <c r="M40" s="24">
        <f>IF('[7]Discharge'!M38=0,0,IF(TRIM('[7]Discharge'!M38)="","",IF(COUNT(O6)=0,"",IF(O6=1,(((10^K4)*('[7]Discharge'!M38^N4))/100),((10^K4)*('[7]Discharge'!M38^N4))))))</f>
        <v>4.028039057473733</v>
      </c>
      <c r="N40" s="24">
        <f>IF('[7]Discharge'!N38=0,0,IF(TRIM('[7]Discharge'!N38)="","",IF(COUNT(O6)=0,"",IF(O6=1,(((10^K4)*('[7]Discharge'!N38^N4))/100),((10^K4)*('[7]Discharge'!N38^N4))))))</f>
        <v>1.2601389375299588</v>
      </c>
      <c r="O40" s="24">
        <f t="shared" si="0"/>
        <v>642.0684834074566</v>
      </c>
      <c r="P40" s="46"/>
      <c r="Q40" s="25"/>
    </row>
    <row r="41" spans="1:17" ht="21.75">
      <c r="A41" s="3"/>
      <c r="B41" s="43">
        <v>29</v>
      </c>
      <c r="C41" s="24">
        <f>IF('[7]Discharge'!C39=0,0,IF(TRIM('[7]Discharge'!C39)="","",IF(COUNT(O6)=0,"",IF(O6=1,(((10^K4)*('[7]Discharge'!C39^N4))/100),((10^K4)*('[7]Discharge'!C39^N4))))))</f>
        <v>4.028039057473733</v>
      </c>
      <c r="D41" s="24">
        <f>IF('[7]Discharge'!D39=0,0,IF(TRIM('[7]Discharge'!D39)="","",IF(COUNT(O6)=0,"",IF(O6=1,(((10^K4)*('[7]Discharge'!D39^N4))/100),((10^K4)*('[7]Discharge'!D39^N4))))))</f>
        <v>12.845744034012105</v>
      </c>
      <c r="E41" s="24">
        <f>IF('[7]Discharge'!E39=0,0,IF(TRIM('[7]Discharge'!E39)="","",IF(COUNT(O6)=0,"",IF(O6=1,(((10^K4)*('[7]Discharge'!E39^N4))/100),((10^K4)*('[7]Discharge'!E39^N4))))))</f>
        <v>11.677647823152306</v>
      </c>
      <c r="F41" s="24">
        <f>IF('[7]Discharge'!F39=0,0,IF(TRIM('[7]Discharge'!F39)="","",IF(COUNT(O6)=0,"",IF(O6=1,(((10^K4)*('[7]Discharge'!F39^N4))/100),((10^K4)*('[7]Discharge'!F39^N4))))))</f>
        <v>32.032202218895605</v>
      </c>
      <c r="G41" s="24">
        <f>IF('[7]Discharge'!G39=0,0,IF(TRIM('[7]Discharge'!G39)="","",IF(COUNT(O6)=0,"",IF(O6=1,(((10^K4)*('[7]Discharge'!G39^N4))/100),((10^K4)*('[7]Discharge'!G39^N4))))))</f>
        <v>347.8179744051792</v>
      </c>
      <c r="H41" s="24">
        <f>IF('[7]Discharge'!H39=0,0,IF(TRIM('[7]Discharge'!H39)="","",IF(COUNT(O6)=0,"",IF(O6=1,(((10^K4)*('[7]Discharge'!H39^N4))/100),((10^K4)*('[7]Discharge'!H39^N4))))))</f>
        <v>63.039627997204</v>
      </c>
      <c r="I41" s="24">
        <f>IF('[7]Discharge'!I39=0,0,IF(TRIM('[7]Discharge'!I39)="","",IF(COUNT(O6)=0,"",IF(O6=1,(((10^K4)*('[7]Discharge'!I39^N4))/100),((10^K4)*('[7]Discharge'!I39^N4))))))</f>
        <v>38.4423032000771</v>
      </c>
      <c r="J41" s="24">
        <f>IF('[7]Discharge'!J39=0,0,IF(TRIM('[7]Discharge'!J39)="","",IF(COUNT(O6)=0,"",IF(O6=1,(((10^K4)*('[7]Discharge'!J39^N4))/100),((10^K4)*('[7]Discharge'!J39^N4))))))</f>
        <v>26.126204900923035</v>
      </c>
      <c r="K41" s="24">
        <f>IF('[7]Discharge'!K39=0,0,IF(TRIM('[7]Discharge'!K39)="","",IF(COUNT(O6)=0,"",IF(O6=1,(((10^K4)*('[7]Discharge'!K39^N4))/100),((10^K4)*('[7]Discharge'!K39^N4))))))</f>
        <v>20.99073071514484</v>
      </c>
      <c r="L41" s="24">
        <f>IF('[7]Discharge'!L39=0,0,IF(TRIM('[7]Discharge'!L39)="","",IF(COUNT(O6)=0,"",IF(O6=1,(((10^K4)*('[7]Discharge'!L39^N4))/100),((10^K4)*('[7]Discharge'!L39^N4))))))</f>
        <v>7.924057916827739</v>
      </c>
      <c r="M41" s="24">
        <f>IF('[7]Discharge'!M39=0,0,IF(TRIM('[7]Discharge'!M39)="","",IF(COUNT(O6)=0,"",IF(O6=1,(((10^K4)*('[7]Discharge'!M39^N4))/100),((10^K4)*('[7]Discharge'!M39^N4))))))</f>
        <v>4.028039057473117</v>
      </c>
      <c r="N41" s="24">
        <f>IF('[7]Discharge'!N39=0,0,IF(TRIM('[7]Discharge'!N39)="","",IF(COUNT(O6)=0,"",IF(O6=1,(((10^K4)*('[7]Discharge'!N39^N4))/100),((10^K4)*('[7]Discharge'!N39^N4))))))</f>
        <v>1.2601389375299588</v>
      </c>
      <c r="O41" s="24">
        <f t="shared" si="0"/>
        <v>570.2127102638929</v>
      </c>
      <c r="P41" s="46"/>
      <c r="Q41" s="25"/>
    </row>
    <row r="42" spans="1:17" ht="21.75">
      <c r="A42" s="3"/>
      <c r="B42" s="43">
        <v>30</v>
      </c>
      <c r="C42" s="24">
        <f>IF('[7]Discharge'!C40=0,0,IF(TRIM('[7]Discharge'!C40)="","",IF(COUNT(O6)=0,"",IF(O6=1,(((10^K4)*('[7]Discharge'!C40^N4))/100),((10^K4)*('[7]Discharge'!C40^N4))))))</f>
        <v>4.028039057473733</v>
      </c>
      <c r="D42" s="24">
        <f>IF('[7]Discharge'!D40=0,0,IF(TRIM('[7]Discharge'!D40)="","",IF(COUNT(O6)=0,"",IF(O6=1,(((10^K4)*('[7]Discharge'!D40^N4))/100),((10^K4)*('[7]Discharge'!D40^N4))))))</f>
        <v>18.059991392505673</v>
      </c>
      <c r="E42" s="24">
        <f>IF('[7]Discharge'!E40=0,0,IF(TRIM('[7]Discharge'!E40)="","",IF(COUNT(O6)=0,"",IF(O6=1,(((10^K4)*('[7]Discharge'!E40^N4))/100),((10^K4)*('[7]Discharge'!E40^N4))))))</f>
        <v>15.344719487442518</v>
      </c>
      <c r="F42" s="24">
        <f>IF('[7]Discharge'!F40=0,0,IF(TRIM('[7]Discharge'!F40)="","",IF(COUNT(O6)=0,"",IF(O6=1,(((10^K4)*('[7]Discharge'!F40^N4))/100),((10^K4)*('[7]Discharge'!F40^N4))))))</f>
        <v>18.059991392505673</v>
      </c>
      <c r="G42" s="24">
        <f>IF('[7]Discharge'!G40=0,0,IF(TRIM('[7]Discharge'!G40)="","",IF(COUNT(O6)=0,"",IF(O6=1,(((10^K4)*('[7]Discharge'!G40^N4))/100),((10^K4)*('[7]Discharge'!G40^N4))))))</f>
        <v>290.5064130841934</v>
      </c>
      <c r="H42" s="24">
        <f>IF('[7]Discharge'!H40=0,0,IF(TRIM('[7]Discharge'!H40)="","",IF(COUNT(O6)=0,"",IF(O6=1,(((10^K4)*('[7]Discharge'!H40^N4))/100),((10^K4)*('[7]Discharge'!H40^N4))))))</f>
        <v>54.02355681504168</v>
      </c>
      <c r="I42" s="24">
        <f>IF('[7]Discharge'!I40=0,0,IF(TRIM('[7]Discharge'!I40)="","",IF(COUNT(O6)=0,"",IF(O6=1,(((10^K4)*('[7]Discharge'!I40^N4))/100),((10^K4)*('[7]Discharge'!I40^N4))))))</f>
        <v>38.4423032000771</v>
      </c>
      <c r="J42" s="24">
        <f>IF('[7]Discharge'!J40=0,0,IF(TRIM('[7]Discharge'!J40)="","",IF(COUNT(O6)=0,"",IF(O6=1,(((10^K4)*('[7]Discharge'!J40^N4))/100),((10^K4)*('[7]Discharge'!J40^N4))))))</f>
        <v>24.26644871328625</v>
      </c>
      <c r="K42" s="24">
        <f>IF('[7]Discharge'!K40=0,0,IF(TRIM('[7]Discharge'!K40)="","",IF(COUNT(O6)=0,"",IF(O6=1,(((10^K4)*('[7]Discharge'!K40^N4))/100),((10^K4)*('[7]Discharge'!K40^N4))))))</f>
        <v>59.95883449804121</v>
      </c>
      <c r="L42" s="24">
        <f>IF('[7]Discharge'!L40=0,0,IF(TRIM('[7]Discharge'!L40)="","",IF(COUNT(O6)=0,"",IF(O6=1,(((10^K4)*('[7]Discharge'!L40^N4))/100),((10^K4)*('[7]Discharge'!L40^N4))))))</f>
        <v>7.924057916827739</v>
      </c>
      <c r="M42" s="24"/>
      <c r="N42" s="24">
        <f>IF('[7]Discharge'!N40=0,0,IF(TRIM('[7]Discharge'!N40)="","",IF(COUNT(O6)=0,"",IF(O6=1,(((10^K4)*('[7]Discharge'!N40^N4))/100),((10^K4)*('[7]Discharge'!N40^N4))))))</f>
        <v>1.2601389375299588</v>
      </c>
      <c r="O42" s="24">
        <f>IF(AND(C42="",D42="",E42="",F42="",G42="",H42="",I42="",J42="",K42="",L42="",M42="",N42=""),"",SUM(C42:N42))</f>
        <v>531.874494494925</v>
      </c>
      <c r="P42" s="46"/>
      <c r="Q42" s="25"/>
    </row>
    <row r="43" spans="1:17" ht="21.75">
      <c r="A43" s="3"/>
      <c r="B43" s="43">
        <v>31</v>
      </c>
      <c r="C43" s="24"/>
      <c r="D43" s="24">
        <f>IF('[7]Discharge'!D41=0,0,IF(TRIM('[7]Discharge'!D41)="","",IF(COUNT(O6)=0,"",IF(O6=1,(((10^K4)*('[7]Discharge'!D41^N4))/100),((10^K4)*('[7]Discharge'!D41^N4))))))</f>
        <v>66.195738580949</v>
      </c>
      <c r="E43" s="24"/>
      <c r="F43" s="24">
        <f>IF('[7]Discharge'!F41=0,0,IF(TRIM('[7]Discharge'!F41)="","",IF(COUNT(O6)=0,"",IF(O6=1,(((10^K4)*('[7]Discharge'!F41^N4))/100),((10^K4)*('[7]Discharge'!F41^N4))))))</f>
        <v>18.059991392505673</v>
      </c>
      <c r="G43" s="24">
        <f>IF('[7]Discharge'!G41=0,0,IF(TRIM('[7]Discharge'!G41)="","",IF(COUNT(O6)=0,"",IF(O6=1,(((10^K4)*('[7]Discharge'!G41^N4))/100),((10^K4)*('[7]Discharge'!G41^N4))))))</f>
        <v>326.60593235514824</v>
      </c>
      <c r="H43" s="24"/>
      <c r="I43" s="24">
        <f>IF('[7]Discharge'!I41=0,0,IF(TRIM('[7]Discharge'!I41)="","",IF(COUNT(O6)=0,"",IF(O6=1,(((10^K4)*('[7]Discharge'!I41^N4))/100),((10^K4)*('[7]Discharge'!I41^N4))))))</f>
        <v>43.06089023990693</v>
      </c>
      <c r="J43" s="24"/>
      <c r="K43" s="24">
        <f>IF('[7]Discharge'!K41=0,0,IF(TRIM('[7]Discharge'!K41)="","",IF(COUNT(O6)=0,"",IF(O6=1,(((10^K4)*('[7]Discharge'!K41^N4))/100),((10^K4)*('[7]Discharge'!K41^N4))))))</f>
        <v>26.126204900923035</v>
      </c>
      <c r="L43" s="24">
        <f>IF(TRIM('[7]Discharge'!L41)="","",IF(COUNT(O6)=0,"",IF(O6=1,(((10^K4)*('[7]Discharge'!L41^N4))/100),((10^K4)*('[7]Discharge'!L41^N4)))))</f>
        <v>7.924057916827739</v>
      </c>
      <c r="M43" s="24"/>
      <c r="N43" s="26">
        <f>IF('[7]Discharge'!N41=0,0,IF(TRIM('[7]Discharge'!N41)="","",IF(COUNT(O6)=0,"",IF(O6=1,(((10^K4)*('[7]Discharge'!N41^N4))/100),((10^K4)*('[7]Discharge'!N41^N4))))))</f>
        <v>1.2601389375299588</v>
      </c>
      <c r="O43" s="24">
        <f t="shared" si="0"/>
        <v>489.2329543237906</v>
      </c>
      <c r="P43" s="46"/>
      <c r="Q43" s="25"/>
    </row>
    <row r="44" spans="1:17" ht="21.75">
      <c r="A44" s="3"/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5"/>
    </row>
    <row r="45" spans="1:16" ht="21.75">
      <c r="A45" s="3"/>
      <c r="B45" s="1" t="s">
        <v>28</v>
      </c>
      <c r="C45" s="24">
        <f>IF(COUNT(C11:C43)=0,"",SUM(C11:C43))</f>
        <v>133.11577086339778</v>
      </c>
      <c r="D45" s="24">
        <f aca="true" t="shared" si="1" ref="D45:M45">IF(COUNT(D11:D43)=0,"",SUM(D11:D43))</f>
        <v>357.55359263119124</v>
      </c>
      <c r="E45" s="24">
        <f t="shared" si="1"/>
        <v>749.5081139129956</v>
      </c>
      <c r="F45" s="24">
        <f t="shared" si="1"/>
        <v>497.89325500090285</v>
      </c>
      <c r="G45" s="24">
        <f t="shared" si="1"/>
        <v>9450.334293791544</v>
      </c>
      <c r="H45" s="24">
        <f t="shared" si="1"/>
        <v>6685.878490777094</v>
      </c>
      <c r="I45" s="24">
        <f t="shared" si="1"/>
        <v>2425.7268259842103</v>
      </c>
      <c r="J45" s="24">
        <f t="shared" si="1"/>
        <v>1606.3690228309238</v>
      </c>
      <c r="K45" s="24">
        <f t="shared" si="1"/>
        <v>640.1384192738433</v>
      </c>
      <c r="L45" s="24">
        <f t="shared" si="1"/>
        <v>396.01568361164186</v>
      </c>
      <c r="M45" s="24">
        <f t="shared" si="1"/>
        <v>175.82654250536407</v>
      </c>
      <c r="N45" s="24">
        <f>IF(COUNT(N11:N43)=0,"",SUM(N11:N43))</f>
        <v>109.67242943212011</v>
      </c>
      <c r="O45" s="48">
        <f>IF(COUNT(C45:N45)=0,"",SUM(C45:N45))</f>
        <v>23228.03244061523</v>
      </c>
      <c r="P45" s="29" t="s">
        <v>29</v>
      </c>
    </row>
    <row r="46" spans="1:17" ht="21.75">
      <c r="A46" s="3"/>
      <c r="B46" s="1" t="s">
        <v>30</v>
      </c>
      <c r="C46" s="24">
        <f>IF(COUNT(C11:C43)=0,"",AVERAGE(C11:C43))</f>
        <v>4.43719236211326</v>
      </c>
      <c r="D46" s="24">
        <f aca="true" t="shared" si="2" ref="D46:N46">IF(COUNT(D11:D43)=0,"",AVERAGE(D11:D43))</f>
        <v>11.533986859070685</v>
      </c>
      <c r="E46" s="24">
        <f t="shared" si="2"/>
        <v>24.983603797099853</v>
      </c>
      <c r="F46" s="24">
        <f t="shared" si="2"/>
        <v>16.061072741964608</v>
      </c>
      <c r="G46" s="24">
        <f t="shared" si="2"/>
        <v>304.8494933481143</v>
      </c>
      <c r="H46" s="24">
        <f t="shared" si="2"/>
        <v>222.86261635923648</v>
      </c>
      <c r="I46" s="24">
        <f t="shared" si="2"/>
        <v>78.24925245110356</v>
      </c>
      <c r="J46" s="24">
        <f t="shared" si="2"/>
        <v>53.545634094364125</v>
      </c>
      <c r="K46" s="24">
        <f t="shared" si="2"/>
        <v>20.649626428188494</v>
      </c>
      <c r="L46" s="24">
        <f t="shared" si="2"/>
        <v>12.774699471343286</v>
      </c>
      <c r="M46" s="24">
        <f t="shared" si="2"/>
        <v>6.062984224322899</v>
      </c>
      <c r="N46" s="24">
        <f t="shared" si="2"/>
        <v>3.537820304261939</v>
      </c>
      <c r="O46" s="24">
        <f>IF(COUNT(C46:N46)=0,"",SUM(C46:N46))</f>
        <v>759.5479824411835</v>
      </c>
      <c r="P46" s="46"/>
      <c r="Q46" s="25"/>
    </row>
    <row r="47" spans="1:17" ht="21.75">
      <c r="A47" s="3"/>
      <c r="B47" s="1" t="s">
        <v>31</v>
      </c>
      <c r="C47" s="24">
        <f>IF(COUNT(C11:C43)=0,"",MAX(C11:C43))</f>
        <v>5.816703728715877</v>
      </c>
      <c r="D47" s="24">
        <f aca="true" t="shared" si="3" ref="D47:N47">IF(COUNT(D11:D43)=0,"",MAX(D11:D43))</f>
        <v>66.195738580949</v>
      </c>
      <c r="E47" s="24">
        <f t="shared" si="3"/>
        <v>232.30887079852673</v>
      </c>
      <c r="F47" s="24">
        <f t="shared" si="3"/>
        <v>56.95344698648079</v>
      </c>
      <c r="G47" s="24">
        <f t="shared" si="3"/>
        <v>1546.7018833510667</v>
      </c>
      <c r="H47" s="24">
        <f t="shared" si="3"/>
        <v>911.530185649673</v>
      </c>
      <c r="I47" s="24">
        <f t="shared" si="3"/>
        <v>224.5135257433332</v>
      </c>
      <c r="J47" s="24">
        <f t="shared" si="3"/>
        <v>240.23406385617218</v>
      </c>
      <c r="K47" s="24">
        <f t="shared" si="3"/>
        <v>59.95883449804121</v>
      </c>
      <c r="L47" s="24">
        <f t="shared" si="3"/>
        <v>29.97420767605381</v>
      </c>
      <c r="M47" s="24">
        <f t="shared" si="3"/>
        <v>7.924057916827739</v>
      </c>
      <c r="N47" s="24">
        <f t="shared" si="3"/>
        <v>4.028039057473733</v>
      </c>
      <c r="O47" s="24">
        <f>IF(COUNT(C47:N47)=0,"",MAX(C47:N47))</f>
        <v>1546.7018833510667</v>
      </c>
      <c r="P47" s="46"/>
      <c r="Q47" s="25"/>
    </row>
    <row r="48" spans="1:17" ht="21.75">
      <c r="A48" s="3"/>
      <c r="B48" s="1" t="s">
        <v>32</v>
      </c>
      <c r="C48" s="24">
        <f>IF(COUNT(C11:C43)=0,"",MIN(C11:C43))</f>
        <v>2.0451964471043373</v>
      </c>
      <c r="D48" s="24">
        <f aca="true" t="shared" si="4" ref="D48:N48">IF(COUNT(D11:D43)=0,"",MIN(D11:D43))</f>
        <v>2.347804352610604</v>
      </c>
      <c r="E48" s="24">
        <f t="shared" si="4"/>
        <v>8.696917439477875</v>
      </c>
      <c r="F48" s="24">
        <f t="shared" si="4"/>
        <v>7.924057916827739</v>
      </c>
      <c r="G48" s="24">
        <f t="shared" si="4"/>
        <v>29.97420767605381</v>
      </c>
      <c r="H48" s="24">
        <f t="shared" si="4"/>
        <v>54.02355681504168</v>
      </c>
      <c r="I48" s="24">
        <f t="shared" si="4"/>
        <v>36.26867883622155</v>
      </c>
      <c r="J48" s="24">
        <f t="shared" si="4"/>
        <v>20.99073071514484</v>
      </c>
      <c r="K48" s="24">
        <f t="shared" si="4"/>
        <v>15.344719487442518</v>
      </c>
      <c r="L48" s="24">
        <f t="shared" si="4"/>
        <v>7.924057916827739</v>
      </c>
      <c r="M48" s="24">
        <f t="shared" si="4"/>
        <v>4.028039057473117</v>
      </c>
      <c r="N48" s="24">
        <f t="shared" si="4"/>
        <v>1.2601389375299588</v>
      </c>
      <c r="O48" s="24">
        <f>IF(COUNT(C48:N48)=0,"",MIN(C48:N48))</f>
        <v>1.2601389375299588</v>
      </c>
      <c r="P48" s="46"/>
      <c r="Q48" s="25"/>
    </row>
    <row r="49" spans="1:17" ht="21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21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</sheetData>
  <sheetProtection/>
  <mergeCells count="13">
    <mergeCell ref="A1:B1"/>
    <mergeCell ref="C1:J1"/>
    <mergeCell ref="M1:N1"/>
    <mergeCell ref="A2:B2"/>
    <mergeCell ref="C2:G2"/>
    <mergeCell ref="C3:G3"/>
    <mergeCell ref="M3:N3"/>
    <mergeCell ref="C4:G4"/>
    <mergeCell ref="K4:L4"/>
    <mergeCell ref="N4:O4"/>
    <mergeCell ref="J5:K5"/>
    <mergeCell ref="H6:I6"/>
    <mergeCell ref="B7:O7"/>
  </mergeCells>
  <printOptions/>
  <pageMargins left="0.7" right="0.7" top="0.75" bottom="0.75" header="0.3" footer="0.3"/>
  <pageSetup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M4" sqref="M4"/>
    </sheetView>
  </sheetViews>
  <sheetFormatPr defaultColWidth="9.140625" defaultRowHeight="21.75"/>
  <sheetData>
    <row r="1" spans="1:14" ht="21.75">
      <c r="A1" s="96" t="s">
        <v>0</v>
      </c>
      <c r="B1" s="97"/>
      <c r="C1" s="98" t="str">
        <f>'[8]c-form'!AG4</f>
        <v>Kud Chang ,Mae  Taeng  , Chiang  Mai,P.92</v>
      </c>
      <c r="D1" s="98"/>
      <c r="E1" s="98"/>
      <c r="F1" s="98"/>
      <c r="G1" s="98"/>
      <c r="H1" s="98"/>
      <c r="I1" s="98"/>
      <c r="J1" s="98"/>
      <c r="K1" s="50"/>
      <c r="M1" s="96" t="s">
        <v>1</v>
      </c>
      <c r="N1" s="97"/>
    </row>
    <row r="2" spans="1:14" ht="21.75">
      <c r="A2" s="96" t="s">
        <v>2</v>
      </c>
      <c r="B2" s="97"/>
      <c r="C2" s="98" t="str">
        <f>'[8]c-form'!AG3</f>
        <v>Nam Mae Taeng</v>
      </c>
      <c r="D2" s="98"/>
      <c r="E2" s="98"/>
      <c r="F2" s="98"/>
      <c r="G2" s="98"/>
      <c r="H2" s="51"/>
      <c r="I2" s="51"/>
      <c r="J2" s="51"/>
      <c r="K2" s="50"/>
      <c r="M2" s="52" t="s">
        <v>3</v>
      </c>
      <c r="N2" s="53"/>
    </row>
    <row r="3" spans="1:14" ht="21.75">
      <c r="A3" s="49" t="s">
        <v>4</v>
      </c>
      <c r="B3" s="49"/>
      <c r="C3" s="98" t="str">
        <f>'[8]c-form'!AH3</f>
        <v>Ping</v>
      </c>
      <c r="D3" s="98"/>
      <c r="E3" s="98"/>
      <c r="F3" s="98"/>
      <c r="G3" s="98"/>
      <c r="H3" s="51"/>
      <c r="I3" s="51"/>
      <c r="J3" s="51"/>
      <c r="K3" s="50"/>
      <c r="M3" s="96" t="s">
        <v>5</v>
      </c>
      <c r="N3" s="96"/>
    </row>
    <row r="4" spans="1:15" ht="21.75">
      <c r="A4" s="52" t="s">
        <v>6</v>
      </c>
      <c r="B4" s="54"/>
      <c r="C4" s="99" t="str">
        <f>'[8]c-form'!AI3</f>
        <v>Ping</v>
      </c>
      <c r="D4" s="99"/>
      <c r="E4" s="99"/>
      <c r="F4" s="99"/>
      <c r="G4" s="99"/>
      <c r="J4" s="56" t="s">
        <v>7</v>
      </c>
      <c r="K4" s="100">
        <v>-0.6615435064</v>
      </c>
      <c r="L4" s="101"/>
      <c r="M4" s="10" t="s">
        <v>8</v>
      </c>
      <c r="N4" s="102">
        <v>2.348</v>
      </c>
      <c r="O4" s="103"/>
    </row>
    <row r="5" spans="1:17" ht="21.75">
      <c r="A5" s="52"/>
      <c r="B5" s="54"/>
      <c r="C5" s="55"/>
      <c r="D5" s="55"/>
      <c r="E5" s="55"/>
      <c r="F5" s="55"/>
      <c r="G5" s="55"/>
      <c r="J5" s="104" t="s">
        <v>9</v>
      </c>
      <c r="K5" s="105"/>
      <c r="L5" s="58">
        <v>2020</v>
      </c>
      <c r="M5" s="57" t="s">
        <v>10</v>
      </c>
      <c r="N5" s="58">
        <v>2020</v>
      </c>
      <c r="O5" s="13" t="s">
        <v>11</v>
      </c>
      <c r="P5" s="59">
        <v>27</v>
      </c>
      <c r="Q5" s="60" t="s">
        <v>12</v>
      </c>
    </row>
    <row r="6" spans="1:15" ht="21.75">
      <c r="A6" s="52"/>
      <c r="B6" s="54"/>
      <c r="C6" s="55"/>
      <c r="D6" s="55"/>
      <c r="E6" s="55"/>
      <c r="F6" s="55"/>
      <c r="G6" s="55"/>
      <c r="H6" s="96" t="str">
        <f>IF(TRIM('[8]c-form'!AJ3)&lt;&gt;"","Water  Year   "&amp;'[8]c-form'!AJ3,"Water  Year   ")</f>
        <v>Water  Year   2020</v>
      </c>
      <c r="I6" s="96"/>
      <c r="J6" s="61"/>
      <c r="N6" s="62" t="s">
        <v>13</v>
      </c>
      <c r="O6" s="18">
        <v>0</v>
      </c>
    </row>
    <row r="7" spans="2:15" ht="21.75">
      <c r="B7" s="106" t="str">
        <f>IF(TRIM('[8]c-form'!AJ3)&lt;&gt;"","Suspended Sediment, in Tons per Day, Water Year April 1, "&amp;'[8]c-form'!AJ3&amp;" to March 31,  "&amp;'[8]c-form'!AJ3+1,"Suspended Sediment, in  Tons per Day, Water Year April 1,         to March 31,  ")</f>
        <v>Suspended Sediment, in Tons per Day, Water Year April 1, 2020 to March 31,  2021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2:11" ht="21.75">
      <c r="B8" s="64"/>
      <c r="C8" s="50"/>
      <c r="D8" s="50"/>
      <c r="E8" s="50"/>
      <c r="F8" s="50"/>
      <c r="G8" s="50"/>
      <c r="H8" s="50"/>
      <c r="I8" s="50"/>
      <c r="J8" s="50"/>
      <c r="K8" s="50"/>
    </row>
    <row r="9" spans="1:17" ht="23.25">
      <c r="A9" s="65"/>
      <c r="B9" s="66" t="s">
        <v>14</v>
      </c>
      <c r="C9" s="67" t="s">
        <v>15</v>
      </c>
      <c r="D9" s="67" t="s">
        <v>16</v>
      </c>
      <c r="E9" s="67" t="s">
        <v>17</v>
      </c>
      <c r="F9" s="67" t="s">
        <v>18</v>
      </c>
      <c r="G9" s="67" t="s">
        <v>19</v>
      </c>
      <c r="H9" s="67" t="s">
        <v>20</v>
      </c>
      <c r="I9" s="67" t="s">
        <v>21</v>
      </c>
      <c r="J9" s="67" t="s">
        <v>22</v>
      </c>
      <c r="K9" s="67" t="s">
        <v>23</v>
      </c>
      <c r="L9" s="67" t="s">
        <v>24</v>
      </c>
      <c r="M9" s="67" t="s">
        <v>25</v>
      </c>
      <c r="N9" s="67" t="s">
        <v>26</v>
      </c>
      <c r="O9" s="95" t="s">
        <v>27</v>
      </c>
      <c r="P9" s="86"/>
      <c r="Q9" s="65"/>
    </row>
    <row r="11" spans="2:17" ht="21.75">
      <c r="B11" s="63">
        <v>1</v>
      </c>
      <c r="C11" s="68">
        <f>IF('[8]Discharge'!C9=0,0,IF(TRIM('[8]Discharge'!C9)="","",IF(COUNT(O6)=0,"",IF(O6=1,(((10^K4)*('[8]Discharge'!C9^N4))/100),((10^K4)*('[8]Discharge'!C9^N4))))))</f>
        <v>4.389918864653466E-06</v>
      </c>
      <c r="D11" s="68">
        <f>IF('[8]Discharge'!D9=0,0,IF(TRIM('[8]Discharge'!D9)="","",IF(COUNT(O6)=0,"",IF(O6=1,(((10^K4)*('[8]Discharge'!D9^N4))/100),((10^K4)*('[8]Discharge'!D9^N4))))))</f>
        <v>114.36460255617808</v>
      </c>
      <c r="E11" s="68">
        <f>IF('[8]Discharge'!E9=0,0,IF(TRIM('[8]Discharge'!E9)="","",IF(COUNT(O6)=0,"",IF(O6=1,(((10^K4)*('[8]Discharge'!E9^N4))/100),((10^K4)*('[8]Discharge'!E9^N4))))))</f>
        <v>0.6100357979472267</v>
      </c>
      <c r="F11" s="68">
        <f>IF('[8]Discharge'!F9=0,0,IF(TRIM('[8]Discharge'!F9)="","",IF(COUNT(O6)=0,"",IF(O6=1,(((10^K4)*('[8]Discharge'!F9^N4))/100),((10^K4)*('[8]Discharge'!F9^N4))))))</f>
        <v>40.45360988958088</v>
      </c>
      <c r="G11" s="68">
        <f>IF('[8]Discharge'!G9=0,0,IF(TRIM('[8]Discharge'!G9)="","",IF(COUNT(O6)=0,"",IF(O6=1,(((10^K4)*('[8]Discharge'!G9^N4))/100),((10^K4)*('[8]Discharge'!G9^N4))))))</f>
        <v>70.23553533802742</v>
      </c>
      <c r="H11" s="68">
        <f>IF('[8]Discharge'!H9=0,0,IF(TRIM('[8]Discharge'!H9)="","",IF(COUNT(O6)=0,"",IF(O6=1,(((10^K4)*('[8]Discharge'!H9^N4))/100),((10^K4)*('[8]Discharge'!H9^N4))))))</f>
        <v>234.17868288802018</v>
      </c>
      <c r="I11" s="68">
        <f>IF('[8]Discharge'!I9=0,0,IF(TRIM('[8]Discharge'!I9)="","",IF(COUNT(O6)=0,"",IF(O6=1,(((10^K4)*('[8]Discharge'!I9^N4))/100),((10^K4)*('[8]Discharge'!I9^N4))))))</f>
        <v>98.28340227335232</v>
      </c>
      <c r="J11" s="68">
        <f>IF('[8]Discharge'!J9=0,0,IF(TRIM('[8]Discharge'!J9)="","",IF(COUNT(O6)=0,"",IF(O6=1,(((10^K4)*('[8]Discharge'!J9^N4))/100),((10^K4)*('[8]Discharge'!J9^N4))))))</f>
        <v>104.72539912474667</v>
      </c>
      <c r="K11" s="68">
        <f>IF('[8]Discharge'!K9=0,0,IF(TRIM('[8]Discharge'!K9)="","",IF(COUNT(O6)=0,"",IF(O6=1,(((10^K4)*('[8]Discharge'!K9^N4))/100),((10^K4)*('[8]Discharge'!K9^N4))))))</f>
        <v>12.037310081415088</v>
      </c>
      <c r="L11" s="68">
        <f>IF('[8]Discharge'!L9=0,0,IF(TRIM('[8]Discharge'!L9)="","",IF(COUNT(O6)=0,"",IF(O6=1,(((10^K4)*('[8]Discharge'!L9^N4))/100),((10^K4)*('[8]Discharge'!L9^N4))))))</f>
        <v>6.992584208151389</v>
      </c>
      <c r="M11" s="68">
        <f>IF('[8]Discharge'!M9=0,0,IF(TRIM('[8]Discharge'!M9)="","",IF(COUNT(O6)=0,"",IF(O6=1,(((10^K4)*('[8]Discharge'!M9^N4))/100),((10^K4)*('[8]Discharge'!M9^N4))))))</f>
        <v>7.725733648205738</v>
      </c>
      <c r="N11" s="68">
        <f>IF('[8]Discharge'!N9=0,0,IF(TRIM('[8]Discharge'!N9)="","",IF(COUNT(O6)=0,"",IF(O6=1,(((10^K4)*('[8]Discharge'!N9^N4))/100),((10^K4)*('[8]Discharge'!N9^N4))))))</f>
        <v>2.4455894441852</v>
      </c>
      <c r="O11" s="94">
        <f>IF(AND(C11="",D11="",E11="",F11="",G11="",H11="",I11="",J11="",K11="",L11="",M11="",N11=""),"",SUM(C11:N11))</f>
        <v>692.052489639729</v>
      </c>
      <c r="P11" s="88"/>
      <c r="Q11" s="31"/>
    </row>
    <row r="12" spans="2:17" ht="21.75">
      <c r="B12" s="63">
        <v>2</v>
      </c>
      <c r="C12" s="68">
        <f>IF('[8]Discharge'!C10=0,0,IF(TRIM('[8]Discharge'!C10)="","",IF(COUNT(O6)=0,"",IF(O6=1,(((10^K4)*('[8]Discharge'!C10^N4))/100),((10^K4)*('[8]Discharge'!C10^N4))))))</f>
        <v>4.389918864653466E-06</v>
      </c>
      <c r="D12" s="68">
        <f>IF('[8]Discharge'!D10=0,0,IF(TRIM('[8]Discharge'!D10)="","",IF(COUNT(O6)=0,"",IF(O6=1,(((10^K4)*('[8]Discharge'!D10^N4))/100),((10^K4)*('[8]Discharge'!D10^N4))))))</f>
        <v>89.94882298671934</v>
      </c>
      <c r="E12" s="68">
        <f>IF('[8]Discharge'!E10=0,0,IF(TRIM('[8]Discharge'!E10)="","",IF(COUNT(O6)=0,"",IF(O6=1,(((10^K4)*('[8]Discharge'!E10^N4))/100),((10^K4)*('[8]Discharge'!E10^N4))))))</f>
        <v>1.60463154934364</v>
      </c>
      <c r="F12" s="68">
        <f>IF('[8]Discharge'!F10=0,0,IF(TRIM('[8]Discharge'!F10)="","",IF(COUNT(O6)=0,"",IF(O6=1,(((10^K4)*('[8]Discharge'!F10^N4))/100),((10^K4)*('[8]Discharge'!F10^N4))))))</f>
        <v>58.20167339025895</v>
      </c>
      <c r="G12" s="68">
        <f>IF('[8]Discharge'!G10=0,0,IF(TRIM('[8]Discharge'!G10)="","",IF(COUNT(O6)=0,"",IF(O6=1,(((10^K4)*('[8]Discharge'!G10^N4))/100),((10^K4)*('[8]Discharge'!G10^N4))))))</f>
        <v>58.20167339025895</v>
      </c>
      <c r="H12" s="68">
        <f>IF('[8]Discharge'!H10=0,0,IF(TRIM('[8]Discharge'!H10)="","",IF(COUNT(O6)=0,"",IF(O6=1,(((10^K4)*('[8]Discharge'!H10^N4))/100),((10^K4)*('[8]Discharge'!H10^N4))))))</f>
        <v>156.5430303093809</v>
      </c>
      <c r="I12" s="68">
        <f>IF('[8]Discharge'!I10=0,0,IF(TRIM('[8]Discharge'!I10)="","",IF(COUNT(O6)=0,"",IF(O6=1,(((10^K4)*('[8]Discharge'!I10^N4))/100),((10^K4)*('[8]Discharge'!I10^N4))))))</f>
        <v>93.23180321341232</v>
      </c>
      <c r="J12" s="68">
        <f>IF('[8]Discharge'!J10=0,0,IF(TRIM('[8]Discharge'!J10)="","",IF(COUNT(O6)=0,"",IF(O6=1,(((10^K4)*('[8]Discharge'!J10^N4))/100),((10^K4)*('[8]Discharge'!J10^N4))))))</f>
        <v>48.57988625357753</v>
      </c>
      <c r="K12" s="68">
        <f>IF('[8]Discharge'!K10=0,0,IF(TRIM('[8]Discharge'!K10)="","",IF(COUNT(O6)=0,"",IF(O6=1,(((10^K4)*('[8]Discharge'!K10^N4))/100),((10^K4)*('[8]Discharge'!K10^N4))))))</f>
        <v>11.086947228749601</v>
      </c>
      <c r="L12" s="68">
        <f>IF('[8]Discharge'!L10=0,0,IF(TRIM('[8]Discharge'!L10)="","",IF(COUNT(O6)=0,"",IF(O6=1,(((10^K4)*('[8]Discharge'!L10^N4))/100),((10^K4)*('[8]Discharge'!L10^N4))))))</f>
        <v>7.725733648205738</v>
      </c>
      <c r="M12" s="68">
        <f>IF('[8]Discharge'!M10=0,0,IF(TRIM('[8]Discharge'!M10)="","",IF(COUNT(O6)=0,"",IF(O6=1,(((10^K4)*('[8]Discharge'!M10^N4))/100),((10^K4)*('[8]Discharge'!M10^N4))))))</f>
        <v>5.650584231997236</v>
      </c>
      <c r="N12" s="68">
        <f>IF('[8]Discharge'!N10=0,0,IF(TRIM('[8]Discharge'!N10)="","",IF(COUNT(O6)=0,"",IF(O6=1,(((10^K4)*('[8]Discharge'!N10^N4))/100),((10^K4)*('[8]Discharge'!N10^N4))))))</f>
        <v>2.149006878641068</v>
      </c>
      <c r="O12" s="94">
        <f aca="true" t="shared" si="0" ref="O12:O43">IF(AND(C12="",D12="",E12="",F12="",G12="",H12="",I12="",J12="",K12="",L12="",M12="",N12=""),"",SUM(C12:N12))</f>
        <v>532.9237974704641</v>
      </c>
      <c r="P12" s="88"/>
      <c r="Q12" s="31"/>
    </row>
    <row r="13" spans="2:17" ht="21.75">
      <c r="B13" s="63">
        <v>3</v>
      </c>
      <c r="C13" s="68">
        <f>IF('[8]Discharge'!C11=0,0,IF(TRIM('[8]Discharge'!C11)="","",IF(COUNT(O6)=0,"",IF(O6=1,(((10^K4)*('[8]Discharge'!C11^N4))/100),((10^K4)*('[8]Discharge'!C11^N4))))))</f>
        <v>4.389918864653466E-06</v>
      </c>
      <c r="D13" s="68">
        <f>IF('[8]Discharge'!D11=0,0,IF(TRIM('[8]Discharge'!D11)="","",IF(COUNT(O6)=0,"",IF(O6=1,(((10^K4)*('[8]Discharge'!D11^N4))/100),((10^K4)*('[8]Discharge'!D11^N4))))))</f>
        <v>33.99949310795069</v>
      </c>
      <c r="E13" s="68">
        <f>IF('[8]Discharge'!E11=0,0,IF(TRIM('[8]Discharge'!E11)="","",IF(COUNT(O6)=0,"",IF(O6=1,(((10^K4)*('[8]Discharge'!E11^N4))/100),((10^K4)*('[8]Discharge'!E11^N4))))))</f>
        <v>2.0180855056032443</v>
      </c>
      <c r="F13" s="68">
        <f>IF('[8]Discharge'!F11=0,0,IF(TRIM('[8]Discharge'!F11)="","",IF(COUNT(O6)=0,"",IF(O6=1,(((10^K4)*('[8]Discharge'!F11^N4))/100),((10^K4)*('[8]Discharge'!F11^N4))))))</f>
        <v>62.06901419359959</v>
      </c>
      <c r="G13" s="68">
        <f>IF('[8]Discharge'!G11=0,0,IF(TRIM('[8]Discharge'!G11)="","",IF(COUNT(O6)=0,"",IF(O6=1,(((10^K4)*('[8]Discharge'!G11^N4))/100),((10^K4)*('[8]Discharge'!G11^N4))))))</f>
        <v>1779.6773760354893</v>
      </c>
      <c r="H13" s="68">
        <f>IF('[8]Discharge'!H11=0,0,IF(TRIM('[8]Discharge'!H11)="","",IF(COUNT(O6)=0,"",IF(O6=1,(((10^K4)*('[8]Discharge'!H11^N4))/100),((10^K4)*('[8]Discharge'!H11^N4))))))</f>
        <v>88.33262433481109</v>
      </c>
      <c r="I13" s="68">
        <f>IF('[8]Discharge'!I11=0,0,IF(TRIM('[8]Discharge'!I11)="","",IF(COUNT(O6)=0,"",IF(O6=1,(((10^K4)*('[8]Discharge'!I11^N4))/100),((10^K4)*('[8]Discharge'!I11^N4))))))</f>
        <v>212.8174268736523</v>
      </c>
      <c r="J13" s="68">
        <f>IF('[8]Discharge'!J11=0,0,IF(TRIM('[8]Discharge'!J11)="","",IF(COUNT(O6)=0,"",IF(O6=1,(((10^K4)*('[8]Discharge'!J11^N4))/100),((10^K4)*('[8]Discharge'!J11^N4))))))</f>
        <v>51.47971448141883</v>
      </c>
      <c r="K13" s="68">
        <f>IF('[8]Discharge'!K11=0,0,IF(TRIM('[8]Discharge'!K11)="","",IF(COUNT(O6)=0,"",IF(O6=1,(((10^K4)*('[8]Discharge'!K11^N4))/100),((10^K4)*('[8]Discharge'!K11^N4))))))</f>
        <v>11.086947228749601</v>
      </c>
      <c r="L13" s="68">
        <f>IF('[8]Discharge'!L11=0,0,IF(TRIM('[8]Discharge'!L11)="","",IF(COUNT(O6)=0,"",IF(O6=1,(((10^K4)*('[8]Discharge'!L11^N4))/100),((10^K4)*('[8]Discharge'!L11^N4))))))</f>
        <v>12.037310081415088</v>
      </c>
      <c r="M13" s="68">
        <f>IF('[8]Discharge'!M11=0,0,IF(TRIM('[8]Discharge'!M11)="","",IF(COUNT(O6)=0,"",IF(O6=1,(((10^K4)*('[8]Discharge'!M11^N4))/100),((10^K4)*('[8]Discharge'!M11^N4))))))</f>
        <v>4.705373927313376</v>
      </c>
      <c r="N13" s="68">
        <f>IF('[8]Discharge'!N11=0,0,IF(TRIM('[8]Discharge'!N11)="","",IF(COUNT(O6)=0,"",IF(O6=1,(((10^K4)*('[8]Discharge'!N11^N4))/100),((10^K4)*('[8]Discharge'!N11^N4))))))</f>
        <v>2.149006878641068</v>
      </c>
      <c r="O13" s="94">
        <f t="shared" si="0"/>
        <v>2260.3723770385627</v>
      </c>
      <c r="P13" s="88"/>
      <c r="Q13" s="31"/>
    </row>
    <row r="14" spans="2:17" ht="21.75">
      <c r="B14" s="63">
        <v>4</v>
      </c>
      <c r="C14" s="68">
        <f>IF('[8]Discharge'!C12=0,0,IF(TRIM('[8]Discharge'!C12)="","",IF(COUNT(O6)=0,"",IF(O6=1,(((10^K4)*('[8]Discharge'!C12^N4))/100),((10^K4)*('[8]Discharge'!C12^N4))))))</f>
        <v>4.389918864653466E-06</v>
      </c>
      <c r="D14" s="68">
        <f>IF('[8]Discharge'!D12=0,0,IF(TRIM('[8]Discharge'!D12)="","",IF(COUNT(O6)=0,"",IF(O6=1,(((10^K4)*('[8]Discharge'!D12^N4))/100),((10^K4)*('[8]Discharge'!D12^N4))))))</f>
        <v>173.57104849988076</v>
      </c>
      <c r="E14" s="68">
        <f>IF('[8]Discharge'!E12=0,0,IF(TRIM('[8]Discharge'!E12)="","",IF(COUNT(O6)=0,"",IF(O6=1,(((10^K4)*('[8]Discharge'!E12^N4))/100),((10^K4)*('[8]Discharge'!E12^N4))))))</f>
        <v>2.0180855056032443</v>
      </c>
      <c r="F14" s="68">
        <f>IF('[8]Discharge'!F12=0,0,IF(TRIM('[8]Discharge'!F12)="","",IF(COUNT(O6)=0,"",IF(O6=1,(((10^K4)*('[8]Discharge'!F12^N4))/100),((10^K4)*('[8]Discharge'!F12^N4))))))</f>
        <v>62.06901419359959</v>
      </c>
      <c r="G14" s="68">
        <f>IF('[8]Discharge'!G12=0,0,IF(TRIM('[8]Discharge'!G12)="","",IF(COUNT(O6)=0,"",IF(O6=1,(((10^K4)*('[8]Discharge'!G12^N4))/100),((10^K4)*('[8]Discharge'!G12^N4))))))</f>
        <v>5595.977195773808</v>
      </c>
      <c r="H14" s="68">
        <f>IF('[8]Discharge'!H12=0,0,IF(TRIM('[8]Discharge'!H12)="","",IF(COUNT(O6)=0,"",IF(O6=1,(((10^K4)*('[8]Discharge'!H12^N4))/100),((10^K4)*('[8]Discharge'!H12^N4))))))</f>
        <v>74.5373690414059</v>
      </c>
      <c r="I14" s="68">
        <f>IF('[8]Discharge'!I12=0,0,IF(TRIM('[8]Discharge'!I12)="","",IF(COUNT(O6)=0,"",IF(O6=1,(((10^K4)*('[8]Discharge'!I12^N4))/100),((10^K4)*('[8]Discharge'!I12^N4))))))</f>
        <v>182.95348418326608</v>
      </c>
      <c r="J14" s="68">
        <f>IF('[8]Discharge'!J12=0,0,IF(TRIM('[8]Discharge'!J12)="","",IF(COUNT(O6)=0,"",IF(O6=1,(((10^K4)*('[8]Discharge'!J12^N4))/100),((10^K4)*('[8]Discharge'!J12^N4))))))</f>
        <v>173.57104849988076</v>
      </c>
      <c r="K14" s="68">
        <f>IF('[8]Discharge'!K12=0,0,IF(TRIM('[8]Discharge'!K12)="","",IF(COUNT(O6)=0,"",IF(O6=1,(((10^K4)*('[8]Discharge'!K12^N4))/100),((10^K4)*('[8]Discharge'!K12^N4))))))</f>
        <v>11.086947228749601</v>
      </c>
      <c r="L14" s="68">
        <f>IF('[8]Discharge'!L12=0,0,IF(TRIM('[8]Discharge'!L12)="","",IF(COUNT(O6)=0,"",IF(O6=1,(((10^K4)*('[8]Discharge'!L12^N4))/100),((10^K4)*('[8]Discharge'!L12^N4))))))</f>
        <v>13.032810355851352</v>
      </c>
      <c r="M14" s="68">
        <f>IF('[8]Discharge'!M12=0,0,IF(TRIM('[8]Discharge'!M12)="","",IF(COUNT(O6)=0,"",IF(O6=1,(((10^K4)*('[8]Discharge'!M12^N4))/100),((10^K4)*('[8]Discharge'!M12^N4))))))</f>
        <v>3.4702329185465524</v>
      </c>
      <c r="N14" s="68">
        <f>IF('[8]Discharge'!N12=0,0,IF(TRIM('[8]Discharge'!N12)="","",IF(COUNT(O6)=0,"",IF(O6=1,(((10^K4)*('[8]Discharge'!N12^N4))/100),((10^K4)*('[8]Discharge'!N12^N4))))))</f>
        <v>1.8742159692440075</v>
      </c>
      <c r="O14" s="94">
        <f t="shared" si="0"/>
        <v>6294.161456559755</v>
      </c>
      <c r="P14" s="88"/>
      <c r="Q14" s="31"/>
    </row>
    <row r="15" spans="2:17" ht="21.75">
      <c r="B15" s="63">
        <v>5</v>
      </c>
      <c r="C15" s="68">
        <f>IF('[8]Discharge'!C13=0,0,IF(TRIM('[8]Discharge'!C13)="","",IF(COUNT(O6)=0,"",IF(O6=1,(((10^K4)*('[8]Discharge'!C13^N4))/100),(((10^K4)*('[8]Discharge'!C13^N4)))))))</f>
        <v>4.389918864653466E-06</v>
      </c>
      <c r="D15" s="68">
        <f>IF('[8]Discharge'!D13=0,0,IF(TRIM('[8]Discharge'!D13)="","",IF(COUNT(O6)=0,"",IF(O6=1,(((10^K4)*('[8]Discharge'!D13^N4))/100),((10^K4)*('[8]Discharge'!D13^N4))))))</f>
        <v>49.26704930260933</v>
      </c>
      <c r="E15" s="68">
        <f>IF('[8]Discharge'!E13=0,0,IF(TRIM('[8]Discharge'!E13)="","",IF(COUNT(O6)=0,"",IF(O6=1,(((10^K4)*('[8]Discharge'!E13^N4))/100),((10^K4)*('[8]Discharge'!E13^N4))))))</f>
        <v>5.717145779023798</v>
      </c>
      <c r="F15" s="68">
        <f>IF('[8]Discharge'!F13=0,0,IF(TRIM('[8]Discharge'!F13)="","",IF(COUNT(O6)=0,"",IF(O6=1,(((10^K4)*('[8]Discharge'!F13^N4))/100),((10^K4)*('[8]Discharge'!F13^N4))))))</f>
        <v>74.5373690414059</v>
      </c>
      <c r="G15" s="68">
        <f>IF('[8]Discharge'!G13=0,0,IF(TRIM('[8]Discharge'!G13)="","",IF(COUNT(O6)=0,"",IF(O6=1,(((10^K4)*('[8]Discharge'!G13^N4))/100),((10^K4)*('[8]Discharge'!G13^N4))))))</f>
        <v>1902.8468983232963</v>
      </c>
      <c r="H15" s="68">
        <f>IF('[8]Discharge'!H13=0,0,IF(TRIM('[8]Discharge'!H13)="","",IF(COUNT(O6)=0,"",IF(O6=1,(((10^K4)*('[8]Discharge'!H13^N4))/100),((10^K4)*('[8]Discharge'!H13^N4))))))</f>
        <v>98.28340227335232</v>
      </c>
      <c r="I15" s="68">
        <f>IF('[8]Discharge'!I13=0,0,IF(TRIM('[8]Discharge'!I13)="","",IF(COUNT(O6)=0,"",IF(O6=1,(((10^K4)*('[8]Discharge'!I13^N4))/100),((10^K4)*('[8]Discharge'!I13^N4))))))</f>
        <v>223.35145452461973</v>
      </c>
      <c r="J15" s="68">
        <f>IF('[8]Discharge'!J13=0,0,IF(TRIM('[8]Discharge'!J13)="","",IF(COUNT(O6)=0,"",IF(O6=1,(((10^K4)*('[8]Discharge'!J13^N4))/100),((10^K4)*('[8]Discharge'!J13^N4))))))</f>
        <v>164.93088824878328</v>
      </c>
      <c r="K15" s="68">
        <f>IF('[8]Discharge'!K13=0,0,IF(TRIM('[8]Discharge'!K13)="","",IF(COUNT(O6)=0,"",IF(O6=1,(((10^K4)*('[8]Discharge'!K13^N4))/100),((10^K4)*('[8]Discharge'!K13^N4))))))</f>
        <v>11.086947228749601</v>
      </c>
      <c r="L15" s="68">
        <f>IF('[8]Discharge'!L13=0,0,IF(TRIM('[8]Discharge'!L13)="","",IF(COUNT(O6)=0,"",IF(O6=1,(((10^K4)*('[8]Discharge'!L13^N4))/100),((10^K4)*('[8]Discharge'!L13^N4))))))</f>
        <v>7.725733648205738</v>
      </c>
      <c r="M15" s="68">
        <f>IF('[8]Discharge'!M13=0,0,IF(TRIM('[8]Discharge'!M13)="","",IF(COUNT(O6)=0,"",IF(O6=1,(((10^K4)*('[8]Discharge'!M13^N4))/100),((10^K4)*('[8]Discharge'!M13^N4))))))</f>
        <v>2.7643853778750875</v>
      </c>
      <c r="N15" s="68">
        <f>IF('[8]Discharge'!N13=0,0,IF(TRIM('[8]Discharge'!N13)="","",IF(COUNT(O6)=0,"",IF(O6=1,(((10^K4)*('[8]Discharge'!N13^N4))/100),((10^K4)*('[8]Discharge'!N13^N4))))))</f>
        <v>1.6862997088392437</v>
      </c>
      <c r="O15" s="94">
        <f t="shared" si="0"/>
        <v>2542.1975778466795</v>
      </c>
      <c r="P15" s="88"/>
      <c r="Q15" s="31"/>
    </row>
    <row r="16" spans="2:17" ht="21.75">
      <c r="B16" s="63">
        <v>6</v>
      </c>
      <c r="C16" s="68">
        <f>IF('[8]Discharge'!C14=0,0,IF(TRIM('[8]Discharge'!C14)="","",IF(COUNT(O6)=0,"",IF(O6=1,(((10^K4)*('[8]Discharge'!C14^N4))/100),((10^K4)*('[8]Discharge'!C14^N4))))))</f>
        <v>4.389918864653466E-06</v>
      </c>
      <c r="D16" s="68">
        <f>IF('[8]Discharge'!D14=0,0,IF(TRIM('[8]Discharge'!D14)="","",IF(COUNT(O6)=0,"",IF(O6=1,(((10^K4)*('[8]Discharge'!D14^N4))/100),((10^K4)*('[8]Discharge'!D14^N4))))))</f>
        <v>26.620748919460553</v>
      </c>
      <c r="E16" s="68">
        <f>IF('[8]Discharge'!E14=0,0,IF(TRIM('[8]Discharge'!E14)="","",IF(COUNT(O6)=0,"",IF(O6=1,(((10^K4)*('[8]Discharge'!E14^N4))/100),((10^K4)*('[8]Discharge'!E14^N4))))))</f>
        <v>12.34677667173119</v>
      </c>
      <c r="F16" s="68">
        <f>IF('[8]Discharge'!F14=0,0,IF(TRIM('[8]Discharge'!F14)="","",IF(COUNT(O6)=0,"",IF(O6=1,(((10^K4)*('[8]Discharge'!F14^N4))/100),((10^K4)*('[8]Discharge'!F14^N4))))))</f>
        <v>125.47529672469678</v>
      </c>
      <c r="G16" s="68">
        <f>IF('[8]Discharge'!G14=0,0,IF(TRIM('[8]Discharge'!G14)="","",IF(COUNT(O6)=0,"",IF(O6=1,(((10^K4)*('[8]Discharge'!G14^N4))/100),((10^K4)*('[8]Discharge'!G14^N4))))))</f>
        <v>978.1066052127168</v>
      </c>
      <c r="H16" s="68">
        <f>IF('[8]Discharge'!H14=0,0,IF(TRIM('[8]Discharge'!H14)="","",IF(COUNT(O6)=0,"",IF(O6=1,(((10^K4)*('[8]Discharge'!H14^N4))/100),((10^K4)*('[8]Discharge'!H14^N4))))))</f>
        <v>93.23180321341232</v>
      </c>
      <c r="I16" s="68">
        <f>IF('[8]Discharge'!I14=0,0,IF(TRIM('[8]Discharge'!I14)="","",IF(COUNT(O6)=0,"",IF(O6=1,(((10^K4)*('[8]Discharge'!I14^N4))/100),((10^K4)*('[8]Discharge'!I14^N4))))))</f>
        <v>675.9665221321262</v>
      </c>
      <c r="J16" s="68">
        <f>IF('[8]Discharge'!J14=0,0,IF(TRIM('[8]Discharge'!J14)="","",IF(COUNT(O6)=0,"",IF(O6=1,(((10^K4)*('[8]Discharge'!J14^N4))/100),((10^K4)*('[8]Discharge'!J14^N4))))))</f>
        <v>104.72539912474667</v>
      </c>
      <c r="K16" s="68">
        <f>IF('[8]Discharge'!K14=0,0,IF(TRIM('[8]Discharge'!K14)="","",IF(COUNT(O6)=0,"",IF(O6=1,(((10^K4)*('[8]Discharge'!K14^N4))/100),((10^K4)*('[8]Discharge'!K14^N4))))))</f>
        <v>10.181174873004672</v>
      </c>
      <c r="L16" s="68">
        <f>IF('[8]Discharge'!L14=0,0,IF(TRIM('[8]Discharge'!L14)="","",IF(COUNT(O6)=0,"",IF(O6=1,(((10^K4)*('[8]Discharge'!L14^N4))/100),((10^K4)*('[8]Discharge'!L14^N4))))))</f>
        <v>5.650584231997236</v>
      </c>
      <c r="M16" s="68">
        <f>IF('[8]Discharge'!M14=0,0,IF(TRIM('[8]Discharge'!M14)="","",IF(COUNT(O6)=0,"",IF(O6=1,(((10^K4)*('[8]Discharge'!M14^N4))/100),((10^K4)*('[8]Discharge'!M14^N4))))))</f>
        <v>2.4455894441852</v>
      </c>
      <c r="N16" s="68">
        <f>IF('[8]Discharge'!N14=0,0,IF(TRIM('[8]Discharge'!N14)="","",IF(COUNT(O6)=0,"",IF(O6=1,(((10^K4)*('[8]Discharge'!N14^N4))/100),((10^K4)*('[8]Discharge'!N14^N4))))))</f>
        <v>1.6862997088392437</v>
      </c>
      <c r="O16" s="94">
        <f t="shared" si="0"/>
        <v>2036.4368046468358</v>
      </c>
      <c r="P16" s="88"/>
      <c r="Q16" s="31"/>
    </row>
    <row r="17" spans="2:17" ht="21.75">
      <c r="B17" s="63">
        <v>7</v>
      </c>
      <c r="C17" s="68">
        <f>IF('[8]Discharge'!C15=0,0,IF(TRIM('[8]Discharge'!C15)="","",IF(COUNT(O6)=0,"",IF(O6=1,(((10^K4)*('[8]Discharge'!C15^N4))/100),((10^K4)*('[8]Discharge'!C15^N4))))))</f>
        <v>4.389918864653466E-06</v>
      </c>
      <c r="D17" s="68">
        <f>IF('[8]Discharge'!D15=0,0,IF(TRIM('[8]Discharge'!D15)="","",IF(COUNT(O6)=0,"",IF(O6=1,(((10^K4)*('[8]Discharge'!D15^N4))/100),((10^K4)*('[8]Discharge'!D15^N4))))))</f>
        <v>5.717145779023798</v>
      </c>
      <c r="E17" s="68">
        <f>IF('[8]Discharge'!E15=0,0,IF(TRIM('[8]Discharge'!E15)="","",IF(COUNT(O6)=0,"",IF(O6=1,(((10^K4)*('[8]Discharge'!E15^N4))/100),((10^K4)*('[8]Discharge'!E15^N4))))))</f>
        <v>33.99949310795069</v>
      </c>
      <c r="F17" s="68">
        <f>IF('[8]Discharge'!F15=0,0,IF(TRIM('[8]Discharge'!F15)="","",IF(COUNT(O6)=0,"",IF(O6=1,(((10^K4)*('[8]Discharge'!F15^N4))/100),((10^K4)*('[8]Discharge'!F15^N4))))))</f>
        <v>74.5373690414059</v>
      </c>
      <c r="G17" s="68">
        <f>IF('[8]Discharge'!G15=0,0,IF(TRIM('[8]Discharge'!G15)="","",IF(COUNT(O6)=0,"",IF(O6=1,(((10^K4)*('[8]Discharge'!G15^N4))/100),((10^K4)*('[8]Discharge'!G15^N4))))))</f>
        <v>575.1552868006631</v>
      </c>
      <c r="H17" s="68">
        <f>IF('[8]Discharge'!H15=0,0,IF(TRIM('[8]Discharge'!H15)="","",IF(COUNT(O6)=0,"",IF(O6=1,(((10^K4)*('[8]Discharge'!H15^N4))/100),((10^K4)*('[8]Discharge'!H15^N4))))))</f>
        <v>58.20167339025895</v>
      </c>
      <c r="I17" s="68">
        <f>IF('[8]Discharge'!I15=0,0,IF(TRIM('[8]Discharge'!I15)="","",IF(COUNT(O6)=0,"",IF(O6=1,(((10^K4)*('[8]Discharge'!I15^N4))/100),((10^K4)*('[8]Discharge'!I15^N4))))))</f>
        <v>675.9665221321262</v>
      </c>
      <c r="J17" s="68">
        <f>IF('[8]Discharge'!J15=0,0,IF(TRIM('[8]Discharge'!J15)="","",IF(COUNT(O6)=0,"",IF(O6=1,(((10^K4)*('[8]Discharge'!J15^N4))/100),((10^K4)*('[8]Discharge'!J15^N4))))))</f>
        <v>74.5373690414059</v>
      </c>
      <c r="K17" s="68">
        <f>IF('[8]Discharge'!K15=0,0,IF(TRIM('[8]Discharge'!K15)="","",IF(COUNT(O6)=0,"",IF(O6=1,(((10^K4)*('[8]Discharge'!K15^N4))/100),((10^K4)*('[8]Discharge'!K15^N4))))))</f>
        <v>10.181174873004672</v>
      </c>
      <c r="L17" s="68">
        <f>IF('[8]Discharge'!L15=0,0,IF(TRIM('[8]Discharge'!L15)="","",IF(COUNT(O6)=0,"",IF(O6=1,(((10^K4)*('[8]Discharge'!L15^N4))/100),((10^K4)*('[8]Discharge'!L15^N4))))))</f>
        <v>5.650584231997236</v>
      </c>
      <c r="M17" s="68">
        <f>IF('[8]Discharge'!M15=0,0,IF(TRIM('[8]Discharge'!M15)="","",IF(COUNT(O6)=0,"",IF(O6=1,(((10^K4)*('[8]Discharge'!M15^N4))/100),((10^K4)*('[8]Discharge'!M15^N4))))))</f>
        <v>2.7643853778750875</v>
      </c>
      <c r="N17" s="68">
        <f>IF('[8]Discharge'!N15=0,0,IF(TRIM('[8]Discharge'!N15)="","",IF(COUNT(O6)=0,"",IF(O6=1,(((10^K4)*('[8]Discharge'!N15^N4))/100),((10^K4)*('[8]Discharge'!N15^N4))))))</f>
        <v>1.5096890823265632</v>
      </c>
      <c r="O17" s="94">
        <f t="shared" si="0"/>
        <v>1518.2206972479569</v>
      </c>
      <c r="P17" s="88"/>
      <c r="Q17" s="31"/>
    </row>
    <row r="18" spans="2:17" ht="21.75">
      <c r="B18" s="63">
        <v>8</v>
      </c>
      <c r="C18" s="68">
        <f>IF('[8]Discharge'!C16=0,0,IF(TRIM('[8]Discharge'!C16)="","",IF(COUNT(O6)=0,"",IF(O6=1,(((10^K4)*('[8]Discharge'!C16^N4))/100),((10^K4)*('[8]Discharge'!C16^N4))))))</f>
        <v>4.389918864653466E-06</v>
      </c>
      <c r="D18" s="68">
        <f>IF('[8]Discharge'!D16=0,0,IF(TRIM('[8]Discharge'!D16)="","",IF(COUNT(O6)=0,"",IF(O6=1,(((10^K4)*('[8]Discharge'!D16^N4))/100),((10^K4)*('[8]Discharge'!D16^N4))))))</f>
        <v>3.0125232194264595</v>
      </c>
      <c r="E18" s="68">
        <f>IF('[8]Discharge'!E16=0,0,IF(TRIM('[8]Discharge'!E16)="","",IF(COUNT(O6)=0,"",IF(O6=1,(((10^K4)*('[8]Discharge'!E16^N4))/100),((10^K4)*('[8]Discharge'!E16^N4))))))</f>
        <v>26.620748919460553</v>
      </c>
      <c r="F18" s="68">
        <f>IF('[8]Discharge'!F16=0,0,IF(TRIM('[8]Discharge'!F16)="","",IF(COUNT(O6)=0,"",IF(O6=1,(((10^K4)*('[8]Discharge'!F16^N4))/100),((10^K4)*('[8]Discharge'!F16^N4))))))</f>
        <v>223.35145452461973</v>
      </c>
      <c r="G18" s="68">
        <f>IF('[8]Discharge'!G16=0,0,IF(TRIM('[8]Discharge'!G16)="","",IF(COUNT(O6)=0,"",IF(O6=1,(((10^K4)*('[8]Discharge'!G16^N4))/100),((10^K4)*('[8]Discharge'!G16^N4))))))</f>
        <v>1055.2283082781053</v>
      </c>
      <c r="H18" s="68">
        <f>IF('[8]Discharge'!H16=0,0,IF(TRIM('[8]Discharge'!H16)="","",IF(COUNT(O6)=0,"",IF(O6=1,(((10^K4)*('[8]Discharge'!H16^N4))/100),((10^K4)*('[8]Discharge'!H16^N4))))))</f>
        <v>111.40327248469144</v>
      </c>
      <c r="I18" s="68">
        <f>IF('[8]Discharge'!I16=0,0,IF(TRIM('[8]Discharge'!I16)="","",IF(COUNT(O6)=0,"",IF(O6=1,(((10^K4)*('[8]Discharge'!I16^N4))/100),((10^K4)*('[8]Discharge'!I16^N4))))))</f>
        <v>223.35145452461973</v>
      </c>
      <c r="J18" s="68">
        <f>IF('[8]Discharge'!J16=0,0,IF(TRIM('[8]Discharge'!J16)="","",IF(COUNT(O6)=0,"",IF(O6=1,(((10^K4)*('[8]Discharge'!J16^N4))/100),((10^K4)*('[8]Discharge'!J16^N4))))))</f>
        <v>51.47971448141883</v>
      </c>
      <c r="K18" s="68">
        <f>IF('[8]Discharge'!K16=0,0,IF(TRIM('[8]Discharge'!K16)="","",IF(COUNT(O6)=0,"",IF(O6=1,(((10^K4)*('[8]Discharge'!K16^N4))/100),((10^K4)*('[8]Discharge'!K16^N4))))))</f>
        <v>10.181174873004672</v>
      </c>
      <c r="L18" s="68">
        <f>IF('[8]Discharge'!L16=0,0,IF(TRIM('[8]Discharge'!L16)="","",IF(COUNT(O6)=0,"",IF(O6=1,(((10^K4)*('[8]Discharge'!L16^N4))/100),((10^K4)*('[8]Discharge'!L16^N4))))))</f>
        <v>5.650584231997236</v>
      </c>
      <c r="M18" s="68">
        <f>IF('[8]Discharge'!M16=0,0,IF(TRIM('[8]Discharge'!M16)="","",IF(COUNT(O6)=0,"",IF(O6=1,(((10^K4)*('[8]Discharge'!M16^N4))/100),((10^K4)*('[8]Discharge'!M16^N4))))))</f>
        <v>8.501148812977625</v>
      </c>
      <c r="N18" s="68">
        <f>IF('[8]Discharge'!N16=0,0,IF(TRIM('[8]Discharge'!N16)="","",IF(COUNT(O6)=0,"",IF(O6=1,(((10^K4)*('[8]Discharge'!N16^N4))/100),((10^K4)*('[8]Discharge'!N16^N4))))))</f>
        <v>1.5096890823265632</v>
      </c>
      <c r="O18" s="94">
        <f t="shared" si="0"/>
        <v>1720.290077822567</v>
      </c>
      <c r="P18" s="88"/>
      <c r="Q18" s="31"/>
    </row>
    <row r="19" spans="2:17" ht="21.75">
      <c r="B19" s="63">
        <v>9</v>
      </c>
      <c r="C19" s="68">
        <f>IF('[8]Discharge'!C17=0,0,IF(TRIM('[8]Discharge'!C17)="","",IF(COUNT(O6)=0,"",IF(O6=1,(((10^K4)*('[8]Discharge'!C17^N4))/100),((10^K4)*('[8]Discharge'!C17^N4))))))</f>
        <v>4.389918864653466E-06</v>
      </c>
      <c r="D19" s="68">
        <f>IF('[8]Discharge'!D17=0,0,IF(TRIM('[8]Discharge'!D17)="","",IF(COUNT(O6)=0,"",IF(O6=1,(((10^K4)*('[8]Discharge'!D17^N4))/100),((10^K4)*('[8]Discharge'!D17^N4))))))</f>
        <v>1.60463154934364</v>
      </c>
      <c r="E19" s="68">
        <f>IF('[8]Discharge'!E17=0,0,IF(TRIM('[8]Discharge'!E17)="","",IF(COUNT(O6)=0,"",IF(O6=1,(((10^K4)*('[8]Discharge'!E17^N4))/100),((10^K4)*('[8]Discharge'!E17^N4))))))</f>
        <v>23.804158379860404</v>
      </c>
      <c r="F19" s="68">
        <f>IF('[8]Discharge'!F17=0,0,IF(TRIM('[8]Discharge'!F17)="","",IF(COUNT(O6)=0,"",IF(O6=1,(((10^K4)*('[8]Discharge'!F17^N4))/100),((10^K4)*('[8]Discharge'!F17^N4))))))</f>
        <v>202.57450791242405</v>
      </c>
      <c r="G19" s="68">
        <f>IF('[8]Discharge'!G17=0,0,IF(TRIM('[8]Discharge'!G17)="","",IF(COUNT(O6)=0,"",IF(O6=1,(((10^K4)*('[8]Discharge'!G17^N4))/100),((10^K4)*('[8]Discharge'!G17^N4))))))</f>
        <v>766.6312605459652</v>
      </c>
      <c r="H19" s="68">
        <f>IF('[8]Discharge'!H17=0,0,IF(TRIM('[8]Discharge'!H17)="","",IF(COUNT(O6)=0,"",IF(O6=1,(((10^K4)*('[8]Discharge'!H17^N4))/100),((10^K4)*('[8]Discharge'!H17^N4))))))</f>
        <v>37.933062428001676</v>
      </c>
      <c r="I19" s="68">
        <f>IF('[8]Discharge'!I17=0,0,IF(TRIM('[8]Discharge'!I17)="","",IF(COUNT(O6)=0,"",IF(O6=1,(((10^K4)*('[8]Discharge'!I17^N4))/100),((10^K4)*('[8]Discharge'!I17^N4))))))</f>
        <v>140.51641513844203</v>
      </c>
      <c r="J19" s="68">
        <f>IF('[8]Discharge'!J17=0,0,IF(TRIM('[8]Discharge'!J17)="","",IF(COUNT(O6)=0,"",IF(O6=1,(((10^K4)*('[8]Discharge'!J17^N4))/100),((10^K4)*('[8]Discharge'!J17^N4))))))</f>
        <v>48.57988625357753</v>
      </c>
      <c r="K19" s="68">
        <f>IF('[8]Discharge'!K17=0,0,IF(TRIM('[8]Discharge'!K17)="","",IF(COUNT(O6)=0,"",IF(O6=1,(((10^K4)*('[8]Discharge'!K17^N4))/100),((10^K4)*('[8]Discharge'!K17^N4))))))</f>
        <v>10.181174873004672</v>
      </c>
      <c r="L19" s="68">
        <f>IF('[8]Discharge'!L17=0,0,IF(TRIM('[8]Discharge'!L17)="","",IF(COUNT(O6)=0,"",IF(O6=1,(((10^K4)*('[8]Discharge'!L17^N4))/100),((10^K4)*('[8]Discharge'!L17^N4))))))</f>
        <v>6.30108037678426</v>
      </c>
      <c r="M19" s="68">
        <f>IF('[8]Discharge'!M17=0,0,IF(TRIM('[8]Discharge'!M17)="","",IF(COUNT(O6)=0,"",IF(O6=1,(((10^K4)*('[8]Discharge'!M17^N4))/100),((10^K4)*('[8]Discharge'!M17^N4))))))</f>
        <v>33.168981123691</v>
      </c>
      <c r="N19" s="68">
        <f>IF('[8]Discharge'!N17=0,0,IF(TRIM('[8]Discharge'!N17)="","",IF(COUNT(O6)=0,"",IF(O6=1,(((10^K4)*('[8]Discharge'!N17^N4))/100),((10^K4)*('[8]Discharge'!N17^N4))))))</f>
        <v>1.5096890823265632</v>
      </c>
      <c r="O19" s="94">
        <f t="shared" si="0"/>
        <v>1272.80485205334</v>
      </c>
      <c r="P19" s="88"/>
      <c r="Q19" s="31"/>
    </row>
    <row r="20" spans="2:17" ht="21.75">
      <c r="B20" s="63">
        <v>10</v>
      </c>
      <c r="C20" s="68">
        <f>IF('[8]Discharge'!C18=0,0,IF(TRIM('[8]Discharge'!C18)="","",IF(COUNT(O6)=0,"",IF(O6=1,(((10^K4)*('[8]Discharge'!C18^N4))/100),((10^K4)*('[8]Discharge'!C18^N4))))))</f>
        <v>4.389918864653466E-06</v>
      </c>
      <c r="D20" s="68">
        <f>IF('[8]Discharge'!D18=0,0,IF(TRIM('[8]Discharge'!D18)="","",IF(COUNT(O6)=0,"",IF(O6=1,(((10^K4)*('[8]Discharge'!D18^N4))/100),((10^K4)*('[8]Discharge'!D18^N4))))))</f>
        <v>7.450741155679127</v>
      </c>
      <c r="E20" s="68">
        <f>IF('[8]Discharge'!E18=0,0,IF(TRIM('[8]Discharge'!E18)="","",IF(COUNT(O6)=0,"",IF(O6=1,(((10^K4)*('[8]Discharge'!E18^N4))/100),((10^K4)*('[8]Discharge'!E18^N4))))))</f>
        <v>14.299046103040107</v>
      </c>
      <c r="F20" s="68">
        <f>IF('[8]Discharge'!F18=0,0,IF(TRIM('[8]Discharge'!F18)="","",IF(COUNT(O6)=0,"",IF(O6=1,(((10^K4)*('[8]Discharge'!F18^N4))/100),((10^K4)*('[8]Discharge'!F18^N4))))))</f>
        <v>132.87368190835625</v>
      </c>
      <c r="G20" s="68">
        <f>IF('[8]Discharge'!G18=0,0,IF(TRIM('[8]Discharge'!G18)="","",IF(COUNT(O6)=0,"",IF(O6=1,(((10^K4)*('[8]Discharge'!G18^N4))/100),((10^K4)*('[8]Discharge'!G18^N4))))))</f>
        <v>256.7209727443408</v>
      </c>
      <c r="H20" s="68">
        <f>IF('[8]Discharge'!H18=0,0,IF(TRIM('[8]Discharge'!H18)="","",IF(COUNT(O6)=0,"",IF(O6=1,(((10^K4)*('[8]Discharge'!H18^N4))/100),((10^K4)*('[8]Discharge'!H18^N4))))))</f>
        <v>421.5900880056547</v>
      </c>
      <c r="I20" s="68">
        <f>IF('[8]Discharge'!I18=0,0,IF(TRIM('[8]Discharge'!I18)="","",IF(COUNT(O6)=0,"",IF(O6=1,(((10^K4)*('[8]Discharge'!I18^N4))/100),((10^K4)*('[8]Discharge'!I18^N4))))))</f>
        <v>104.72539912474667</v>
      </c>
      <c r="J20" s="68">
        <f>IF('[8]Discharge'!J18=0,0,IF(TRIM('[8]Discharge'!J18)="","",IF(COUNT(O6)=0,"",IF(O6=1,(((10^K4)*('[8]Discharge'!J18^N4))/100),((10^K4)*('[8]Discharge'!J18^N4))))))</f>
        <v>43.06768409612654</v>
      </c>
      <c r="K20" s="68">
        <f>IF('[8]Discharge'!K18=0,0,IF(TRIM('[8]Discharge'!K18)="","",IF(COUNT(O6)=0,"",IF(O6=1,(((10^K4)*('[8]Discharge'!K18^N4))/100),((10^K4)*('[8]Discharge'!K18^N4))))))</f>
        <v>10.181174873004672</v>
      </c>
      <c r="L20" s="68">
        <f>IF('[8]Discharge'!L18=0,0,IF(TRIM('[8]Discharge'!L18)="","",IF(COUNT(O6)=0,"",IF(O6=1,(((10^K4)*('[8]Discharge'!L18^N4))/100),((10^K4)*('[8]Discharge'!L18^N4))))))</f>
        <v>6.30108037678426</v>
      </c>
      <c r="M20" s="68">
        <f>IF('[8]Discharge'!M18=0,0,IF(TRIM('[8]Discharge'!M18)="","",IF(COUNT(O6)=0,"",IF(O6=1,(((10^K4)*('[8]Discharge'!M18^N4))/100),((10^K4)*('[8]Discharge'!M18^N4))))))</f>
        <v>9.31943322059663</v>
      </c>
      <c r="N20" s="68">
        <f>IF('[8]Discharge'!N18=0,0,IF(TRIM('[8]Discharge'!N18)="","",IF(COUNT(O6)=0,"",IF(O6=1,(((10^K4)*('[8]Discharge'!N18^N4))/100),((10^K4)*('[8]Discharge'!N18^N4))))))</f>
        <v>1.5096890823265632</v>
      </c>
      <c r="O20" s="94">
        <f t="shared" si="0"/>
        <v>1008.0389950805752</v>
      </c>
      <c r="P20" s="88"/>
      <c r="Q20" s="31"/>
    </row>
    <row r="21" spans="2:17" ht="21.75">
      <c r="B21" s="63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94"/>
      <c r="P21" s="88"/>
      <c r="Q21" s="31"/>
    </row>
    <row r="22" spans="2:17" ht="21.75">
      <c r="B22" s="63">
        <v>11</v>
      </c>
      <c r="C22" s="68">
        <f>IF('[8]Discharge'!C20=0,0,IF(TRIM('[8]Discharge'!C20)="","",IF(COUNT(O6)=0,"",IF(O6=1,(((10^K4)*('[8]Discharge'!C20^N4))/100),((10^K4)*('[8]Discharge'!C20^N4))))))</f>
        <v>4.389918864653466E-06</v>
      </c>
      <c r="D22" s="68">
        <f>IF('[8]Discharge'!D20=0,0,IF(TRIM('[8]Discharge'!D20)="","",IF(COUNT(O6)=0,"",IF(O6=1,(((10^K4)*('[8]Discharge'!D20^N4))/100),((10^K4)*('[8]Discharge'!D20^N4))))))</f>
        <v>5.717145779023798</v>
      </c>
      <c r="E22" s="68">
        <f>IF('[8]Discharge'!E20=0,0,IF(TRIM('[8]Discharge'!E20)="","",IF(COUNT(O6)=0,"",IF(O6=1,(((10^K4)*('[8]Discharge'!E20^N4))/100),((10^K4)*('[8]Discharge'!E20^N4))))))</f>
        <v>4.241467590265669</v>
      </c>
      <c r="F22" s="68">
        <f>IF('[8]Discharge'!F20=0,0,IF(TRIM('[8]Discharge'!F20)="","",IF(COUNT(O6)=0,"",IF(O6=1,(((10^K4)*('[8]Discharge'!F20^N4))/100),((10^K4)*('[8]Discharge'!F20^N4))))))</f>
        <v>111.40327248469144</v>
      </c>
      <c r="G22" s="68">
        <f>IF('[8]Discharge'!G20=0,0,IF(TRIM('[8]Discharge'!G20)="","",IF(COUNT(O6)=0,"",IF(O6=1,(((10^K4)*('[8]Discharge'!G20^N4))/100),((10^K4)*('[8]Discharge'!G20^N4))))))</f>
        <v>182.95348418326608</v>
      </c>
      <c r="H22" s="68">
        <f>IF('[8]Discharge'!H20=0,0,IF(TRIM('[8]Discharge'!H20)="","",IF(COUNT(O6)=0,"",IF(O6=1,(((10^K4)*('[8]Discharge'!H20^N4))/100),((10^K4)*('[8]Discharge'!H20^N4))))))</f>
        <v>132.87368190835625</v>
      </c>
      <c r="I22" s="68">
        <f>IF('[8]Discharge'!I20=0,0,IF(TRIM('[8]Discharge'!I20)="","",IF(COUNT(O6)=0,"",IF(O6=1,(((10^K4)*('[8]Discharge'!I20^N4))/100),((10^K4)*('[8]Discharge'!I20^N4))))))</f>
        <v>88.33262433481109</v>
      </c>
      <c r="J22" s="68">
        <f>IF('[8]Discharge'!J20=0,0,IF(TRIM('[8]Discharge'!J20)="","",IF(COUNT(O6)=0,"",IF(O6=1,(((10^K4)*('[8]Discharge'!J20^N4))/100),((10^K4)*('[8]Discharge'!J20^N4))))))</f>
        <v>37.933062428001676</v>
      </c>
      <c r="K22" s="68">
        <f>IF('[8]Discharge'!K20=0,0,IF(TRIM('[8]Discharge'!K20)="","",IF(COUNT(O6)=0,"",IF(O6=1,(((10^K4)*('[8]Discharge'!K20^N4))/100),((10^K4)*('[8]Discharge'!K20^N4))))))</f>
        <v>9.31943322059663</v>
      </c>
      <c r="L22" s="68">
        <f>IF('[8]Discharge'!L20=0,0,IF(TRIM('[8]Discharge'!L20)="","",IF(COUNT(O6)=0,"",IF(O6=1,(((10^K4)*('[8]Discharge'!L20^N4))/100),((10^K4)*('[8]Discharge'!L20^N4))))))</f>
        <v>6.30108037678426</v>
      </c>
      <c r="M22" s="68">
        <f>IF('[8]Discharge'!M20=0,0,IF(TRIM('[8]Discharge'!M20)="","",IF(COUNT(O6)=0,"",IF(O6=1,(((10^K4)*('[8]Discharge'!M20^N4))/100),((10^K4)*('[8]Discharge'!M20^N4))))))</f>
        <v>1.6862997088392437</v>
      </c>
      <c r="N22" s="68">
        <f>IF('[8]Discharge'!N20=0,0,IF(TRIM('[8]Discharge'!N20)="","",IF(COUNT(O6)=0,"",IF(O6=1,(((10^K4)*('[8]Discharge'!N20^N4))/100),((10^K4)*('[8]Discharge'!N20^N4))))))</f>
        <v>2.0180855056032443</v>
      </c>
      <c r="O22" s="94">
        <f t="shared" si="0"/>
        <v>582.7796419101581</v>
      </c>
      <c r="P22" s="88"/>
      <c r="Q22" s="31"/>
    </row>
    <row r="23" spans="2:17" ht="21.75">
      <c r="B23" s="63">
        <v>12</v>
      </c>
      <c r="C23" s="68">
        <f>IF('[8]Discharge'!C21=0,0,IF(TRIM('[8]Discharge'!C21)="","",IF(COUNT(O6)=0,"",IF(O6=1,(((10^K4)*('[8]Discharge'!C21^N4))/100),((10^K4)*('[8]Discharge'!C21^N4))))))</f>
        <v>4.389918864653466E-06</v>
      </c>
      <c r="D23" s="68">
        <f>IF('[8]Discharge'!D21=0,0,IF(TRIM('[8]Discharge'!D21)="","",IF(COUNT(O6)=0,"",IF(O6=1,(((10^K4)*('[8]Discharge'!D21^N4))/100),((10^K4)*('[8]Discharge'!D21^N4))))))</f>
        <v>6.551039714817963</v>
      </c>
      <c r="E23" s="68">
        <f>IF('[8]Discharge'!E21=0,0,IF(TRIM('[8]Discharge'!E21)="","",IF(COUNT(O6)=0,"",IF(O6=1,(((10^K4)*('[8]Discharge'!E21^N4))/100),((10^K4)*('[8]Discharge'!E21^N4))))))</f>
        <v>3.0125232194264595</v>
      </c>
      <c r="F23" s="68">
        <f>IF('[8]Discharge'!F21=0,0,IF(TRIM('[8]Discharge'!F21)="","",IF(COUNT(O6)=0,"",IF(O6=1,(((10^K4)*('[8]Discharge'!F21^N4))/100),((10^K4)*('[8]Discharge'!F21^N4))))))</f>
        <v>93.23180321341232</v>
      </c>
      <c r="G23" s="68">
        <f>IF('[8]Discharge'!G21=0,0,IF(TRIM('[8]Discharge'!G21)="","",IF(COUNT(O6)=0,"",IF(O6=1,(((10^K4)*('[8]Discharge'!G21^N4))/100),((10^K4)*('[8]Discharge'!G21^N4))))))</f>
        <v>140.51641513844203</v>
      </c>
      <c r="H23" s="68">
        <f>IF('[8]Discharge'!H21=0,0,IF(TRIM('[8]Discharge'!H21)="","",IF(COUNT(O6)=0,"",IF(O6=1,(((10^K4)*('[8]Discharge'!H21^N4))/100),((10^K4)*('[8]Discharge'!H21^N4))))))</f>
        <v>93.23180321341232</v>
      </c>
      <c r="I23" s="68">
        <f>IF('[8]Discharge'!I21=0,0,IF(TRIM('[8]Discharge'!I21)="","",IF(COUNT(O6)=0,"",IF(O6=1,(((10^K4)*('[8]Discharge'!I21^N4))/100),((10^K4)*('[8]Discharge'!I21^N4))))))</f>
        <v>74.5373690414059</v>
      </c>
      <c r="J23" s="68">
        <f>IF('[8]Discharge'!J21=0,0,IF(TRIM('[8]Discharge'!J21)="","",IF(COUNT(O6)=0,"",IF(O6=1,(((10^K4)*('[8]Discharge'!J21^N4))/100),((10^K4)*('[8]Discharge'!J21^N4))))))</f>
        <v>33.168981123691</v>
      </c>
      <c r="K23" s="68">
        <f>IF('[8]Discharge'!K21=0,0,IF(TRIM('[8]Discharge'!K21)="","",IF(COUNT(O6)=0,"",IF(O6=1,(((10^K4)*('[8]Discharge'!K21^N4))/100),((10^K4)*('[8]Discharge'!K21^N4))))))</f>
        <v>8.501148812977625</v>
      </c>
      <c r="L23" s="68">
        <f>IF('[8]Discharge'!L21=0,0,IF(TRIM('[8]Discharge'!L21)="","",IF(COUNT(O6)=0,"",IF(O6=1,(((10^K4)*('[8]Discharge'!L21^N4))/100),((10^K4)*('[8]Discharge'!L21^N4))))))</f>
        <v>5.650584231997236</v>
      </c>
      <c r="M23" s="68">
        <f>IF('[8]Discharge'!M21=0,0,IF(TRIM('[8]Discharge'!M21)="","",IF(COUNT(O6)=0,"",IF(O6=1,(((10^K4)*('[8]Discharge'!M21^N4))/100),((10^K4)*('[8]Discharge'!M21^N4))))))</f>
        <v>1.045821970221577</v>
      </c>
      <c r="N23" s="68">
        <f>IF('[8]Discharge'!N21=0,0,IF(TRIM('[8]Discharge'!N21)="","",IF(COUNT(O6)=0,"",IF(O6=1,(((10^K4)*('[8]Discharge'!N21^N4))/100),((10^K4)*('[8]Discharge'!N21^N4))))))</f>
        <v>1088.923959083958</v>
      </c>
      <c r="O23" s="94">
        <f t="shared" si="0"/>
        <v>1548.3714531536812</v>
      </c>
      <c r="P23" s="88"/>
      <c r="Q23" s="31"/>
    </row>
    <row r="24" spans="2:17" ht="21.75">
      <c r="B24" s="63">
        <v>13</v>
      </c>
      <c r="C24" s="68">
        <f>IF('[8]Discharge'!C10=0,0,IF(TRIM('[8]Discharge'!C22)="","",IF(COUNT(O6)=0,"",IF(O6=1,(((10^K4)*('[8]Discharge'!C22^N4))/100),((10^K4)*('[8]Discharge'!C22^N4))))))</f>
        <v>4.389918864653466E-06</v>
      </c>
      <c r="D24" s="68">
        <f>IF('[8]Discharge'!D22=0,0,IF(TRIM('[8]Discharge'!D22)="","",IF(COUNT(O6)=0,"",IF(O6=1,(((10^K4)*('[8]Discharge'!D22^N4))/100),((10^K4)*('[8]Discharge'!D22^N4))))))</f>
        <v>4.9477442142141195</v>
      </c>
      <c r="E24" s="68">
        <f>IF('[8]Discharge'!E22=0,0,IF(TRIM('[8]Discharge'!E22)="","",IF(COUNT(O6)=0,"",IF(O6=1,(((10^K4)*('[8]Discharge'!E22^N4))/100),((10^K4)*('[8]Discharge'!E22^N4))))))</f>
        <v>4.9477442142141195</v>
      </c>
      <c r="F24" s="68">
        <f>IF('[8]Discharge'!F22=0,0,IF(TRIM('[8]Discharge'!F22)="","",IF(COUNT(O6)=0,"",IF(O6=1,(((10^K4)*('[8]Discharge'!F22^N4))/100),((10^K4)*('[8]Discharge'!F22^N4))))))</f>
        <v>156.5430303093809</v>
      </c>
      <c r="G24" s="68">
        <f>IF('[8]Discharge'!G22=0,0,IF(TRIM('[8]Discharge'!G22)="","",IF(COUNT(O6)=0,"",IF(O6=1,(((10^K4)*('[8]Discharge'!G22^N4))/100),((10^K4)*('[8]Discharge'!G22^N4))))))</f>
        <v>104.72539912474667</v>
      </c>
      <c r="H24" s="68">
        <f>IF('[8]Discharge'!H22=0,0,IF(TRIM('[8]Discharge'!H22)="","",IF(COUNT(O6)=0,"",IF(O6=1,(((10^K4)*('[8]Discharge'!H22^N4))/100),((10^K4)*('[8]Discharge'!H22^N4))))))</f>
        <v>268.4400838507644</v>
      </c>
      <c r="I24" s="68">
        <f>IF('[8]Discharge'!I22=0,0,IF(TRIM('[8]Discharge'!I22)="","",IF(COUNT(O6)=0,"",IF(O6=1,(((10^K4)*('[8]Discharge'!I22^N4))/100),((10^K4)*('[8]Discharge'!I22^N4))))))</f>
        <v>62.06901419359959</v>
      </c>
      <c r="J24" s="68">
        <f>IF('[8]Discharge'!J22=0,0,IF(TRIM('[8]Discharge'!J22)="","",IF(COUNT(O6)=0,"",IF(O6=1,(((10^K4)*('[8]Discharge'!J22^N4))/100),((10^K4)*('[8]Discharge'!J22^N4))))))</f>
        <v>30.923622629058706</v>
      </c>
      <c r="K24" s="68">
        <f>IF('[8]Discharge'!K22=0,0,IF(TRIM('[8]Discharge'!K22)="","",IF(COUNT(O6)=0,"",IF(O6=1,(((10^K4)*('[8]Discharge'!K22^N4))/100),((10^K4)*('[8]Discharge'!K22^N4))))))</f>
        <v>7.725733648205738</v>
      </c>
      <c r="L24" s="68">
        <f>IF('[8]Discharge'!L22=0,0,IF(TRIM('[8]Discharge'!L22)="","",IF(COUNT(O6)=0,"",IF(O6=1,(((10^K4)*('[8]Discharge'!L22^N4))/100),((10^K4)*('[8]Discharge'!L22^N4))))))</f>
        <v>5.650584231997236</v>
      </c>
      <c r="M24" s="68">
        <f>IF('[8]Discharge'!M22=0,0,IF(TRIM('[8]Discharge'!M22)="","",IF(COUNT(O6)=0,"",IF(O6=1,(((10^K4)*('[8]Discharge'!M22^N4))/100),((10^K4)*('[8]Discharge'!M22^N4))))))</f>
        <v>1.8742159692440075</v>
      </c>
      <c r="N24" s="68">
        <f>IF('[8]Discharge'!N22=0,0,IF(TRIM('[8]Discharge'!N22)="","",IF(COUNT(O6)=0,"",IF(O6=1,(((10^K4)*('[8]Discharge'!N22^N4))/100),((10^K4)*('[8]Discharge'!N22^N4))))))</f>
        <v>1172.285478580061</v>
      </c>
      <c r="O24" s="94">
        <f t="shared" si="0"/>
        <v>1820.1326553554054</v>
      </c>
      <c r="P24" s="88"/>
      <c r="Q24" s="31"/>
    </row>
    <row r="25" spans="2:17" ht="21.75">
      <c r="B25" s="63">
        <v>14</v>
      </c>
      <c r="C25" s="68">
        <f>IF('[8]Discharge'!C10=0,0,IF(TRIM('[8]Discharge'!C23)="","",IF(COUNT(O6)=0,"",IF(O6=1,(((10^K4)*('[8]Discharge'!C23^N4))/100),((10^K4)*('[8]Discharge'!C23^N4))))))</f>
        <v>4.389918864653466E-06</v>
      </c>
      <c r="D25" s="68">
        <f>IF('[8]Discharge'!D23=0,0,IF(TRIM('[8]Discharge'!D23)="","",IF(COUNT(O6)=0,"",IF(O6=1,(((10^K4)*('[8]Discharge'!D23^N4))/100),((10^K4)*('[8]Discharge'!D23^N4))))))</f>
        <v>10.557153462282788</v>
      </c>
      <c r="E25" s="68">
        <f>IF('[8]Discharge'!E23=0,0,IF(TRIM('[8]Discharge'!E23)="","",IF(COUNT(O6)=0,"",IF(O6=1,(((10^K4)*('[8]Discharge'!E23^N4))/100),((10^K4)*('[8]Discharge'!E23^N4))))))</f>
        <v>2.4868030991663734</v>
      </c>
      <c r="F25" s="68">
        <f>IF('[8]Discharge'!F23=0,0,IF(TRIM('[8]Discharge'!F23)="","",IF(COUNT(O6)=0,"",IF(O6=1,(((10^K4)*('[8]Discharge'!F23^N4))/100),((10^K4)*('[8]Discharge'!F23^N4))))))</f>
        <v>624.3930959836077</v>
      </c>
      <c r="G25" s="68">
        <f>IF('[8]Discharge'!G23=0,0,IF(TRIM('[8]Discharge'!G23)="","",IF(COUNT(O6)=0,"",IF(O6=1,(((10^K4)*('[8]Discharge'!G23^N4))/100),((10^K4)*('[8]Discharge'!G23^N4))))))</f>
        <v>173.57104849988076</v>
      </c>
      <c r="H25" s="68">
        <f>IF('[8]Discharge'!H23=0,0,IF(TRIM('[8]Discharge'!H23)="","",IF(COUNT(O6)=0,"",IF(O6=1,(((10^K4)*('[8]Discharge'!H23^N4))/100),((10^K4)*('[8]Discharge'!H23^N4))))))</f>
        <v>156.5430303093809</v>
      </c>
      <c r="I25" s="68">
        <f>IF('[8]Discharge'!I23=0,0,IF(TRIM('[8]Discharge'!I23)="","",IF(COUNT(O6)=0,"",IF(O6=1,(((10^K4)*('[8]Discharge'!I23^N4))/100),((10^K4)*('[8]Discharge'!I23^N4))))))</f>
        <v>54.47647121450695</v>
      </c>
      <c r="J25" s="68">
        <f>IF('[8]Discharge'!J23=0,0,IF(TRIM('[8]Discharge'!J23)="","",IF(COUNT(O6)=0,"",IF(O6=1,(((10^K4)*('[8]Discharge'!J23^N4))/100),((10^K4)*('[8]Discharge'!J23^N4))))))</f>
        <v>28.76813996734473</v>
      </c>
      <c r="K25" s="68">
        <f>IF('[8]Discharge'!K23=0,0,IF(TRIM('[8]Discharge'!K23)="","",IF(COUNT(O6)=0,"",IF(O6=1,(((10^K4)*('[8]Discharge'!K23^N4))/100),((10^K4)*('[8]Discharge'!K23^N4))))))</f>
        <v>7.725733648205738</v>
      </c>
      <c r="L25" s="68">
        <f>IF('[8]Discharge'!L23=0,0,IF(TRIM('[8]Discharge'!L23)="","",IF(COUNT(O6)=0,"",IF(O6=1,(((10^K4)*('[8]Discharge'!L23^N4))/100),((10^K4)*('[8]Discharge'!L23^N4))))))</f>
        <v>5.650584231997236</v>
      </c>
      <c r="M25" s="68">
        <f>IF('[8]Discharge'!M23=0,0,IF(TRIM('[8]Discharge'!M23)="","",IF(COUNT(O6)=0,"",IF(O6=1,(((10^K4)*('[8]Discharge'!M23^N4))/100),((10^K4)*('[8]Discharge'!M23^N4))))))</f>
        <v>4.705373927313376</v>
      </c>
      <c r="N25" s="68">
        <f>IF('[8]Discharge'!N23=0,0,IF(TRIM('[8]Discharge'!N23)="","",IF(COUNT(O6)=0,"",IF(O6=1,(((10^K4)*('[8]Discharge'!N23^N4))/100),((10^K4)*('[8]Discharge'!N23^N4))))))</f>
        <v>1349.6935014851879</v>
      </c>
      <c r="O25" s="94">
        <f t="shared" si="0"/>
        <v>2418.5709402187936</v>
      </c>
      <c r="P25" s="88"/>
      <c r="Q25" s="31"/>
    </row>
    <row r="26" spans="2:17" ht="21.75">
      <c r="B26" s="63">
        <v>15</v>
      </c>
      <c r="C26" s="68">
        <f>IF('[8]Discharge'!C24=0,0,IF(TRIM('[8]Discharge'!C24)="","",IF(COUNT(O6)=0,"",IF(O6=1,(((10^K4)*('[8]Discharge'!C24^N4))/100),((10^K4)*('[8]Discharge'!C24^N4))))))</f>
        <v>0.00011378718493862888</v>
      </c>
      <c r="D26" s="68">
        <f>IF('[8]Discharge'!D24=0,0,IF(TRIM('[8]Discharge'!D24)="","",IF(COUNT(O6)=0,"",IF(O6=1,(((10^K4)*('[8]Discharge'!D24^N4))/100),((10^K4)*('[8]Discharge'!D24^N4))))))</f>
        <v>6.551039714817963</v>
      </c>
      <c r="E26" s="68">
        <f>IF('[8]Discharge'!E24=0,0,IF(TRIM('[8]Discharge'!E24)="","",IF(COUNT(O6)=0,"",IF(O6=1,(((10^K4)*('[8]Discharge'!E24^N4))/100),((10^K4)*('[8]Discharge'!E24^N4))))))</f>
        <v>1.0968911108837578</v>
      </c>
      <c r="F26" s="68">
        <f>IF('[8]Discharge'!F24=0,0,IF(TRIM('[8]Discharge'!F24)="","",IF(COUNT(O6)=0,"",IF(O6=1,(((10^K4)*('[8]Discharge'!F24^N4))/100),((10^K4)*('[8]Discharge'!F24^N4))))))</f>
        <v>505.6158438598898</v>
      </c>
      <c r="G26" s="68">
        <f>IF('[8]Discharge'!G24=0,0,IF(TRIM('[8]Discharge'!G24)="","",IF(COUNT(O6)=0,"",IF(O6=1,(((10^K4)*('[8]Discharge'!G24^N4))/100),((10^K4)*('[8]Discharge'!G24^N4))))))</f>
        <v>312.67240361231137</v>
      </c>
      <c r="H26" s="68">
        <f>IF('[8]Discharge'!H24=0,0,IF(TRIM('[8]Discharge'!H24)="","",IF(COUNT(O6)=0,"",IF(O6=1,(((10^K4)*('[8]Discharge'!H24^N4))/100),((10^K4)*('[8]Discharge'!H24^N4))))))</f>
        <v>88.33262433481109</v>
      </c>
      <c r="I26" s="68">
        <f>IF('[8]Discharge'!I24=0,0,IF(TRIM('[8]Discharge'!I24)="","",IF(COUNT(O6)=0,"",IF(O6=1,(((10^K4)*('[8]Discharge'!I24^N4))/100),((10^K4)*('[8]Discharge'!I24^N4))))))</f>
        <v>51.47971448141883</v>
      </c>
      <c r="J26" s="68">
        <f>IF('[8]Discharge'!J24=0,0,IF(TRIM('[8]Discharge'!J24)="","",IF(COUNT(O6)=0,"",IF(O6=1,(((10^K4)*('[8]Discharge'!J24^N4))/100),((10^K4)*('[8]Discharge'!J24^N4))))))</f>
        <v>27.02629072524368</v>
      </c>
      <c r="K26" s="68">
        <f>IF('[8]Discharge'!K24=0,0,IF(TRIM('[8]Discharge'!K24)="","",IF(COUNT(O6)=0,"",IF(O6=1,(((10^K4)*('[8]Discharge'!K24^N4))/100),((10^K4)*('[8]Discharge'!K24^N4))))))</f>
        <v>8.501148812977625</v>
      </c>
      <c r="L26" s="68">
        <f>IF('[8]Discharge'!L24=0,0,IF(TRIM('[8]Discharge'!L24)="","",IF(COUNT(O6)=0,"",IF(O6=1,(((10^K4)*('[8]Discharge'!L24^N4))/100),((10^K4)*('[8]Discharge'!L24^N4))))))</f>
        <v>5.650584231997236</v>
      </c>
      <c r="M26" s="68">
        <f>IF('[8]Discharge'!M24=0,0,IF(TRIM('[8]Discharge'!M24)="","",IF(COUNT(O6)=0,"",IF(O6=1,(((10^K4)*('[8]Discharge'!M24^N4))/100),((10^K4)*('[8]Discharge'!M24^N4))))))</f>
        <v>3.4702329185465524</v>
      </c>
      <c r="N26" s="68">
        <f>IF('[8]Discharge'!N24=0,0,IF(TRIM('[8]Discharge'!N24)="","",IF(COUNT(O6)=0,"",IF(O6=1,(((10^K4)*('[8]Discharge'!N24^N4))/100),((10^K4)*('[8]Discharge'!N24^N4))))))</f>
        <v>723.9719893892424</v>
      </c>
      <c r="O26" s="94">
        <f t="shared" si="0"/>
        <v>1734.3688769793253</v>
      </c>
      <c r="P26" s="88"/>
      <c r="Q26" s="31"/>
    </row>
    <row r="27" spans="2:17" ht="21.75">
      <c r="B27" s="63">
        <v>16</v>
      </c>
      <c r="C27" s="68">
        <f>IF('[8]Discharge'!C25=0,0,IF(TRIM('[8]Discharge'!C25)="","",IF(COUNT(O6)=0,"",IF(O6=1,(((10^K4)*('[8]Discharge'!C25^N4))/100),((10^K4)*('[8]Discharge'!C25^N4))))))</f>
        <v>3.596890563141743</v>
      </c>
      <c r="D27" s="68">
        <f>IF('[8]Discharge'!D25=0,0,IF(TRIM('[8]Discharge'!D25)="","",IF(COUNT(O6)=0,"",IF(O6=1,(((10^K4)*('[8]Discharge'!D25^N4))/100),((10^K4)*('[8]Discharge'!D25^N4))))))</f>
        <v>3.596890563141743</v>
      </c>
      <c r="E27" s="68">
        <f>IF('[8]Discharge'!E25=0,0,IF(TRIM('[8]Discharge'!E25)="","",IF(COUNT(O6)=0,"",IF(O6=1,(((10^K4)*('[8]Discharge'!E25^N4))/100),((10^K4)*('[8]Discharge'!E25^N4))))))</f>
        <v>38.729515666000495</v>
      </c>
      <c r="F27" s="68">
        <f>IF('[8]Discharge'!F25=0,0,IF(TRIM('[8]Discharge'!F25)="","",IF(COUNT(O6)=0,"",IF(O6=1,(((10^K4)*('[8]Discharge'!F25^N4))/100),((10^K4)*('[8]Discharge'!F25^N4))))))</f>
        <v>402.1352327060168</v>
      </c>
      <c r="G27" s="68">
        <f>IF('[8]Discharge'!G25=0,0,IF(TRIM('[8]Discharge'!G25)="","",IF(COUNT(O6)=0,"",IF(O6=1,(((10^K4)*('[8]Discharge'!G25^N4))/100),((10^K4)*('[8]Discharge'!G25^N4))))))</f>
        <v>212.8174268736523</v>
      </c>
      <c r="H27" s="68">
        <f>IF('[8]Discharge'!H25=0,0,IF(TRIM('[8]Discharge'!H25)="","",IF(COUNT(O6)=0,"",IF(O6=1,(((10^K4)*('[8]Discharge'!H25^N4))/100),((10^K4)*('[8]Discharge'!H25^N4))))))</f>
        <v>173.57104849988076</v>
      </c>
      <c r="I27" s="68">
        <f>IF('[8]Discharge'!I25=0,0,IF(TRIM('[8]Discharge'!I25)="","",IF(COUNT(O6)=0,"",IF(O6=1,(((10^K4)*('[8]Discharge'!I25^N4))/100),((10^K4)*('[8]Discharge'!I25^N4))))))</f>
        <v>48.57988625357753</v>
      </c>
      <c r="J27" s="68">
        <f>IF('[8]Discharge'!J25=0,0,IF(TRIM('[8]Discharge'!J25)="","",IF(COUNT(O6)=0,"",IF(O6=1,(((10^K4)*('[8]Discharge'!J25^N4))/100),((10^K4)*('[8]Discharge'!J25^N4))))))</f>
        <v>27.02629072524368</v>
      </c>
      <c r="K27" s="68">
        <f>IF('[8]Discharge'!K25=0,0,IF(TRIM('[8]Discharge'!K25)="","",IF(COUNT(O6)=0,"",IF(O6=1,(((10^K4)*('[8]Discharge'!K25^N4))/100),((10^K4)*('[8]Discharge'!K25^N4))))))</f>
        <v>7.725733648205738</v>
      </c>
      <c r="L27" s="68">
        <f>IF('[8]Discharge'!L25=0,0,IF(TRIM('[8]Discharge'!L25)="","",IF(COUNT(O6)=0,"",IF(O6=1,(((10^K4)*('[8]Discharge'!L25^N4))/100),((10^K4)*('[8]Discharge'!L25^N4))))))</f>
        <v>5.165570420174627</v>
      </c>
      <c r="M27" s="68">
        <f>IF('[8]Discharge'!M25=0,0,IF(TRIM('[8]Discharge'!M25)="","",IF(COUNT(O6)=0,"",IF(O6=1,(((10^K4)*('[8]Discharge'!M25^N4))/100),((10^K4)*('[8]Discharge'!M25^N4))))))</f>
        <v>3.1058018958569944</v>
      </c>
      <c r="N27" s="68">
        <f>IF('[8]Discharge'!N25=0,0,IF(TRIM('[8]Discharge'!N25)="","",IF(COUNT(O6)=0,"",IF(O6=1,(((10^K4)*('[8]Discharge'!N25^N4))/100),((10^K4)*('[8]Discharge'!N25^N4))))))</f>
        <v>18.70570080951485</v>
      </c>
      <c r="O27" s="94">
        <f t="shared" si="0"/>
        <v>944.7559886244072</v>
      </c>
      <c r="P27" s="88"/>
      <c r="Q27" s="31"/>
    </row>
    <row r="28" spans="2:17" ht="21.75">
      <c r="B28" s="63">
        <v>17</v>
      </c>
      <c r="C28" s="68">
        <f>IF('[8]Discharge'!C26=0,0,IF(TRIM('[8]Discharge'!C26)="","",IF(COUNT(O6)=0,"",IF(O6=1,(((10^K4)*('[8]Discharge'!C26^N4))/100),((10^K4)*('[8]Discharge'!C26^N4))))))</f>
        <v>3.596890563141743</v>
      </c>
      <c r="D28" s="68">
        <f>IF('[8]Discharge'!D26=0,0,IF(TRIM('[8]Discharge'!D26)="","",IF(COUNT(O6)=0,"",IF(O6=1,(((10^K4)*('[8]Discharge'!D26^N4))/100),((10^K4)*('[8]Discharge'!D26^N4))))))</f>
        <v>0.9597964155174793</v>
      </c>
      <c r="E28" s="68">
        <f>IF('[8]Discharge'!E26=0,0,IF(TRIM('[8]Discharge'!E26)="","",IF(COUNT(O6)=0,"",IF(O6=1,(((10^K4)*('[8]Discharge'!E26^N4))/100),((10^K4)*('[8]Discharge'!E26^N4))))))</f>
        <v>29.61960877503512</v>
      </c>
      <c r="F28" s="68">
        <f>IF('[8]Discharge'!F26=0,0,IF(TRIM('[8]Discharge'!F26)="","",IF(COUNT(O6)=0,"",IF(O6=1,(((10^K4)*('[8]Discharge'!F26^N4))/100),((10^K4)*('[8]Discharge'!F26^N4))))))</f>
        <v>833.8471279947572</v>
      </c>
      <c r="G28" s="68">
        <f>IF('[8]Discharge'!G26=0,0,IF(TRIM('[8]Discharge'!G26)="","",IF(COUNT(O6)=0,"",IF(O6=1,(((10^K4)*('[8]Discharge'!G26^N4))/100),((10^K4)*('[8]Discharge'!G26^N4))))))</f>
        <v>125.47529672469678</v>
      </c>
      <c r="H28" s="68">
        <f>IF('[8]Discharge'!H26=0,0,IF(TRIM('[8]Discharge'!H26)="","",IF(COUNT(O6)=0,"",IF(O6=1,(((10^K4)*('[8]Discharge'!H26^N4))/100),((10^K4)*('[8]Discharge'!H26^N4))))))</f>
        <v>78.98665008020988</v>
      </c>
      <c r="I28" s="68">
        <f>IF('[8]Discharge'!I26=0,0,IF(TRIM('[8]Discharge'!I26)="","",IF(COUNT(O6)=0,"",IF(O6=1,(((10^K4)*('[8]Discharge'!I26^N4))/100),((10^K4)*('[8]Discharge'!I26^N4))))))</f>
        <v>48.57988625357753</v>
      </c>
      <c r="J28" s="68">
        <f>IF('[8]Discharge'!J26=0,0,IF(TRIM('[8]Discharge'!J26)="","",IF(COUNT(O6)=0,"",IF(O6=1,(((10^K4)*('[8]Discharge'!J26^N4))/100),((10^K4)*('[8]Discharge'!J26^N4))))))</f>
        <v>27.02629072524368</v>
      </c>
      <c r="K28" s="68">
        <f>IF('[8]Discharge'!K26=0,0,IF(TRIM('[8]Discharge'!K26)="","",IF(COUNT(O6)=0,"",IF(O6=1,(((10^K4)*('[8]Discharge'!K26^N4))/100),((10^K4)*('[8]Discharge'!K26^N4))))))</f>
        <v>7.725733648205738</v>
      </c>
      <c r="L28" s="68">
        <f>IF('[8]Discharge'!L26=0,0,IF(TRIM('[8]Discharge'!L26)="","",IF(COUNT(O6)=0,"",IF(O6=1,(((10^K4)*('[8]Discharge'!L26^N4))/100),((10^K4)*('[8]Discharge'!L26^N4))))))</f>
        <v>5.165570420174627</v>
      </c>
      <c r="M28" s="68">
        <f>IF('[8]Discharge'!M26=0,0,IF(TRIM('[8]Discharge'!M26)="","",IF(COUNT(O6)=0,"",IF(O6=1,(((10^K4)*('[8]Discharge'!M26^N4))/100),((10^K4)*('[8]Discharge'!M26^N4))))))</f>
        <v>3.1058018958569944</v>
      </c>
      <c r="N28" s="68">
        <f>IF('[8]Discharge'!N26=0,0,IF(TRIM('[8]Discharge'!N26)="","",IF(COUNT(O6)=0,"",IF(O6=1,(((10^K4)*('[8]Discharge'!N26^N4))/100),((10^K4)*('[8]Discharge'!N26^N4))))))</f>
        <v>16.41754077998221</v>
      </c>
      <c r="O28" s="94">
        <f t="shared" si="0"/>
        <v>1180.506194276399</v>
      </c>
      <c r="P28" s="88"/>
      <c r="Q28" s="31"/>
    </row>
    <row r="29" spans="2:17" ht="21.75">
      <c r="B29" s="63">
        <v>18</v>
      </c>
      <c r="C29" s="68">
        <f>IF('[8]Discharge'!C27=0,0,IF(TRIM('[8]Discharge'!C27)="","",IF(COUNT(O6)=0,"",IF(O6=1,(((10^K4)*('[8]Discharge'!C27^N4))/100),((10^K4)*('[8]Discharge'!C27^N4))))))</f>
        <v>3.596890563141743</v>
      </c>
      <c r="D29" s="68">
        <f>IF('[8]Discharge'!D27=0,0,IF(TRIM('[8]Discharge'!D27)="","",IF(COUNT(O6)=0,"",IF(O6=1,(((10^K4)*('[8]Discharge'!D27^N4))/100),((10^K4)*('[8]Discharge'!D27^N4))))))</f>
        <v>0.9597964155174793</v>
      </c>
      <c r="E29" s="68">
        <f>IF('[8]Discharge'!E27=0,0,IF(TRIM('[8]Discharge'!E27)="","",IF(COUNT(O6)=0,"",IF(O6=1,(((10^K4)*('[8]Discharge'!E27^N4))/100),((10^K4)*('[8]Discharge'!E27^N4))))))</f>
        <v>14.299046103040107</v>
      </c>
      <c r="F29" s="68">
        <f>IF('[8]Discharge'!F27=0,0,IF(TRIM('[8]Discharge'!F27)="","",IF(COUNT(O6)=0,"",IF(O6=1,(((10^K4)*('[8]Discharge'!F27^N4))/100),((10^K4)*('[8]Discharge'!F27^N4))))))</f>
        <v>599.4839907428589</v>
      </c>
      <c r="G29" s="68">
        <f>IF('[8]Discharge'!G27=0,0,IF(TRIM('[8]Discharge'!G27)="","",IF(COUNT(O6)=0,"",IF(O6=1,(((10^K4)*('[8]Discharge'!G27^N4))/100),((10^K4)*('[8]Discharge'!G27^N4))))))</f>
        <v>118.31919347262398</v>
      </c>
      <c r="H29" s="68">
        <f>IF('[8]Discharge'!H27=0,0,IF(TRIM('[8]Discharge'!H27)="","",IF(COUNT(O6)=0,"",IF(O6=1,(((10^K4)*('[8]Discharge'!H27^N4))/100),((10^K4)*('[8]Discharge'!H27^N4))))))</f>
        <v>164.93088824878328</v>
      </c>
      <c r="I29" s="68">
        <f>IF('[8]Discharge'!I27=0,0,IF(TRIM('[8]Discharge'!I27)="","",IF(COUNT(O6)=0,"",IF(O6=1,(((10^K4)*('[8]Discharge'!I27^N4))/100),((10^K4)*('[8]Discharge'!I27^N4))))))</f>
        <v>51.47971448141883</v>
      </c>
      <c r="J29" s="68">
        <f>IF('[8]Discharge'!J27=0,0,IF(TRIM('[8]Discharge'!J27)="","",IF(COUNT(O6)=0,"",IF(O6=1,(((10^K4)*('[8]Discharge'!J27^N4))/100),((10^K4)*('[8]Discharge'!J27^N4))))))</f>
        <v>25.346604507400812</v>
      </c>
      <c r="K29" s="68">
        <f>IF('[8]Discharge'!K27=0,0,IF(TRIM('[8]Discharge'!K27)="","",IF(COUNT(O6)=0,"",IF(O6=1,(((10^K4)*('[8]Discharge'!K27^N4))/100),((10^K4)*('[8]Discharge'!K27^N4))))))</f>
        <v>6.30108037678426</v>
      </c>
      <c r="L29" s="68">
        <f>IF('[8]Discharge'!L27=0,0,IF(TRIM('[8]Discharge'!L27)="","",IF(COUNT(O6)=0,"",IF(O6=1,(((10^K4)*('[8]Discharge'!L27^N4))/100),((10^K4)*('[8]Discharge'!L27^N4))))))</f>
        <v>5.165570420174627</v>
      </c>
      <c r="M29" s="68">
        <f>IF('[8]Discharge'!M27=0,0,IF(TRIM('[8]Discharge'!M27)="","",IF(COUNT(O6)=0,"",IF(O6=1,(((10^K4)*('[8]Discharge'!M27^N4))/100),((10^K4)*('[8]Discharge'!M27^N4))))))</f>
        <v>3.1058018958569944</v>
      </c>
      <c r="N29" s="68">
        <f>IF('[8]Discharge'!N27=0,0,IF(TRIM('[8]Discharge'!N27)="","",IF(COUNT(O6)=0,"",IF(O6=1,(((10^K4)*('[8]Discharge'!N27^N4))/100),((10^K4)*('[8]Discharge'!N27^N4))))))</f>
        <v>14.299046103040107</v>
      </c>
      <c r="O29" s="94">
        <f t="shared" si="0"/>
        <v>1007.287623330641</v>
      </c>
      <c r="P29" s="88"/>
      <c r="Q29" s="31"/>
    </row>
    <row r="30" spans="2:17" ht="21.75">
      <c r="B30" s="63">
        <v>19</v>
      </c>
      <c r="C30" s="68">
        <f>IF('[8]Discharge'!C28=0,0,IF(TRIM('[8]Discharge'!C28)="","",IF(COUNT(O6)=0,"",IF(O6=1,(((10^K4)*('[8]Discharge'!C28^N4))/100),((10^K4)*('[8]Discharge'!C28^N4))))))</f>
        <v>3.596890563141743</v>
      </c>
      <c r="D30" s="68">
        <f>IF('[8]Discharge'!D28=0,0,IF(TRIM('[8]Discharge'!D28)="","",IF(COUNT(O6)=0,"",IF(O6=1,(((10^K4)*('[8]Discharge'!D28^N4))/100),((10^K4)*('[8]Discharge'!D28^N4))))))</f>
        <v>0.7165892426741348</v>
      </c>
      <c r="E30" s="68">
        <f>IF('[8]Discharge'!E28=0,0,IF('[8]Discharge'!E28=0,0,IF(TRIM('[8]Discharge'!E28)="","",IF(COUNT(O6)=0,"",IF(O6=1,(((10^K4)*('[8]Discharge'!E28^N4))/100),((10^K4)*('[8]Discharge'!E28^N4)))))))</f>
        <v>14.299046103040107</v>
      </c>
      <c r="F30" s="68">
        <f>IF('[8]Discharge'!F28=0,0,IF(TRIM('[8]Discharge'!F28)="","",IF(COUNT(O6)=0,"",IF(O6=1,(((10^K4)*('[8]Discharge'!F28^N4))/100),((10^K4)*('[8]Discharge'!F28^N4))))))</f>
        <v>118.31919347262398</v>
      </c>
      <c r="G30" s="68">
        <f>IF('[8]Discharge'!G28=0,0,IF(TRIM('[8]Discharge'!G28)="","",IF(COUNT(O6)=0,"",IF(O6=1,(((10^K4)*('[8]Discharge'!G28^N4))/100),((10^K4)*('[8]Discharge'!G28^N4))))))</f>
        <v>125.47529672469678</v>
      </c>
      <c r="H30" s="68">
        <f>IF('[8]Discharge'!H28=0,0,IF(TRIM('[8]Discharge'!H28)="","",IF(COUNT(O6)=0,"",IF(O6=1,(((10^K4)*('[8]Discharge'!H28^N4))/100),((10^K4)*('[8]Discharge'!H28^N4))))))</f>
        <v>202.57450791242405</v>
      </c>
      <c r="I30" s="68">
        <f>IF('[8]Discharge'!I28=0,0,IF(TRIM('[8]Discharge'!I28)="","",IF(COUNT(O6)=0,"",IF(O6=1,(((10^K4)*('[8]Discharge'!I28^N4))/100),((10^K4)*('[8]Discharge'!I28^N4))))))</f>
        <v>43.06768409612654</v>
      </c>
      <c r="J30" s="68">
        <f>IF('[8]Discharge'!J28=0,0,IF(TRIM('[8]Discharge'!J28)="","",IF(COUNT(O6)=0,"",IF(O6=1,(((10^K4)*('[8]Discharge'!J28^N4))/100),((10^K4)*('[8]Discharge'!J28^N4))))))</f>
        <v>23.728492896453776</v>
      </c>
      <c r="K30" s="68">
        <f>IF('[8]Discharge'!K28=0,0,IF(TRIM('[8]Discharge'!K28)="","",IF(COUNT(O6)=0,"",IF(O6=1,(((10^K4)*('[8]Discharge'!K28^N4))/100),((10^K4)*('[8]Discharge'!K28^N4))))))</f>
        <v>6.30108037678426</v>
      </c>
      <c r="L30" s="68">
        <f>IF('[8]Discharge'!L28=0,0,IF(TRIM('[8]Discharge'!L28)="","",IF(COUNT(O6)=0,"",IF(O6=1,(((10^K4)*('[8]Discharge'!L28^N4))/100),((10^K4)*('[8]Discharge'!L28^N4))))))</f>
        <v>5.165570420174627</v>
      </c>
      <c r="M30" s="68">
        <f>IF('[8]Discharge'!M28=0,0,IF(TRIM('[8]Discharge'!M28)="","",IF(COUNT(O6)=0,"",IF(O6=1,(((10^K4)*('[8]Discharge'!M28^N4))/100),((10^K4)*('[8]Discharge'!M28^N4))))))</f>
        <v>3.1058018958569944</v>
      </c>
      <c r="N30" s="68">
        <f>IF('[8]Discharge'!N28=0,0,IF(TRIM('[8]Discharge'!N28)="","",IF(COUNT(O6)=0,"",IF(O6=1,(((10^K4)*('[8]Discharge'!N28^N4))/100),((10^K4)*('[8]Discharge'!N28^N4))))))</f>
        <v>16.41754077998221</v>
      </c>
      <c r="O30" s="94">
        <f t="shared" si="0"/>
        <v>562.7676944839792</v>
      </c>
      <c r="P30" s="88"/>
      <c r="Q30" s="31"/>
    </row>
    <row r="31" spans="2:17" ht="21.75">
      <c r="B31" s="63">
        <v>20</v>
      </c>
      <c r="C31" s="68">
        <f>IF('[8]Discharge'!C29=0,0,IF(TRIM('[8]Discharge'!C29)="","",IF(COUNT(O6)=0,"",IF(O6=1,(((10^K4)*('[8]Discharge'!C29^N4))/100),((10^K4)*('[8]Discharge'!C29^N4))))))</f>
        <v>2.4868030991663734</v>
      </c>
      <c r="D31" s="68">
        <f>IF('[8]Discharge'!D29=0,0,IF(TRIM('[8]Discharge'!D29)="","",IF(COUNT(O6)=0,"",IF(O6=1,(((10^K4)*('[8]Discharge'!D29^N4))/100),((10^K4)*('[8]Discharge'!D29^N4))))))</f>
        <v>0.8331011290020015</v>
      </c>
      <c r="E31" s="68">
        <f>IF('[8]Discharge'!E29=0,0,IF(TRIM('[8]Discharge'!E29)="","",IF(COUNT(O6)=0,"",IF(O6=1,(((10^K4)*('[8]Discharge'!E29^N4))/100),((10^K4)*('[8]Discharge'!E29^N4))))))</f>
        <v>156.5430303093809</v>
      </c>
      <c r="F31" s="68">
        <f>IF('[8]Discharge'!F29=0,0,IF(TRIM('[8]Discharge'!F29)="","",IF(COUNT(O6)=0,"",IF(O6=1,(((10^K4)*('[8]Discharge'!F29^N4))/100),((10^K4)*('[8]Discharge'!F29^N4))))))</f>
        <v>111.40327248469144</v>
      </c>
      <c r="G31" s="68">
        <f>IF('[8]Discharge'!G29=0,0,IF(TRIM('[8]Discharge'!G29)="","",IF(COUNT(O6)=0,"",IF(O6=1,(((10^K4)*('[8]Discharge'!G29^N4))/100),((10^K4)*('[8]Discharge'!G29^N4))))))</f>
        <v>104.72539912474667</v>
      </c>
      <c r="H31" s="68">
        <f>IF('[8]Discharge'!H29=0,0,IF(TRIM('[8]Discharge'!H29)="","",IF(COUNT(O6)=0,"",IF(O6=1,(((10^K4)*('[8]Discharge'!H29^N4))/100),((10^K4)*('[8]Discharge'!H29^N4))))))</f>
        <v>868.6761062989466</v>
      </c>
      <c r="I31" s="68">
        <f>IF('[8]Discharge'!I29=0,0,IF(TRIM('[8]Discharge'!I29)="","",IF(COUNT(O6)=0,"",IF(O6=1,(((10^K4)*('[8]Discharge'!I29^N4))/100),((10^K4)*('[8]Discharge'!I29^N4))))))</f>
        <v>83.58465101779038</v>
      </c>
      <c r="J31" s="68">
        <f>IF('[8]Discharge'!J29=0,0,IF(TRIM('[8]Discharge'!J29)="","",IF(COUNT(O6)=0,"",IF(O6=1,(((10^K4)*('[8]Discharge'!J29^N4))/100),((10^K4)*('[8]Discharge'!J29^N4))))))</f>
        <v>19.237557488534616</v>
      </c>
      <c r="K31" s="68">
        <f>IF('[8]Discharge'!K29=0,0,IF(TRIM('[8]Discharge'!K29)="","",IF(COUNT(O6)=0,"",IF(O6=1,(((10^K4)*('[8]Discharge'!K29^N4))/100),((10^K4)*('[8]Discharge'!K29^N4))))))</f>
        <v>6.992584208151389</v>
      </c>
      <c r="L31" s="68">
        <f>IF('[8]Discharge'!L29=0,0,IF(TRIM('[8]Discharge'!L29)="","",IF(COUNT(O6)=0,"",IF(O6=1,(((10^K4)*('[8]Discharge'!L29^N4))/100),((10^K4)*('[8]Discharge'!L29^N4))))))</f>
        <v>5.165570420174627</v>
      </c>
      <c r="M31" s="68">
        <f>IF('[8]Discharge'!M29=0,0,IF(TRIM('[8]Discharge'!M29)="","",IF(COUNT(O6)=0,"",IF(O6=1,(((10^K4)*('[8]Discharge'!M29^N4))/100),((10^K4)*('[8]Discharge'!M29^N4))))))</f>
        <v>3.1058018958569944</v>
      </c>
      <c r="N31" s="68">
        <f>IF('[8]Discharge'!N29=0,0,IF(TRIM('[8]Discharge'!N29)="","",IF(COUNT(O6)=0,"",IF(O6=1,(((10^K4)*('[8]Discharge'!N29^N4))/100),((10^K4)*('[8]Discharge'!N29^N4))))))</f>
        <v>16.41754077998221</v>
      </c>
      <c r="O31" s="94">
        <f t="shared" si="0"/>
        <v>1379.171418256424</v>
      </c>
      <c r="P31" s="88"/>
      <c r="Q31" s="31"/>
    </row>
    <row r="32" spans="2:17" ht="21.75">
      <c r="B32" s="63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94"/>
      <c r="P32" s="88"/>
      <c r="Q32" s="31"/>
    </row>
    <row r="33" spans="2:17" ht="21.75">
      <c r="B33" s="63">
        <v>21</v>
      </c>
      <c r="C33" s="68">
        <f>IF('[8]Discharge'!C31=0,0,IF(TRIM('[8]Discharge'!C31)="","",IF(COUNT(O6)=0,"",IF(O6=1,(((10^K4)*('[8]Discharge'!C31^N4))/100),((10^K4)*('[8]Discharge'!C31^N4))))))</f>
        <v>1.60463154934364</v>
      </c>
      <c r="D33" s="68">
        <f>IF('[8]Discharge'!D31=0,0,IF(TRIM('[8]Discharge'!D31)="","",IF(COUNT(O6)=0,"",IF(O6=1,(((10^K4)*('[8]Discharge'!D31^N4))/100),((10^K4)*('[8]Discharge'!D31^N4))))))</f>
        <v>3.0125232194264595</v>
      </c>
      <c r="E33" s="68">
        <f>IF('[8]Discharge'!E31=0,0,IF(TRIM('[8]Discharge'!E31)="","",IF(COUNT(O6)=0,"",IF(O6=1,(((10^K4)*('[8]Discharge'!E31^N4))/100),((10^K4)*('[8]Discharge'!E31^N4))))))</f>
        <v>14.299046103040107</v>
      </c>
      <c r="F33" s="68">
        <f>IF('[8]Discharge'!F31=0,0,IF(TRIM('[8]Discharge'!F31)="","",IF(COUNT(O6)=0,"",IF(O6=1,(((10^K4)*('[8]Discharge'!F31^N4))/100),((10^K4)*('[8]Discharge'!F31^N4))))))</f>
        <v>62.06901419359959</v>
      </c>
      <c r="G33" s="68">
        <f>IF('[8]Discharge'!G31=0,0,IF(TRIM('[8]Discharge'!G31)="","",IF(COUNT(O6)=0,"",IF(O6=1,(((10^K4)*('[8]Discharge'!G31^N4))/100),((10^K4)*('[8]Discharge'!G31^N4))))))</f>
        <v>462.09195211974975</v>
      </c>
      <c r="H33" s="68">
        <f>IF('[8]Discharge'!H31=0,0,IF(TRIM('[8]Discharge'!H31)="","",IF(COUNT(O6)=0,"",IF(O6=1,(((10^K4)*('[8]Discharge'!H31^N4))/100),((10^K4)*('[8]Discharge'!H31^N4))))))</f>
        <v>1840.6706888979866</v>
      </c>
      <c r="I33" s="68">
        <f>IF('[8]Discharge'!I31=0,0,IF(TRIM('[8]Discharge'!I31)="","",IF(COUNT(O6)=0,"",IF(O6=1,(((10^K4)*('[8]Discharge'!I31^N4))/100),((10^K4)*('[8]Discharge'!I31^N4))))))</f>
        <v>74.5373690414059</v>
      </c>
      <c r="J33" s="68">
        <f>IF('[8]Discharge'!J31=0,0,IF(TRIM('[8]Discharge'!J31)="","",IF(COUNT(O6)=0,"",IF(O6=1,(((10^K4)*('[8]Discharge'!J31^N4))/100),((10^K4)*('[8]Discharge'!J31^N4))))))</f>
        <v>19.237557488534616</v>
      </c>
      <c r="K33" s="68">
        <f>IF('[8]Discharge'!K31=0,0,IF(TRIM('[8]Discharge'!K31)="","",IF(COUNT(O6)=0,"",IF(O6=1,(((10^K4)*('[8]Discharge'!K31^N4))/100),((10^K4)*('[8]Discharge'!K31^N4))))))</f>
        <v>6.992584208151389</v>
      </c>
      <c r="L33" s="68">
        <f>IF('[8]Discharge'!L31=0,0,IF(TRIM('[8]Discharge'!L31)="","",IF(COUNT(O6)=0,"",IF(O6=1,(((10^K4)*('[8]Discharge'!L31^N4))/100),((10^K4)*('[8]Discharge'!L31^N4))))))</f>
        <v>5.165570420174627</v>
      </c>
      <c r="M33" s="68">
        <f>IF('[8]Discharge'!M31=0,0,IF(TRIM('[8]Discharge'!M31)="","",IF(COUNT(O6)=0,"",IF(O6=1,(((10^K4)*('[8]Discharge'!M31^N4))/100),((10^K4)*('[8]Discharge'!M31^N4))))))</f>
        <v>3.1058018958569944</v>
      </c>
      <c r="N33" s="68">
        <f>IF('[8]Discharge'!N31=0,0,IF(TRIM('[8]Discharge'!N31)="","",IF(COUNT(O6)=0,"",IF(O6=1,(((10^K4)*('[8]Discharge'!N31^N4))/100),((10^K4)*('[8]Discharge'!N31^N4))))))</f>
        <v>16.41754077998221</v>
      </c>
      <c r="O33" s="94">
        <f t="shared" si="0"/>
        <v>2509.204279917252</v>
      </c>
      <c r="P33" s="88"/>
      <c r="Q33" s="31"/>
    </row>
    <row r="34" spans="2:17" ht="21.75">
      <c r="B34" s="63">
        <v>22</v>
      </c>
      <c r="C34" s="68">
        <f>IF('[8]Discharge'!C32=0,0,IF(TRIM('[8]Discharge'!C32)="","",IF(COUNT(O6)=0,"",IF(O6=1,(((10^K4)*('[8]Discharge'!C32^N4))/100),((10^K4)*('[8]Discharge'!C32^N4))))))</f>
        <v>1.60463154934364</v>
      </c>
      <c r="D34" s="68">
        <f>IF('[8]Discharge'!D32=0,0,IF(TRIM('[8]Discharge'!D32)="","",IF(COUNT(O6)=0,"",IF(O6=1,(((10^K4)*('[8]Discharge'!D32^N4))/100),((10^K4)*('[8]Discharge'!D32^N4))))))</f>
        <v>1.0968911108837578</v>
      </c>
      <c r="E34" s="68">
        <f>IF('[8]Discharge'!E32=0,0,IF(TRIM('[8]Discharge'!E32)="","",IF(COUNT(O6)=0,"",IF(O6=1,(((10^K4)*('[8]Discharge'!E32^N4))/100),((10^K4)*('[8]Discharge'!E32^N4))))))</f>
        <v>8.926443363713366</v>
      </c>
      <c r="F34" s="68">
        <f>IF('[8]Discharge'!F32=0,0,IF(TRIM('[8]Discharge'!F32)="","",IF(COUNT(O6)=0,"",IF(O6=1,(((10^K4)*('[8]Discharge'!F32^N4))/100),((10^K4)*('[8]Discharge'!F32^N4))))))</f>
        <v>33.168981123691</v>
      </c>
      <c r="G34" s="68">
        <f>IF('[8]Discharge'!G32=0,0,IF(TRIM('[8]Discharge'!G32)="","",IF(COUNT(O6)=0,"",IF(O6=1,(((10^K4)*('[8]Discharge'!G32^N4))/100),((10^K4)*('[8]Discharge'!G32^N4))))))</f>
        <v>4511.273762620282</v>
      </c>
      <c r="H34" s="68">
        <f>IF('[8]Discharge'!H32=0,0,IF(TRIM('[8]Discharge'!H32)="","",IF(COUNT(O6)=0,"",IF(O6=1,(((10^K4)*('[8]Discharge'!H32^N4))/100),((10^K4)*('[8]Discharge'!H32^N4))))))</f>
        <v>904.3257498015568</v>
      </c>
      <c r="I34" s="68">
        <f>IF('[8]Discharge'!I32=0,0,IF(TRIM('[8]Discharge'!I32)="","",IF(COUNT(O6)=0,"",IF(O6=1,(((10^K4)*('[8]Discharge'!I32^N4))/100),((10^K4)*('[8]Discharge'!I32^N4))))))</f>
        <v>74.5373690414059</v>
      </c>
      <c r="J34" s="68">
        <f>IF('[8]Discharge'!J32=0,0,IF(TRIM('[8]Discharge'!J32)="","",IF(COUNT(O6)=0,"",IF(O6=1,(((10^K4)*('[8]Discharge'!J32^N4))/100),((10^K4)*('[8]Discharge'!J32^N4))))))</f>
        <v>17.859637645511725</v>
      </c>
      <c r="K34" s="68">
        <f>IF('[8]Discharge'!K32=0,0,IF(TRIM('[8]Discharge'!K32)="","",IF(COUNT(O6)=0,"",IF(O6=1,(((10^K4)*('[8]Discharge'!K32^N4))/100),((10^K4)*('[8]Discharge'!K32^N4))))))</f>
        <v>6.992584208151389</v>
      </c>
      <c r="L34" s="68">
        <f>IF('[8]Discharge'!L32=0,0,IF(TRIM('[8]Discharge'!L32)="","",IF(COUNT(O6)=0,"",IF(O6=1,(((10^K4)*('[8]Discharge'!L32^N4))/100),((10^K4)*('[8]Discharge'!L32^N4))))))</f>
        <v>5.165570420174627</v>
      </c>
      <c r="M34" s="68">
        <f>IF('[8]Discharge'!M32=0,0,IF(TRIM('[8]Discharge'!M32)="","",IF(COUNT(O6)=0,"",IF(O6=1,(((10^K4)*('[8]Discharge'!M32^N4))/100),((10^K4)*('[8]Discharge'!M32^N4))))))</f>
        <v>3.1058018958569944</v>
      </c>
      <c r="N34" s="68">
        <f>IF('[8]Discharge'!N32=0,0,IF(TRIM('[8]Discharge'!N32)="","",IF(COUNT(O6)=0,"",IF(O6=1,(((10^K4)*('[8]Discharge'!N32^N4))/100),((10^K4)*('[8]Discharge'!N32^N4))))))</f>
        <v>16.41754077998221</v>
      </c>
      <c r="O34" s="94">
        <f t="shared" si="0"/>
        <v>5584.474963560553</v>
      </c>
      <c r="P34" s="88"/>
      <c r="Q34" s="31"/>
    </row>
    <row r="35" spans="2:17" ht="21.75">
      <c r="B35" s="63">
        <v>23</v>
      </c>
      <c r="C35" s="68">
        <f>IF('[8]Discharge'!C33=0,0,IF(TRIM('[8]Discharge'!C33)="","",IF(COUNT(O6)=0,"",IF(O6=1,(((10^K4)*('[8]Discharge'!C33^N4))/100),((10^K4)*('[8]Discharge'!C33^N4))))))</f>
        <v>8.926443363713366</v>
      </c>
      <c r="D35" s="68">
        <f>IF('[8]Discharge'!D33=0,0,IF(TRIM('[8]Discharge'!D33)="","",IF(COUNT(O6)=0,"",IF(O6=1,(((10^K4)*('[8]Discharge'!D33^N4))/100),((10^K4)*('[8]Discharge'!D33^N4))))))</f>
        <v>0.5132058816861985</v>
      </c>
      <c r="E35" s="68">
        <f>IF('[8]Discharge'!E33=0,0,IF(TRIM('[8]Discharge'!E33)="","",IF(COUNT(O6)=0,"",IF(O6=1,(((10^K4)*('[8]Discharge'!E33^N4))/100),((10^K4)*('[8]Discharge'!E33^N4))))))</f>
        <v>4.9477442142141195</v>
      </c>
      <c r="F35" s="68">
        <f>IF('[8]Discharge'!F33=0,0,IF(TRIM('[8]Discharge'!F33)="","",IF(COUNT(O6)=0,"",IF(O6=1,(((10^K4)*('[8]Discharge'!F33^N4))/100),((10^K4)*('[8]Discharge'!F33^N4))))))</f>
        <v>22.171356745563607</v>
      </c>
      <c r="G35" s="68">
        <f>IF('[8]Discharge'!G33=0,0,IF(TRIM('[8]Discharge'!G33)="","",IF(COUNT(O6)=0,"",IF(O6=1,(((10^K4)*('[8]Discharge'!G33^N4))/100),((10^K4)*('[8]Discharge'!G33^N4))))))</f>
        <v>8154.101121470332</v>
      </c>
      <c r="H35" s="68">
        <f>IF('[8]Discharge'!H33=0,0,IF(TRIM('[8]Discharge'!H33)="","",IF(COUNT(O6)=0,"",IF(O6=1,(((10^K4)*('[8]Discharge'!H33^N4))/100),((10^K4)*('[8]Discharge'!H33^N4))))))</f>
        <v>649.8861152542715</v>
      </c>
      <c r="I35" s="68">
        <f>IF('[8]Discharge'!I33=0,0,IF(TRIM('[8]Discharge'!I33)="","",IF(COUNT(O6)=0,"",IF(O6=1,(((10^K4)*('[8]Discharge'!I33^N4))/100),((10^K4)*('[8]Discharge'!I33^N4))))))</f>
        <v>62.06901419359959</v>
      </c>
      <c r="J35" s="68">
        <f>IF('[8]Discharge'!J33=0,0,IF(TRIM('[8]Discharge'!J33)="","",IF(COUNT(O6)=0,"",IF(O6=1,(((10^K4)*('[8]Discharge'!J33^N4))/100),((10^K4)*('[8]Discharge'!J33^N4))))))</f>
        <v>16.540178549562185</v>
      </c>
      <c r="K35" s="68">
        <f>IF('[8]Discharge'!K33=0,0,IF(TRIM('[8]Discharge'!K33)="","",IF(COUNT(O6)=0,"",IF(O6=1,(((10^K4)*('[8]Discharge'!K33^N4))/100),((10^K4)*('[8]Discharge'!K33^N4))))))</f>
        <v>6.992584208151389</v>
      </c>
      <c r="L35" s="68">
        <f>IF('[8]Discharge'!L33=0,0,IF(TRIM('[8]Discharge'!L33)="","",IF(COUNT(O6)=0,"",IF(O6=1,(((10^K4)*('[8]Discharge'!L33^N4))/100),((10^K4)*('[8]Discharge'!L33^N4))))))</f>
        <v>4.705373927313376</v>
      </c>
      <c r="M35" s="68">
        <f>IF('[8]Discharge'!M33=0,0,IF(TRIM('[8]Discharge'!M33)="","",IF(COUNT(O6)=0,"",IF(O6=1,(((10^K4)*('[8]Discharge'!M33^N4))/100),((10^K4)*('[8]Discharge'!M33^N4))))))</f>
        <v>3.4702329185465524</v>
      </c>
      <c r="N35" s="68">
        <f>IF('[8]Discharge'!N33=0,0,IF(TRIM('[8]Discharge'!N33)="","",IF(COUNT(O6)=0,"",IF(O6=1,(((10^K4)*('[8]Discharge'!N33^N4))/100),((10^K4)*('[8]Discharge'!N33^N4))))))</f>
        <v>16.41754077998221</v>
      </c>
      <c r="O35" s="94">
        <f t="shared" si="0"/>
        <v>8950.740911506937</v>
      </c>
      <c r="P35" s="88"/>
      <c r="Q35" s="31"/>
    </row>
    <row r="36" spans="2:17" ht="21.75">
      <c r="B36" s="63">
        <v>24</v>
      </c>
      <c r="C36" s="68">
        <f>IF('[8]Discharge'!C34=0,0,IF(TRIM('[8]Discharge'!C34)="","",IF(COUNT(O6)=0,"",IF(O6=1,(((10^K4)*('[8]Discharge'!C34^N4))/100),((10^K4)*('[8]Discharge'!C34^N4))))))</f>
        <v>8.926443363713366</v>
      </c>
      <c r="D36" s="68">
        <f>IF('[8]Discharge'!D34=0,0,IF(TRIM('[8]Discharge'!D34)="","",IF(COUNT(O6)=0,"",IF(O6=1,(((10^K4)*('[8]Discharge'!D34^N4))/100),((10^K4)*('[8]Discharge'!D34^N4))))))</f>
        <v>0.5132058816861985</v>
      </c>
      <c r="E36" s="68">
        <f>IF('[8]Discharge'!E34=0,0,IF(TRIM('[8]Discharge'!E34)="","",IF(COUNT(O6)=0,"",IF(O6=1,(((10^K4)*('[8]Discharge'!E34^N4))/100),((10^K4)*('[8]Discharge'!E34^N4))))))</f>
        <v>3.0125232194264595</v>
      </c>
      <c r="F36" s="68">
        <f>IF('[8]Discharge'!F34=0,0,IF(TRIM('[8]Discharge'!F34)="","",IF(COUNT(O6)=0,"",IF(O6=1,(((10^K4)*('[8]Discharge'!F34^N4))/100),((10^K4)*('[8]Discharge'!F34^N4))))))</f>
        <v>17.859637645511725</v>
      </c>
      <c r="G36" s="68">
        <f>IF('[8]Discharge'!G34=0,0,IF(TRIM('[8]Discharge'!G34)="","",IF(COUNT(O6)=0,"",IF(O6=1,(((10^K4)*('[8]Discharge'!G34^N4))/100),((10^K4)*('[8]Discharge'!G34^N4))))))</f>
        <v>2231.6739124469955</v>
      </c>
      <c r="H36" s="68">
        <f>IF('[8]Discharge'!H34=0,0,IF(TRIM('[8]Discharge'!H34)="","",IF(COUNT(O6)=0,"",IF(O6=1,(((10^K4)*('[8]Discharge'!H34^N4))/100),((10^K4)*('[8]Discharge'!H34^N4))))))</f>
        <v>1055.2283082781053</v>
      </c>
      <c r="I36" s="68">
        <f>IF('[8]Discharge'!I34=0,0,IF(TRIM('[8]Discharge'!I34)="","",IF(COUNT(O6)=0,"",IF(O6=1,(((10^K4)*('[8]Discharge'!I34^N4))/100),((10^K4)*('[8]Discharge'!I34^N4))))))</f>
        <v>48.57988625357753</v>
      </c>
      <c r="J36" s="68">
        <f>IF('[8]Discharge'!J34=0,0,IF(TRIM('[8]Discharge'!J34)="","",IF(COUNT(O6)=0,"",IF(O6=1,(((10^K4)*('[8]Discharge'!J34^N4))/100),((10^K4)*('[8]Discharge'!J34^N4))))))</f>
        <v>17.859637645511725</v>
      </c>
      <c r="K36" s="68">
        <f>IF('[8]Discharge'!K34=0,0,IF(TRIM('[8]Discharge'!K34)="","",IF(COUNT(O6)=0,"",IF(O6=1,(((10^K4)*('[8]Discharge'!K34^N4))/100),((10^K4)*('[8]Discharge'!K34^N4))))))</f>
        <v>7.725733648205738</v>
      </c>
      <c r="L36" s="68">
        <f>IF('[8]Discharge'!L34=0,0,IF(TRIM('[8]Discharge'!L34)="","",IF(COUNT(O6)=0,"",IF(O6=1,(((10^K4)*('[8]Discharge'!L34^N4))/100),((10^K4)*('[8]Discharge'!L34^N4))))))</f>
        <v>4.705373927313376</v>
      </c>
      <c r="M36" s="68">
        <f>IF('[8]Discharge'!M34=0,0,IF(TRIM('[8]Discharge'!M34)="","",IF(COUNT(O6)=0,"",IF(O6=1,(((10^K4)*('[8]Discharge'!M34^N4))/100),((10^K4)*('[8]Discharge'!M34^N4))))))</f>
        <v>3.1058018958569944</v>
      </c>
      <c r="N36" s="68">
        <f>IF('[8]Discharge'!N34=0,0,IF(TRIM('[8]Discharge'!N34)="","",IF(COUNT(O6)=0,"",IF(O6=1,(((10^K4)*('[8]Discharge'!N34^N4))/100),((10^K4)*('[8]Discharge'!N34^N4))))))</f>
        <v>16.41754077998221</v>
      </c>
      <c r="O36" s="94">
        <f t="shared" si="0"/>
        <v>3415.6080049858856</v>
      </c>
      <c r="P36" s="88"/>
      <c r="Q36" s="31"/>
    </row>
    <row r="37" spans="2:17" ht="21.75">
      <c r="B37" s="63">
        <v>25</v>
      </c>
      <c r="C37" s="68">
        <f>IF('[8]Discharge'!C35=0,0,IF(TRIM('[8]Discharge'!C35)="","",IF(COUNT(O6)=0,"",IF(O6=1,(((10^K4)*('[8]Discharge'!C35^N4))/100),((10^K4)*('[8]Discharge'!C35^N4))))))</f>
        <v>10.557153462282788</v>
      </c>
      <c r="D37" s="68">
        <f>IF('[8]Discharge'!D35=0,0,IF(TRIM('[8]Discharge'!D35)="","",IF(COUNT(O6)=0,"",IF(O6=1,(((10^K4)*('[8]Discharge'!D35^N4))/100),((10^K4)*('[8]Discharge'!D35^N4))))))</f>
        <v>0.5132058816861985</v>
      </c>
      <c r="E37" s="68">
        <f>IF('[8]Discharge'!E35=0,0,IF(TRIM('[8]Discharge'!E35)="","",IF(COUNT(O6)=0,"",IF(O6=1,(((10^K4)*('[8]Discharge'!E35^N4))/100),((10^K4)*('[8]Discharge'!E35^N4))))))</f>
        <v>2.0180855056032443</v>
      </c>
      <c r="F37" s="68">
        <f>IF('[8]Discharge'!F35=0,0,IF(TRIM('[8]Discharge'!F35)="","",IF(COUNT(O6)=0,"",IF(O6=1,(((10^K4)*('[8]Discharge'!F35^N4))/100),((10^K4)*('[8]Discharge'!F35^N4))))))</f>
        <v>14.073982832441143</v>
      </c>
      <c r="G37" s="68">
        <f>IF('[8]Discharge'!G35=0,0,IF(TRIM('[8]Discharge'!G35)="","",IF(COUNT(O6)=0,"",IF(O6=1,(((10^K4)*('[8]Discharge'!G35^N4))/100),((10^K4)*('[8]Discharge'!G35^N4))))))</f>
        <v>1095.0538195180293</v>
      </c>
      <c r="H37" s="68">
        <f>IF('[8]Discharge'!H35=0,0,IF(TRIM('[8]Discharge'!H35)="","",IF(COUNT(O6)=0,"",IF(O6=1,(((10^K4)*('[8]Discharge'!H35^N4))/100),((10^K4)*('[8]Discharge'!H35^N4))))))</f>
        <v>346.91048201098397</v>
      </c>
      <c r="I37" s="68">
        <f>IF('[8]Discharge'!I35=0,0,IF(TRIM('[8]Discharge'!I35)="","",IF(COUNT(O6)=0,"",IF(O6=1,(((10^K4)*('[8]Discharge'!I35^N4))/100),((10^K4)*('[8]Discharge'!I35^N4))))))</f>
        <v>40.45360988958088</v>
      </c>
      <c r="J37" s="68">
        <f>IF('[8]Discharge'!J35=0,0,IF(TRIM('[8]Discharge'!J35)="","",IF(COUNT(O6)=0,"",IF(O6=1,(((10^K4)*('[8]Discharge'!J35^N4))/100),((10^K4)*('[8]Discharge'!J35^N4))))))</f>
        <v>16.540178549562185</v>
      </c>
      <c r="K37" s="68">
        <f>IF('[8]Discharge'!K35=0,0,IF(TRIM('[8]Discharge'!K35)="","",IF(COUNT(O6)=0,"",IF(O6=1,(((10^K4)*('[8]Discharge'!K35^N4))/100),((10^K4)*('[8]Discharge'!K35^N4))))))</f>
        <v>5.650584231997236</v>
      </c>
      <c r="L37" s="68">
        <f>IF('[8]Discharge'!L35=0,0,IF(TRIM('[8]Discharge'!L35)="","",IF(COUNT(O6)=0,"",IF(O6=1,(((10^K4)*('[8]Discharge'!L35^N4))/100),((10^K4)*('[8]Discharge'!L35^N4))))))</f>
        <v>4.705373927313376</v>
      </c>
      <c r="M37" s="68">
        <f>IF('[8]Discharge'!M35=0,0,IF(TRIM('[8]Discharge'!M35)="","",IF(COUNT(O6)=0,"",IF(O6=1,(((10^K4)*('[8]Discharge'!M35^N4))/100),((10^K4)*('[8]Discharge'!M35^N4))))))</f>
        <v>3.1058018958569944</v>
      </c>
      <c r="N37" s="68">
        <f>IF('[8]Discharge'!N35=0,0,IF(TRIM('[8]Discharge'!N35)="","",IF(COUNT(O6)=0,"",IF(O6=1,(((10^K4)*('[8]Discharge'!N35^N4))/100),((10^K4)*('[8]Discharge'!N35^N4))))))</f>
        <v>16.41754077998221</v>
      </c>
      <c r="O37" s="94">
        <f t="shared" si="0"/>
        <v>1555.9998184853193</v>
      </c>
      <c r="P37" s="88"/>
      <c r="Q37" s="31"/>
    </row>
    <row r="38" spans="2:17" ht="21.75">
      <c r="B38" s="63">
        <v>26</v>
      </c>
      <c r="C38" s="68">
        <f>IF('[8]Discharge'!C36=0,0,IF(TRIM('[8]Discharge'!C36)="","",IF(COUNT(O6)=0,"",IF(O6=1,(((10^K4)*('[8]Discharge'!C36^N4))/100),((10^K4)*('[8]Discharge'!C36^N4))))))</f>
        <v>16.41754077998221</v>
      </c>
      <c r="D38" s="68">
        <f>IF('[8]Discharge'!D36=0,0,IF(TRIM('[8]Discharge'!D36)="","",IF(COUNT(O6)=0,"",IF(O6=1,(((10^K4)*('[8]Discharge'!D36^N4))/100),((10^K4)*('[8]Discharge'!D36^N4))))))</f>
        <v>0.5132058816861985</v>
      </c>
      <c r="E38" s="68">
        <f>IF('[8]Discharge'!E36=0,0,IF(TRIM('[8]Discharge'!E36)="","",IF(COUNT(O6)=0,"",IF(O6=1,(((10^K4)*('[8]Discharge'!E36^N4))/100),((10^K4)*('[8]Discharge'!E36^N4))))))</f>
        <v>1.0968911108837578</v>
      </c>
      <c r="F38" s="68">
        <f>IF('[8]Discharge'!F36=0,0,IF(TRIM('[8]Discharge'!F36)="","",IF(COUNT(O6)=0,"",IF(O6=1,(((10^K4)*('[8]Discharge'!F36^N4))/100),((10^K4)*('[8]Discharge'!F36^N4))))))</f>
        <v>14.073982832441143</v>
      </c>
      <c r="G38" s="68">
        <f>IF('[8]Discharge'!G36=0,0,IF(TRIM('[8]Discharge'!G36)="","",IF(COUNT(O6)=0,"",IF(O6=1,(((10^K4)*('[8]Discharge'!G36^N4))/100),((10^K4)*('[8]Discharge'!G36^N4))))))</f>
        <v>421.5900880056547</v>
      </c>
      <c r="H38" s="68">
        <f>IF('[8]Discharge'!H36=0,0,IF(TRIM('[8]Discharge'!H36)="","",IF(COUNT(O6)=0,"",IF(O6=1,(((10^K4)*('[8]Discharge'!H36^N4))/100),((10^K4)*('[8]Discharge'!H36^N4))))))</f>
        <v>505.6158438598898</v>
      </c>
      <c r="I38" s="68">
        <f>IF('[8]Discharge'!I36=0,0,IF(TRIM('[8]Discharge'!I36)="","",IF(COUNT(O6)=0,"",IF(O6=1,(((10^K4)*('[8]Discharge'!I36^N4))/100),((10^K4)*('[8]Discharge'!I36^N4))))))</f>
        <v>37.933062428001676</v>
      </c>
      <c r="J38" s="68">
        <f>IF('[8]Discharge'!J36=0,0,IF(TRIM('[8]Discharge'!J36)="","",IF(COUNT(O6)=0,"",IF(O6=1,(((10^K4)*('[8]Discharge'!J36^N4))/100),((10^K4)*('[8]Discharge'!J36^N4))))))</f>
        <v>15.278518881958984</v>
      </c>
      <c r="K38" s="68">
        <f>IF('[8]Discharge'!K36=0,0,IF(TRIM('[8]Discharge'!K36)="","",IF(COUNT(O6)=0,"",IF(O6=1,(((10^K4)*('[8]Discharge'!K36^N4))/100),((10^K4)*('[8]Discharge'!K36^N4))))))</f>
        <v>6.30108037678426</v>
      </c>
      <c r="L38" s="68">
        <f>IF('[8]Discharge'!L36=0,0,IF(TRIM('[8]Discharge'!L36)="","",IF(COUNT(O6)=0,"",IF(O6=1,(((10^K4)*('[8]Discharge'!L36^N4))/100),((10^K4)*('[8]Discharge'!L36^N4))))))</f>
        <v>4.705373927313376</v>
      </c>
      <c r="M38" s="68">
        <f>IF('[8]Discharge'!M36=0,0,IF(TRIM('[8]Discharge'!M36)="","",IF(COUNT(O6)=0,"",IF(O6=1,(((10^K4)*('[8]Discharge'!M36^N4))/100),((10^K4)*('[8]Discharge'!M36^N4))))))</f>
        <v>2.7643853778750875</v>
      </c>
      <c r="N38" s="68">
        <f>IF('[8]Discharge'!N36=0,0,IF(TRIM('[8]Discharge'!N36)="","",IF(COUNT(O6)=0,"",IF(O6=1,(((10^K4)*('[8]Discharge'!N36^N4))/100),((10^K4)*('[8]Discharge'!N36^N4))))))</f>
        <v>16.41754077998221</v>
      </c>
      <c r="O38" s="94">
        <f t="shared" si="0"/>
        <v>1042.7075142424533</v>
      </c>
      <c r="P38" s="88"/>
      <c r="Q38" s="31"/>
    </row>
    <row r="39" spans="2:17" ht="21.75">
      <c r="B39" s="63">
        <v>27</v>
      </c>
      <c r="C39" s="68">
        <f>IF('[8]Discharge'!C37=0,0,IF(TRIM('[8]Discharge'!C37)="","",IF(COUNT(O6)=0,"",IF(O6=1,(((10^K4)*('[8]Discharge'!C37^N4))/100),((10^K4)*('[8]Discharge'!C37^N4))))))</f>
        <v>21.166840287351057</v>
      </c>
      <c r="D39" s="68">
        <f>IF('[8]Discharge'!D37=0,0,IF(TRIM('[8]Discharge'!D37)="","",IF(COUNT(O6)=0,"",IF(O6=1,(((10^K4)*('[8]Discharge'!D37^N4))/100),((10^K4)*('[8]Discharge'!D37^N4))))))</f>
        <v>0.5132058816861985</v>
      </c>
      <c r="E39" s="68">
        <f>IF('[8]Discharge'!E37=0,0,IF(TRIM('[8]Discharge'!E37)="","",IF(COUNT(O6)=0,"",IF(O6=1,(((10^K4)*('[8]Discharge'!E37^N4))/100),((10^K4)*('[8]Discharge'!E37^N4))))))</f>
        <v>74.5373690414059</v>
      </c>
      <c r="F39" s="68">
        <f>IF('[8]Discharge'!F37=0,0,IF(TRIM('[8]Discharge'!F37)="","",IF(COUNT(O6)=0,"",IF(O6=1,(((10^K4)*('[8]Discharge'!F37^N4))/100),((10^K4)*('[8]Discharge'!F37^N4))))))</f>
        <v>54.47647121450695</v>
      </c>
      <c r="G39" s="68">
        <f>IF('[8]Discharge'!G37=0,0,IF(TRIM('[8]Discharge'!G37)="","",IF(COUNT(O6)=0,"",IF(O6=1,(((10^K4)*('[8]Discharge'!G37^N4))/100),((10^K4)*('[8]Discharge'!G37^N4))))))</f>
        <v>329.53618431414344</v>
      </c>
      <c r="H39" s="68">
        <f>IF('[8]Discharge'!H37=0,0,IF(TRIM('[8]Discharge'!H37)="","",IF(COUNT(O6)=0,"",IF(O6=1,(((10^K4)*('[8]Discharge'!H37^N4))/100),((10^K4)*('[8]Discharge'!H37^N4))))))</f>
        <v>256.7209727443408</v>
      </c>
      <c r="I39" s="68">
        <f>IF('[8]Discharge'!I37=0,0,IF(TRIM('[8]Discharge'!I37)="","",IF(COUNT(O6)=0,"",IF(O6=1,(((10^K4)*('[8]Discharge'!I37^N4))/100),((10^K4)*('[8]Discharge'!I37^N4))))))</f>
        <v>48.57988625357753</v>
      </c>
      <c r="J39" s="68">
        <f>IF('[8]Discharge'!J37=0,0,IF(TRIM('[8]Discharge'!J37)="","",IF(COUNT(O6)=0,"",IF(O6=1,(((10^K4)*('[8]Discharge'!J37^N4))/100),((10^K4)*('[8]Discharge'!J37^N4))))))</f>
        <v>14.073982832441143</v>
      </c>
      <c r="K39" s="68">
        <f>IF('[8]Discharge'!K37=0,0,IF(TRIM('[8]Discharge'!K37)="","",IF(COUNT(O6)=0,"",IF(O6=1,(((10^K4)*('[8]Discharge'!K37^N4))/100),((10^K4)*('[8]Discharge'!K37^N4))))))</f>
        <v>6.30108037678426</v>
      </c>
      <c r="L39" s="68">
        <f>IF('[8]Discharge'!L37=0,0,IF(TRIM('[8]Discharge'!L37)="","",IF(COUNT(O6)=0,"",IF(O6=1,(((10^K4)*('[8]Discharge'!L37^N4))/100),((10^K4)*('[8]Discharge'!L37^N4))))))</f>
        <v>4.705373927313376</v>
      </c>
      <c r="M39" s="68">
        <f>IF('[8]Discharge'!M37=0,0,IF(TRIM('[8]Discharge'!M37)="","",IF(COUNT(O6)=0,"",IF(O6=1,(((10^K4)*('[8]Discharge'!M37^N4))/100),((10^K4)*('[8]Discharge'!M37^N4))))))</f>
        <v>2.7643853778750875</v>
      </c>
      <c r="N39" s="68">
        <f>IF('[8]Discharge'!N37=0,0,IF(TRIM('[8]Discharge'!N37)="","",IF(COUNT(O6)=0,"",IF(O6=1,(((10^K4)*('[8]Discharge'!N37^N4))/100),((10^K4)*('[8]Discharge'!N37^N4))))))</f>
        <v>16.41754077998221</v>
      </c>
      <c r="O39" s="94">
        <f t="shared" si="0"/>
        <v>829.7932930314082</v>
      </c>
      <c r="P39" s="88"/>
      <c r="Q39" s="31"/>
    </row>
    <row r="40" spans="2:17" ht="21.75">
      <c r="B40" s="63">
        <v>28</v>
      </c>
      <c r="C40" s="68">
        <f>IF('[8]Discharge'!C38=0,0,IF(TRIM('[8]Discharge'!C38)="","",IF(COUNT(O6)=0,"",IF(O6=1,(((10^K4)*('[8]Discharge'!C38^N4))/100),((10^K4)*('[8]Discharge'!C38^N4))))))</f>
        <v>43.81650400723617</v>
      </c>
      <c r="D40" s="68">
        <f>IF('[8]Discharge'!D38=0,0,IF(TRIM('[8]Discharge'!D38)="","",IF(COUNT(O6)=0,"",IF(O6=1,(((10^K4)*('[8]Discharge'!D38^N4))/100),((10^K4)*('[8]Discharge'!D38^N4))))))</f>
        <v>0.4258534270655274</v>
      </c>
      <c r="E40" s="68">
        <f>IF('[8]Discharge'!E38=0,0,IF(TRIM('[8]Discharge'!E38)="","",IF(COUNT(O6)=0,"",IF(O6=1,(((10^K4)*('[8]Discharge'!E38^N4))/100),((10^K4)*('[8]Discharge'!E38^N4))))))</f>
        <v>245.30117638594785</v>
      </c>
      <c r="F40" s="68">
        <f>IF('[8]Discharge'!F38=0,0,IF(TRIM('[8]Discharge'!F38)="","",IF(COUNT(O6)=0,"",IF(O6=1,(((10^K4)*('[8]Discharge'!F38^N4))/100),((10^K4)*('[8]Discharge'!F38^N4))))))</f>
        <v>111.40327248469144</v>
      </c>
      <c r="G40" s="68">
        <f>IF('[8]Discharge'!G38=0,0,IF(TRIM('[8]Discharge'!G38)="","",IF(COUNT(O6)=0,"",IF(O6=1,(((10^K4)*('[8]Discharge'!G38^N4))/100),((10^K4)*('[8]Discharge'!G38^N4))))))</f>
        <v>234.17868288802018</v>
      </c>
      <c r="H40" s="68">
        <f>IF('[8]Discharge'!H38=0,0,IF(TRIM('[8]Discharge'!H38)="","",IF(COUNT(O6)=0,"",IF(O6=1,(((10^K4)*('[8]Discharge'!H38^N4))/100),((10^K4)*('[8]Discharge'!H38^N4))))))</f>
        <v>132.87368190835625</v>
      </c>
      <c r="I40" s="68">
        <f>IF('[8]Discharge'!I38=0,0,IF(TRIM('[8]Discharge'!I38)="","",IF(COUNT(O6)=0,"",IF(O6=1,(((10^K4)*('[8]Discharge'!I38^N4))/100),((10^K4)*('[8]Discharge'!I38^N4))))))</f>
        <v>51.47971448141883</v>
      </c>
      <c r="J40" s="68">
        <f>IF('[8]Discharge'!J38=0,0,IF(TRIM('[8]Discharge'!J38)="","",IF(COUNT(O6)=0,"",IF(O6=1,(((10^K4)*('[8]Discharge'!J38^N4))/100),((10^K4)*('[8]Discharge'!J38^N4))))))</f>
        <v>13.032810355851352</v>
      </c>
      <c r="K40" s="68">
        <f>IF('[8]Discharge'!K38=0,0,IF(TRIM('[8]Discharge'!K38)="","",IF(COUNT(O6)=0,"",IF(O6=1,(((10^K4)*('[8]Discharge'!K38^N4))/100),((10^K4)*('[8]Discharge'!K38^N4))))))</f>
        <v>6.30108037678426</v>
      </c>
      <c r="L40" s="68">
        <f>IF('[8]Discharge'!L38=0,0,IF(TRIM('[8]Discharge'!L38)="","",IF(COUNT(O6)=0,"",IF(O6=1,(((10^K4)*('[8]Discharge'!L38^N4))/100),((10^K4)*('[8]Discharge'!L38^N4))))))</f>
        <v>4.269653843184841</v>
      </c>
      <c r="M40" s="68">
        <f>IF('[8]Discharge'!M38=0,0,IF(TRIM('[8]Discharge'!M38)="","",IF(COUNT(O6)=0,"",IF(O6=1,(((10^K4)*('[8]Discharge'!M38^N4))/100),((10^K4)*('[8]Discharge'!M38^N4))))))</f>
        <v>2.4455894441852</v>
      </c>
      <c r="N40" s="68">
        <f>IF('[8]Discharge'!N38=0,0,IF(TRIM('[8]Discharge'!N38)="","",IF(COUNT(O6)=0,"",IF(O6=1,(((10^K4)*('[8]Discharge'!N38^N4))/100),((10^K4)*('[8]Discharge'!N38^N4))))))</f>
        <v>16.41754077998221</v>
      </c>
      <c r="O40" s="94">
        <f t="shared" si="0"/>
        <v>861.9455603827241</v>
      </c>
      <c r="P40" s="88"/>
      <c r="Q40" s="31"/>
    </row>
    <row r="41" spans="2:17" ht="21.75">
      <c r="B41" s="63">
        <v>29</v>
      </c>
      <c r="C41" s="68">
        <f>IF('[8]Discharge'!C39=0,0,IF(TRIM('[8]Discharge'!C39)="","",IF(COUNT(O6)=0,"",IF(O6=1,(((10^K4)*('[8]Discharge'!C39^N4))/100),((10^K4)*('[8]Discharge'!C39^N4))))))</f>
        <v>61.28410922388469</v>
      </c>
      <c r="D41" s="68">
        <f>IF('[8]Discharge'!D39=0,0,IF(TRIM('[8]Discharge'!D39)="","",IF(COUNT(O6)=0,"",IF(O6=1,(((10^K4)*('[8]Discharge'!D39^N4))/100),((10^K4)*('[8]Discharge'!D39^N4))))))</f>
        <v>0.21799999999768851</v>
      </c>
      <c r="E41" s="68">
        <f>IF('[8]Discharge'!E39=0,0,IF(TRIM('[8]Discharge'!E39)="","",IF(COUNT(O6)=0,"",IF(O6=1,(((10^K4)*('[8]Discharge'!E39^N4))/100),((10^K4)*('[8]Discharge'!E39^N4))))))</f>
        <v>83.58465101779038</v>
      </c>
      <c r="F41" s="68">
        <f>IF('[8]Discharge'!F39=0,0,IF(TRIM('[8]Discharge'!F39)="","",IF(COUNT(O6)=0,"",IF(O6=1,(((10^K4)*('[8]Discharge'!F39^N4))/100),((10^K4)*('[8]Discharge'!F39^N4))))))</f>
        <v>132.87368190835625</v>
      </c>
      <c r="G41" s="68">
        <f>IF('[8]Discharge'!G39=0,0,IF(TRIM('[8]Discharge'!G39)="","",IF(COUNT(O6)=0,"",IF(O6=1,(((10^K4)*('[8]Discharge'!G39^N4))/100),((10^K4)*('[8]Discharge'!G39^N4))))))</f>
        <v>245.30117638594785</v>
      </c>
      <c r="H41" s="68">
        <f>IF('[8]Discharge'!H39=0,0,IF(TRIM('[8]Discharge'!H39)="","",IF(COUNT(O6)=0,"",IF(O6=1,(((10^K4)*('[8]Discharge'!H39^N4))/100),((10^K4)*('[8]Discharge'!H39^N4))))))</f>
        <v>182.95348418326608</v>
      </c>
      <c r="I41" s="68">
        <f>IF('[8]Discharge'!I39=0,0,IF(TRIM('[8]Discharge'!I39)="","",IF(COUNT(O6)=0,"",IF(O6=1,(((10^K4)*('[8]Discharge'!I39^N4))/100),((10^K4)*('[8]Discharge'!I39^N4))))))</f>
        <v>48.57988625357753</v>
      </c>
      <c r="J41" s="68">
        <f>IF('[8]Discharge'!J39=0,0,IF(TRIM('[8]Discharge'!J39)="","",IF(COUNT(O6)=0,"",IF(O6=1,(((10^K4)*('[8]Discharge'!J39^N4))/100),((10^K4)*('[8]Discharge'!J39^N4))))))</f>
        <v>12.037310081415088</v>
      </c>
      <c r="K41" s="68">
        <f>IF('[8]Discharge'!K39=0,0,IF(TRIM('[8]Discharge'!K39)="","",IF(COUNT(O6)=0,"",IF(O6=1,(((10^K4)*('[8]Discharge'!K39^N4))/100),((10^K4)*('[8]Discharge'!K39^N4))))))</f>
        <v>6.30108037678426</v>
      </c>
      <c r="L41" s="68">
        <f>IF('[8]Discharge'!L39=0,0,IF(TRIM('[8]Discharge'!L39)="","",IF(COUNT(O6)=0,"",IF(O6=1,(((10^K4)*('[8]Discharge'!L39^N4))/100),((10^K4)*('[8]Discharge'!L39^N4))))))</f>
        <v>3.8580601187624253</v>
      </c>
      <c r="M41" s="68">
        <f>IF('[8]Discharge'!M39=0,0,IF(TRIM('[8]Discharge'!M39)="","",IF(COUNT(O6)=0,"",IF(O6=1,(((10^K4)*('[8]Discharge'!M39^N4))/100),((10^K4)*('[8]Discharge'!M39^N4))))))</f>
      </c>
      <c r="N41" s="68">
        <f>IF('[8]Discharge'!N39=0,0,IF(TRIM('[8]Discharge'!N39)="","",IF(COUNT(O6)=0,"",IF(O6=1,(((10^K4)*('[8]Discharge'!N39^N4))/100),((10^K4)*('[8]Discharge'!N39^N4))))))</f>
        <v>16.41754077998221</v>
      </c>
      <c r="O41" s="94">
        <f t="shared" si="0"/>
        <v>793.4089803297644</v>
      </c>
      <c r="P41" s="88"/>
      <c r="Q41" s="31"/>
    </row>
    <row r="42" spans="2:17" ht="21.75">
      <c r="B42" s="63">
        <v>30</v>
      </c>
      <c r="C42" s="68">
        <f>IF('[8]Discharge'!C40=0,0,IF(TRIM('[8]Discharge'!C40)="","",IF(COUNT(O6)=0,"",IF(O6=1,(((10^K4)*('[8]Discharge'!C40^N4))/100),((10^K4)*('[8]Discharge'!C40^N4))))))</f>
        <v>142.2012237250703</v>
      </c>
      <c r="D42" s="68">
        <f>IF('[8]Discharge'!D40=0,0,IF(TRIM('[8]Discharge'!D40)="","",IF(COUNT(O6)=0,"",IF(O6=1,(((10^K4)*('[8]Discharge'!D40^N4))/100),((10^K4)*('[8]Discharge'!D40^N4))))))</f>
        <v>0.21799999999768851</v>
      </c>
      <c r="E42" s="68">
        <f>IF('[8]Discharge'!E40=0,0,IF(TRIM('[8]Discharge'!E40)="","",IF(COUNT(O6)=0,"",IF(O6=1,(((10^K4)*('[8]Discharge'!E40^N4))/100),((10^K4)*('[8]Discharge'!E40^N4))))))</f>
        <v>58.20167339025895</v>
      </c>
      <c r="F42" s="68">
        <f>IF('[8]Discharge'!F40=0,0,IF(TRIM('[8]Discharge'!F40)="","",IF(COUNT(O6)=0,"",IF(O6=1,(((10^K4)*('[8]Discharge'!F40^N4))/100),((10^K4)*('[8]Discharge'!F40^N4))))))</f>
        <v>125.47529672469678</v>
      </c>
      <c r="G42" s="68">
        <f>IF('[8]Discharge'!G40=0,0,IF(TRIM('[8]Discharge'!G40)="","",IF(COUNT(O6)=0,"",IF(O6=1,(((10^K4)*('[8]Discharge'!G40^N4))/100),((10^K4)*('[8]Discharge'!G40^N4))))))</f>
        <v>202.57450791242405</v>
      </c>
      <c r="H42" s="68">
        <f>IF('[8]Discharge'!H40=0,0,IF(TRIM('[8]Discharge'!H40)="","",IF(COUNT(O6)=0,"",IF(O6=1,(((10^K4)*('[8]Discharge'!H40^N4))/100),((10^K4)*('[8]Discharge'!H40^N4))))))</f>
        <v>148.40553030341403</v>
      </c>
      <c r="I42" s="68">
        <f>IF('[8]Discharge'!I40=0,0,IF(TRIM('[8]Discharge'!I40)="","",IF(COUNT(O6)=0,"",IF(O6=1,(((10^K4)*('[8]Discharge'!I40^N4))/100),((10^K4)*('[8]Discharge'!I40^N4))))))</f>
        <v>58.20167339025895</v>
      </c>
      <c r="J42" s="68">
        <f>IF('[8]Discharge'!J40=0,0,IF(TRIM('[8]Discharge'!J40)="","",IF(COUNT(O6)=0,"",IF(O6=1,(((10^K4)*('[8]Discharge'!J40^N4))/100),((10^K4)*('[8]Discharge'!J40^N4))))))</f>
        <v>12.037310081415088</v>
      </c>
      <c r="K42" s="68">
        <f>IF('[8]Discharge'!K40=0,0,IF(TRIM('[8]Discharge'!K40)="","",IF(COUNT(O6)=0,"",IF(O6=1,(((10^K4)*('[8]Discharge'!K40^N4))/100),((10^K4)*('[8]Discharge'!K40^N4))))))</f>
        <v>5.650584231997236</v>
      </c>
      <c r="L42" s="68">
        <f>IF('[8]Discharge'!L40=0,0,IF(TRIM('[8]Discharge'!L40)="","",IF(COUNT(O6)=0,"",IF(O6=1,(((10^K4)*('[8]Discharge'!L40^N4))/100),((10^K4)*('[8]Discharge'!L40^N4))))))</f>
        <v>5.650584231997236</v>
      </c>
      <c r="M42" s="68"/>
      <c r="N42" s="68">
        <f>IF('[8]Discharge'!N40=0,0,IF(TRIM('[8]Discharge'!N40)="","",IF(COUNT(O6)=0,"",IF(O6=1,(((10^K4)*('[8]Discharge'!N40^N4))/100),((10^K4)*('[8]Discharge'!N40^N4))))))</f>
        <v>16.41754077998221</v>
      </c>
      <c r="O42" s="94">
        <f>IF(AND(C42="",D42="",E42="",F42="",G42="",H42="",I42="",J42="",K42="",L42="",M42="",N42=""),"",SUM(C42:N42))</f>
        <v>775.0339247715124</v>
      </c>
      <c r="P42" s="88"/>
      <c r="Q42" s="31"/>
    </row>
    <row r="43" spans="2:17" ht="21.75">
      <c r="B43" s="63">
        <v>31</v>
      </c>
      <c r="C43" s="68"/>
      <c r="D43" s="68">
        <f>IF('[8]Discharge'!D41=0,0,IF(TRIM('[8]Discharge'!D41)="","",IF(COUNT(O6)=0,"",IF(O6=1,(((10^K4)*('[8]Discharge'!D41^N4))/100),((10^K4)*('[8]Discharge'!D41^N4))))))</f>
        <v>0.21799999999768851</v>
      </c>
      <c r="E43" s="68"/>
      <c r="F43" s="68">
        <f>IF('[8]Discharge'!F41=0,0,IF(TRIM('[8]Discharge'!F41)="","",IF(COUNT(O6)=0,"",IF(O6=1,(((10^K4)*('[8]Discharge'!F41^N4))/100),((10^K4)*('[8]Discharge'!F41^N4))))))</f>
        <v>74.5373690414059</v>
      </c>
      <c r="G43" s="68">
        <f>IF('[8]Discharge'!G41=0,0,IF(TRIM('[8]Discharge'!G41)="","",IF(COUNT(O6)=0,"",IF(O6=1,(((10^K4)*('[8]Discharge'!G41^N4))/100),((10^K4)*('[8]Discharge'!G41^N4))))))</f>
        <v>148.40553030341403</v>
      </c>
      <c r="H43" s="68"/>
      <c r="I43" s="68">
        <f>IF('[8]Discharge'!I41=0,0,IF(TRIM('[8]Discharge'!I41)="","",IF(COUNT(O6)=0,"",IF(O6=1,(((10^K4)*('[8]Discharge'!I41^N4))/100),((10^K4)*('[8]Discharge'!I41^N4))))))</f>
        <v>212.8174268736523</v>
      </c>
      <c r="J43" s="68"/>
      <c r="K43" s="68">
        <f>IF('[8]Discharge'!K41=0,0,IF(TRIM('[8]Discharge'!K41)="","",IF(COUNT(O6)=0,"",IF(O6=1,(((10^K4)*('[8]Discharge'!K41^N4))/100),((10^K4)*('[8]Discharge'!K41^N4))))))</f>
        <v>6.992584208151389</v>
      </c>
      <c r="L43" s="68">
        <f>IF(TRIM('[8]Discharge'!L41)="","",IF(COUNT(O6)=0,"",IF(O6=1,(((10^K4)*('[8]Discharge'!L41^N4))/100),((10^K4)*('[8]Discharge'!L41^N4)))))</f>
        <v>15.278518881958984</v>
      </c>
      <c r="M43" s="68"/>
      <c r="N43" s="68">
        <f>IF('[8]Discharge'!N41=0,0,IF(TRIM('[8]Discharge'!N41)="","",IF(COUNT(O6)=0,"",IF(O6=1,(((10^K4)*('[8]Discharge'!N41^N4))/100),((10^K4)*('[8]Discharge'!N41^N4))))))</f>
        <v>16.41754077998221</v>
      </c>
      <c r="O43" s="94">
        <f t="shared" si="0"/>
        <v>474.6669700885625</v>
      </c>
      <c r="P43" s="88"/>
      <c r="Q43" s="31"/>
    </row>
    <row r="44" spans="2:17" ht="21.75">
      <c r="B44" s="69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69"/>
      <c r="Q44" s="31"/>
    </row>
    <row r="45" spans="2:17" ht="21.75">
      <c r="B45" s="49" t="s">
        <v>28</v>
      </c>
      <c r="C45" s="68">
        <f>IF(COUNT(C11:C43)=0,"",SUM(C11:C43))</f>
        <v>333.3800619097036</v>
      </c>
      <c r="D45" s="68">
        <f aca="true" t="shared" si="1" ref="D45:M45">IF(COUNT(D11:D43)=0,"",SUM(D11:D43))</f>
        <v>554.7024008930811</v>
      </c>
      <c r="E45" s="68">
        <f t="shared" si="1"/>
        <v>888.2394868623013</v>
      </c>
      <c r="F45" s="68">
        <f t="shared" si="1"/>
        <v>5274.701900818783</v>
      </c>
      <c r="G45" s="68">
        <f t="shared" si="1"/>
        <v>32675.813213906727</v>
      </c>
      <c r="H45" s="68">
        <f t="shared" si="1"/>
        <v>9625.986290268133</v>
      </c>
      <c r="I45" s="68">
        <f t="shared" si="1"/>
        <v>3995.119797588653</v>
      </c>
      <c r="J45" s="68">
        <f t="shared" si="1"/>
        <v>1300.3594449336629</v>
      </c>
      <c r="K45" s="68">
        <f t="shared" si="1"/>
        <v>256.3119442144743</v>
      </c>
      <c r="L45" s="68">
        <f t="shared" si="1"/>
        <v>194.71418234985558</v>
      </c>
      <c r="M45" s="68">
        <f t="shared" si="1"/>
        <v>132.69460275862323</v>
      </c>
      <c r="N45" s="68">
        <f>IF(COUNT(N11:N43)=0,"",SUM(N11:N43))</f>
        <v>4617.772506794054</v>
      </c>
      <c r="O45" s="94">
        <f>IF(COUNT(C45:N45)=0,"",SUM(C45:N45))</f>
        <v>59849.79583329805</v>
      </c>
      <c r="P45" s="88"/>
      <c r="Q45" s="71" t="s">
        <v>34</v>
      </c>
    </row>
    <row r="46" spans="2:17" ht="21.75">
      <c r="B46" s="49" t="s">
        <v>30</v>
      </c>
      <c r="C46" s="68">
        <f>IF(COUNT(C11:C43)=0,"",AVERAGE(C11:C43))</f>
        <v>11.112668730323454</v>
      </c>
      <c r="D46" s="68">
        <f aca="true" t="shared" si="2" ref="D46:N46">IF(COUNT(D11:D43)=0,"",AVERAGE(D11:D43))</f>
        <v>17.89362583526068</v>
      </c>
      <c r="E46" s="68">
        <f t="shared" si="2"/>
        <v>29.607982895410043</v>
      </c>
      <c r="F46" s="68">
        <f t="shared" si="2"/>
        <v>170.15167421996074</v>
      </c>
      <c r="G46" s="68">
        <f t="shared" si="2"/>
        <v>1054.0584907711848</v>
      </c>
      <c r="H46" s="68">
        <f t="shared" si="2"/>
        <v>320.8662096756044</v>
      </c>
      <c r="I46" s="68">
        <f t="shared" si="2"/>
        <v>128.87483218027913</v>
      </c>
      <c r="J46" s="68">
        <f t="shared" si="2"/>
        <v>43.345314831122096</v>
      </c>
      <c r="K46" s="68">
        <f t="shared" si="2"/>
        <v>8.268127232724977</v>
      </c>
      <c r="L46" s="68">
        <f t="shared" si="2"/>
        <v>6.281102656446954</v>
      </c>
      <c r="M46" s="68">
        <f t="shared" si="2"/>
        <v>4.739092955665115</v>
      </c>
      <c r="N46" s="68">
        <f t="shared" si="2"/>
        <v>148.96040344496947</v>
      </c>
      <c r="O46" s="94">
        <f>IF(COUNT(C46:N46)=0,"",SUM(C46:N46))</f>
        <v>1944.159525428952</v>
      </c>
      <c r="P46" s="88"/>
      <c r="Q46" s="31"/>
    </row>
    <row r="47" spans="2:17" ht="21.75">
      <c r="B47" s="49" t="s">
        <v>31</v>
      </c>
      <c r="C47" s="68">
        <f>IF(COUNT(C11:C43)=0,"",MAX(C11:C43))</f>
        <v>142.2012237250703</v>
      </c>
      <c r="D47" s="68">
        <f aca="true" t="shared" si="3" ref="D47:N47">IF(COUNT(D11:D43)=0,"",MAX(D11:D43))</f>
        <v>173.57104849988076</v>
      </c>
      <c r="E47" s="68">
        <f t="shared" si="3"/>
        <v>245.30117638594785</v>
      </c>
      <c r="F47" s="68">
        <f t="shared" si="3"/>
        <v>833.8471279947572</v>
      </c>
      <c r="G47" s="68">
        <f t="shared" si="3"/>
        <v>8154.101121470332</v>
      </c>
      <c r="H47" s="68">
        <f t="shared" si="3"/>
        <v>1840.6706888979866</v>
      </c>
      <c r="I47" s="68">
        <f t="shared" si="3"/>
        <v>675.9665221321262</v>
      </c>
      <c r="J47" s="68">
        <f t="shared" si="3"/>
        <v>173.57104849988076</v>
      </c>
      <c r="K47" s="68">
        <f t="shared" si="3"/>
        <v>12.037310081415088</v>
      </c>
      <c r="L47" s="68">
        <f t="shared" si="3"/>
        <v>15.278518881958984</v>
      </c>
      <c r="M47" s="68">
        <f t="shared" si="3"/>
        <v>33.168981123691</v>
      </c>
      <c r="N47" s="68">
        <f t="shared" si="3"/>
        <v>1349.6935014851879</v>
      </c>
      <c r="O47" s="94">
        <f>IF(COUNT(C47:N47)=0,"",MAX(C47:N47))</f>
        <v>8154.101121470332</v>
      </c>
      <c r="P47" s="88"/>
      <c r="Q47" s="31"/>
    </row>
    <row r="48" spans="2:17" ht="21.75">
      <c r="B48" s="49" t="s">
        <v>32</v>
      </c>
      <c r="C48" s="68">
        <f>IF(COUNT(C11:C43)=0,"",MIN(C11:C43))</f>
        <v>4.389918864653466E-06</v>
      </c>
      <c r="D48" s="68">
        <f aca="true" t="shared" si="4" ref="D48:N48">IF(COUNT(D11:D43)=0,"",MIN(D11:D43))</f>
        <v>0.21799999999768851</v>
      </c>
      <c r="E48" s="68">
        <f t="shared" si="4"/>
        <v>0.6100357979472267</v>
      </c>
      <c r="F48" s="68">
        <f t="shared" si="4"/>
        <v>14.073982832441143</v>
      </c>
      <c r="G48" s="68">
        <f t="shared" si="4"/>
        <v>58.20167339025895</v>
      </c>
      <c r="H48" s="68">
        <f t="shared" si="4"/>
        <v>37.933062428001676</v>
      </c>
      <c r="I48" s="68">
        <f t="shared" si="4"/>
        <v>37.933062428001676</v>
      </c>
      <c r="J48" s="68">
        <f t="shared" si="4"/>
        <v>12.037310081415088</v>
      </c>
      <c r="K48" s="68">
        <f t="shared" si="4"/>
        <v>5.650584231997236</v>
      </c>
      <c r="L48" s="68">
        <f t="shared" si="4"/>
        <v>3.8580601187624253</v>
      </c>
      <c r="M48" s="68">
        <f t="shared" si="4"/>
        <v>1.045821970221577</v>
      </c>
      <c r="N48" s="68">
        <f t="shared" si="4"/>
        <v>1.5096890823265632</v>
      </c>
      <c r="O48" s="94">
        <f>IF(COUNT(C48:N48)=0,"",MIN(C48:N48))</f>
        <v>4.389918864653466E-06</v>
      </c>
      <c r="P48" s="88"/>
      <c r="Q48" s="31"/>
    </row>
    <row r="49" spans="1:17" ht="21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21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</sheetData>
  <sheetProtection/>
  <mergeCells count="51">
    <mergeCell ref="C4:G4"/>
    <mergeCell ref="K4:L4"/>
    <mergeCell ref="N4:O4"/>
    <mergeCell ref="J5:K5"/>
    <mergeCell ref="H6:I6"/>
    <mergeCell ref="B7:O7"/>
    <mergeCell ref="A1:B1"/>
    <mergeCell ref="C1:J1"/>
    <mergeCell ref="M1:N1"/>
    <mergeCell ref="A2:B2"/>
    <mergeCell ref="C2:G2"/>
    <mergeCell ref="C3:G3"/>
    <mergeCell ref="M3:N3"/>
    <mergeCell ref="O9:P9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7:P47"/>
    <mergeCell ref="O48:P48"/>
    <mergeCell ref="O40:P40"/>
    <mergeCell ref="O41:P41"/>
    <mergeCell ref="O42:P42"/>
    <mergeCell ref="O43:P43"/>
    <mergeCell ref="O45:P45"/>
    <mergeCell ref="O46:P46"/>
  </mergeCells>
  <printOptions/>
  <pageMargins left="0.984251968503937" right="0.5118110236220472" top="0.7480314960629921" bottom="0.7480314960629921" header="0.31496062992125984" footer="0.31496062992125984"/>
  <pageSetup orientation="portrait" paperSize="9" scale="6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R3" sqref="R3"/>
    </sheetView>
  </sheetViews>
  <sheetFormatPr defaultColWidth="9.140625" defaultRowHeight="21.75"/>
  <cols>
    <col min="15" max="15" width="9.57421875" style="0" customWidth="1"/>
  </cols>
  <sheetData>
    <row r="1" spans="1:14" ht="21.75">
      <c r="A1" s="96" t="s">
        <v>0</v>
      </c>
      <c r="B1" s="97"/>
      <c r="C1" s="98" t="str">
        <f>'[9]c-form'!AG4</f>
        <v>Kud Chang ,Mae  Taeng  , Chiang  Mai,P.92</v>
      </c>
      <c r="D1" s="98"/>
      <c r="E1" s="98"/>
      <c r="F1" s="98"/>
      <c r="G1" s="98"/>
      <c r="H1" s="98"/>
      <c r="I1" s="98"/>
      <c r="J1" s="98"/>
      <c r="K1" s="50"/>
      <c r="M1" s="96" t="s">
        <v>1</v>
      </c>
      <c r="N1" s="97"/>
    </row>
    <row r="2" spans="1:14" ht="21.75">
      <c r="A2" s="96" t="s">
        <v>2</v>
      </c>
      <c r="B2" s="97"/>
      <c r="C2" s="98" t="str">
        <f>'[9]c-form'!AG3</f>
        <v>Nam Mae Taeng</v>
      </c>
      <c r="D2" s="98"/>
      <c r="E2" s="98"/>
      <c r="F2" s="98"/>
      <c r="G2" s="98"/>
      <c r="H2" s="51"/>
      <c r="I2" s="51"/>
      <c r="J2" s="51"/>
      <c r="K2" s="50"/>
      <c r="M2" s="52" t="s">
        <v>3</v>
      </c>
      <c r="N2" s="53"/>
    </row>
    <row r="3" spans="1:14" ht="21.75">
      <c r="A3" s="49" t="s">
        <v>4</v>
      </c>
      <c r="B3" s="49"/>
      <c r="C3" s="98" t="str">
        <f>'[9]c-form'!AH3</f>
        <v>Ping</v>
      </c>
      <c r="D3" s="98"/>
      <c r="E3" s="98"/>
      <c r="F3" s="98"/>
      <c r="G3" s="98"/>
      <c r="H3" s="51"/>
      <c r="I3" s="51"/>
      <c r="J3" s="51"/>
      <c r="K3" s="50"/>
      <c r="M3" s="96" t="s">
        <v>5</v>
      </c>
      <c r="N3" s="96"/>
    </row>
    <row r="4" spans="1:15" ht="21.75">
      <c r="A4" s="52" t="s">
        <v>6</v>
      </c>
      <c r="B4" s="54"/>
      <c r="C4" s="99" t="str">
        <f>'[9]c-form'!AI3</f>
        <v>Ping</v>
      </c>
      <c r="D4" s="99"/>
      <c r="E4" s="99"/>
      <c r="F4" s="99"/>
      <c r="G4" s="99"/>
      <c r="J4" s="56" t="s">
        <v>7</v>
      </c>
      <c r="K4" s="100">
        <v>0.003934206173708417</v>
      </c>
      <c r="L4" s="101"/>
      <c r="M4" s="10" t="s">
        <v>8</v>
      </c>
      <c r="N4" s="102">
        <v>2.0266</v>
      </c>
      <c r="O4" s="103"/>
    </row>
    <row r="5" spans="1:17" ht="21.75">
      <c r="A5" s="52"/>
      <c r="B5" s="54"/>
      <c r="C5" s="55"/>
      <c r="D5" s="55"/>
      <c r="E5" s="55"/>
      <c r="F5" s="55"/>
      <c r="G5" s="55"/>
      <c r="J5" s="104" t="s">
        <v>9</v>
      </c>
      <c r="K5" s="105"/>
      <c r="L5" s="58">
        <v>2021</v>
      </c>
      <c r="M5" s="57" t="s">
        <v>10</v>
      </c>
      <c r="N5" s="58">
        <v>2021</v>
      </c>
      <c r="O5" s="72" t="s">
        <v>11</v>
      </c>
      <c r="P5" s="59">
        <v>29</v>
      </c>
      <c r="Q5" s="60" t="s">
        <v>12</v>
      </c>
    </row>
    <row r="6" spans="1:15" ht="21.75">
      <c r="A6" s="52"/>
      <c r="B6" s="54"/>
      <c r="C6" s="55"/>
      <c r="D6" s="55"/>
      <c r="E6" s="55"/>
      <c r="F6" s="55"/>
      <c r="G6" s="55"/>
      <c r="H6" s="96" t="str">
        <f>IF(TRIM('[9]c-form'!AJ3)&lt;&gt;"","Water  Year   "&amp;'[9]c-form'!AJ3,"Water  Year   ")</f>
        <v>Water  Year   2021</v>
      </c>
      <c r="I6" s="96"/>
      <c r="J6" s="61"/>
      <c r="N6" s="62" t="s">
        <v>13</v>
      </c>
      <c r="O6" s="18">
        <v>0</v>
      </c>
    </row>
    <row r="7" spans="2:15" ht="21.75">
      <c r="B7" s="106" t="str">
        <f>IF(TRIM('[9]c-form'!AJ3)&lt;&gt;"","Suspended Sediment, in Tons per Day, Water Year April 1, "&amp;'[9]c-form'!AJ3&amp;" to March 31,  "&amp;'[9]c-form'!AJ3+1,"Suspended Sediment, in  Tons per Day, Water Year April 1,         to March 31,  ")</f>
        <v>Suspended Sediment, in Tons per Day, Water Year April 1, 2021 to March 31,  2022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2:11" ht="21.75">
      <c r="B8" s="64"/>
      <c r="C8" s="50"/>
      <c r="D8" s="50"/>
      <c r="E8" s="50"/>
      <c r="F8" s="50"/>
      <c r="G8" s="50"/>
      <c r="H8" s="50"/>
      <c r="I8" s="50"/>
      <c r="J8" s="50"/>
      <c r="K8" s="50"/>
    </row>
    <row r="9" spans="1:17" ht="23.25">
      <c r="A9" s="65"/>
      <c r="B9" s="66" t="s">
        <v>14</v>
      </c>
      <c r="C9" s="67" t="s">
        <v>15</v>
      </c>
      <c r="D9" s="67" t="s">
        <v>16</v>
      </c>
      <c r="E9" s="67" t="s">
        <v>17</v>
      </c>
      <c r="F9" s="67" t="s">
        <v>18</v>
      </c>
      <c r="G9" s="67" t="s">
        <v>19</v>
      </c>
      <c r="H9" s="67" t="s">
        <v>20</v>
      </c>
      <c r="I9" s="67" t="s">
        <v>21</v>
      </c>
      <c r="J9" s="67" t="s">
        <v>22</v>
      </c>
      <c r="K9" s="67" t="s">
        <v>23</v>
      </c>
      <c r="L9" s="67" t="s">
        <v>24</v>
      </c>
      <c r="M9" s="67" t="s">
        <v>25</v>
      </c>
      <c r="N9" s="67" t="s">
        <v>26</v>
      </c>
      <c r="O9" s="95" t="s">
        <v>27</v>
      </c>
      <c r="P9" s="86"/>
      <c r="Q9" s="65"/>
    </row>
    <row r="11" spans="2:17" ht="21.75">
      <c r="B11" s="63">
        <v>1</v>
      </c>
      <c r="C11" s="68">
        <f>IF('[9]Discharge'!C9=0,0,IF(TRIM('[9]Discharge'!C9)="","",IF(COUNT(O6)=0,"",IF(O6=1,(((10^K4)*('[9]Discharge'!C9^N4))/100),((10^K4)*('[9]Discharge'!C9^N4))))))</f>
        <v>38.10092594386491</v>
      </c>
      <c r="D11" s="68">
        <f>IF('[9]Discharge'!D9=0,0,IF(TRIM('[9]Discharge'!D9)="","",IF(COUNT(O6)=0,"",IF(O6=1,(((10^K4)*('[9]Discharge'!D9^N4))/100),((10^K4)*('[9]Discharge'!D9^N4))))))</f>
        <v>131.34459291360824</v>
      </c>
      <c r="E11" s="68">
        <f>IF('[9]Discharge'!E9=0,0,IF(TRIM('[9]Discharge'!E9)="","",IF(COUNT(O6)=0,"",IF(O6=1,(((10^K4)*('[9]Discharge'!E9^N4))/100),((10^K4)*('[9]Discharge'!E9^N4))))))</f>
        <v>124.4528811625989</v>
      </c>
      <c r="F11" s="68">
        <f>IF('[9]Discharge'!F9=0,0,IF(TRIM('[9]Discharge'!F9)="","",IF(COUNT(O6)=0,"",IF(O6=1,(((10^K4)*('[9]Discharge'!F9^N4))/100),((10^K4)*('[9]Discharge'!F9^N4))))))</f>
        <v>56.06713464240107</v>
      </c>
      <c r="G11" s="68">
        <f>IF('[9]Discharge'!G9=0,0,IF(TRIM('[9]Discharge'!G9)="","",IF(COUNT(O6)=0,"",IF(O6=1,(((10^K4)*('[9]Discharge'!G9^N4))/100),((10^K4)*('[9]Discharge'!G9^N4))))))</f>
        <v>46.219149114786006</v>
      </c>
      <c r="H11" s="68">
        <f>IF('[9]Discharge'!H9=0,0,IF(TRIM('[9]Discharge'!H9)="","",IF(COUNT(O6)=0,"",IF(O6=1,(((10^K4)*('[9]Discharge'!H9^N4))/100),((10^K4)*('[9]Discharge'!H9^N4))))))</f>
        <v>83.18036865070725</v>
      </c>
      <c r="I11" s="68">
        <f>IF('[9]Discharge'!I9=0,0,IF(TRIM('[9]Discharge'!I9)="","",IF(COUNT(O6)=0,"",IF(O6=1,(((10^K4)*('[9]Discharge'!I9^N4))/100),((10^K4)*('[9]Discharge'!I9^N4))))))</f>
        <v>971.4853415812547</v>
      </c>
      <c r="J11" s="68">
        <f>IF('[9]Discharge'!J9=0,0,IF(TRIM('[9]Discharge'!J9)="","",IF(COUNT(O6)=0,"",IF(O6=1,(((10^K4)*('[9]Discharge'!J9^N4))/100),((10^K4)*('[9]Discharge'!J9^N4))))))</f>
        <v>420.01934902961517</v>
      </c>
      <c r="K11" s="68">
        <f>IF('[9]Discharge'!K9=0,0,IF(TRIM('[9]Discharge'!K9)="","",IF(COUNT(O6)=0,"",IF(O6=1,(((10^K4)*('[9]Discharge'!K9^N4))/100),((10^K4)*('[9]Discharge'!K9^N4))))))</f>
        <v>60.211199889194994</v>
      </c>
      <c r="L11" s="68">
        <f>IF('[9]Discharge'!L9=0,0,IF(TRIM('[9]Discharge'!L9)="","",IF(COUNT(O6)=0,"",IF(O6=1,(((10^K4)*('[9]Discharge'!L9^N4))/100),((10^K4)*('[9]Discharge'!L9^N4))))))</f>
        <v>14.618937022590194</v>
      </c>
      <c r="M11" s="68">
        <f>IF('[9]Discharge'!M9=0,0,IF(TRIM('[9]Discharge'!M9)="","",IF(COUNT(O6)=0,"",IF(O6=1,(((10^K4)*('[9]Discharge'!M9^N4))/100),((10^K4)*('[9]Discharge'!M9^N4))))))</f>
        <v>11.907944201591416</v>
      </c>
      <c r="N11" s="68">
        <f>IF('[9]Discharge'!N9=0,0,IF(TRIM('[9]Discharge'!N9)="","",IF(COUNT(O6)=0,"",IF(O6=1,(((10^K4)*('[9]Discharge'!N9^N4))/100),((10^K4)*('[9]Discharge'!N9^N4))))))</f>
        <v>0.33457799781812814</v>
      </c>
      <c r="O11" s="94">
        <f>IF(AND(C11="",D11="",E11="",F11="",G11="",H11="",I11="",J11="",K11="",L11="",M11="",N11=""),"",SUM(C11:N11))</f>
        <v>1957.9424021500308</v>
      </c>
      <c r="P11" s="88"/>
      <c r="Q11" s="31"/>
    </row>
    <row r="12" spans="2:17" ht="21.75">
      <c r="B12" s="63">
        <v>2</v>
      </c>
      <c r="C12" s="68">
        <f>IF('[9]Discharge'!C10=0,0,IF(TRIM('[9]Discharge'!C10)="","",IF(COUNT(O6)=0,"",IF(O6=1,(((10^K4)*('[9]Discharge'!C10^N4))/100),((10^K4)*('[9]Discharge'!C10^N4))))))</f>
        <v>38.10092594386491</v>
      </c>
      <c r="D12" s="68">
        <f>IF('[9]Discharge'!D10=0,0,IF(TRIM('[9]Discharge'!D10)="","",IF(COUNT(O6)=0,"",IF(O6=1,(((10^K4)*('[9]Discharge'!D10^N4))/100),((10^K4)*('[9]Discharge'!D10^N4))))))</f>
        <v>455.02022774777504</v>
      </c>
      <c r="E12" s="68">
        <f>IF('[9]Discharge'!E10=0,0,IF(TRIM('[9]Discharge'!E10)="","",IF(COUNT(O6)=0,"",IF(O6=1,(((10^K4)*('[9]Discharge'!E10^N4))/100),((10^K4)*('[9]Discharge'!E10^N4))))))</f>
        <v>88.22486181125515</v>
      </c>
      <c r="F12" s="68">
        <f>IF('[9]Discharge'!F10=0,0,IF(TRIM('[9]Discharge'!F10)="","",IF(COUNT(O6)=0,"",IF(O6=1,(((10^K4)*('[9]Discharge'!F10^N4))/100),((10^K4)*('[9]Discharge'!F10^N4))))))</f>
        <v>78.28625852684118</v>
      </c>
      <c r="G12" s="68">
        <f>IF('[9]Discharge'!G10=0,0,IF(TRIM('[9]Discharge'!G10)="","",IF(COUNT(O6)=0,"",IF(O6=1,(((10^K4)*('[9]Discharge'!G10^N4))/100),((10^K4)*('[9]Discharge'!G10^N4))))))</f>
        <v>52.07267570595264</v>
      </c>
      <c r="H12" s="68">
        <f>IF('[9]Discharge'!H10=0,0,IF(TRIM('[9]Discharge'!H10)="","",IF(COUNT(O6)=0,"",IF(O6=1,(((10^K4)*('[9]Discharge'!H10^N4))/100),((10^K4)*('[9]Discharge'!H10^N4))))))</f>
        <v>64.50501156495471</v>
      </c>
      <c r="I12" s="68">
        <f>IF('[9]Discharge'!I10=0,0,IF(TRIM('[9]Discharge'!I10)="","",IF(COUNT(O6)=0,"",IF(O6=1,(((10^K4)*('[9]Discharge'!I10^N4))/100),((10^K4)*('[9]Discharge'!I10^N4))))))</f>
        <v>1335.2602478788335</v>
      </c>
      <c r="J12" s="68">
        <f>IF('[9]Discharge'!J10=0,0,IF(TRIM('[9]Discharge'!J10)="","",IF(COUNT(O6)=0,"",IF(O6=1,(((10^K4)*('[9]Discharge'!J10^N4))/100),((10^K4)*('[9]Discharge'!J10^N4))))))</f>
        <v>939.8878812873246</v>
      </c>
      <c r="K12" s="68">
        <f>IF('[9]Discharge'!K10=0,0,IF(TRIM('[9]Discharge'!K10)="","",IF(COUNT(O6)=0,"",IF(O6=1,(((10^K4)*('[9]Discharge'!K10^N4))/100),((10^K4)*('[9]Discharge'!K10^N4))))))</f>
        <v>46.219149114786006</v>
      </c>
      <c r="L12" s="68">
        <f>IF('[9]Discharge'!L10=0,0,IF(TRIM('[9]Discharge'!L10)="","",IF(COUNT(O6)=0,"",IF(O6=1,(((10^K4)*('[9]Discharge'!L10^N4))/100),((10^K4)*('[9]Discharge'!L10^N4))))))</f>
        <v>11.907944201591416</v>
      </c>
      <c r="M12" s="68">
        <f>IF('[9]Discharge'!M10=0,0,IF(TRIM('[9]Discharge'!M10)="","",IF(COUNT(O6)=0,"",IF(O6=1,(((10^K4)*('[9]Discharge'!M10^N4))/100),((10^K4)*('[9]Discharge'!M10^N4))))))</f>
        <v>8.730316505127567</v>
      </c>
      <c r="N12" s="68">
        <f>IF('[9]Discharge'!N10=0,0,IF(TRIM('[9]Discharge'!N10)="","",IF(COUNT(O6)=0,"",IF(O6=1,(((10^K4)*('[9]Discharge'!N10^N4))/100),((10^K4)*('[9]Discharge'!N10^N4))))))</f>
        <v>1.7173222784206437</v>
      </c>
      <c r="O12" s="94">
        <f aca="true" t="shared" si="0" ref="O12:O43">IF(AND(C12="",D12="",E12="",F12="",G12="",H12="",I12="",J12="",K12="",L12="",M12="",N12=""),"",SUM(C12:N12))</f>
        <v>3119.9328225667273</v>
      </c>
      <c r="P12" s="88"/>
      <c r="Q12" s="31"/>
    </row>
    <row r="13" spans="2:17" ht="21.75">
      <c r="B13" s="63">
        <v>3</v>
      </c>
      <c r="C13" s="68">
        <f>IF('[9]Discharge'!C11=0,0,IF(TRIM('[9]Discharge'!C11)="","",IF(COUNT(O6)=0,"",IF(O6=1,(((10^K4)*('[9]Discharge'!C11^N4))/100),((10^K4)*('[9]Discharge'!C11^N4))))))</f>
        <v>38.10092594386491</v>
      </c>
      <c r="D13" s="68">
        <f>IF('[9]Discharge'!D11=0,0,IF(TRIM('[9]Discharge'!D11)="","",IF(COUNT(O6)=0,"",IF(O6=1,(((10^K4)*('[9]Discharge'!D11^N4))/100),((10^K4)*('[9]Discharge'!D11^N4))))))</f>
        <v>153.1495289547453</v>
      </c>
      <c r="E13" s="68">
        <f>IF('[9]Discharge'!E11=0,0,IF(TRIM('[9]Discharge'!E11)="","",IF(COUNT(O6)=0,"",IF(O6=1,(((10^K4)*('[9]Discharge'!E11^N4))/100),((10^K4)*('[9]Discharge'!E11^N4))))))</f>
        <v>49.101727149195916</v>
      </c>
      <c r="F13" s="68">
        <f>IF('[9]Discharge'!F11=0,0,IF(TRIM('[9]Discharge'!F11)="","",IF(COUNT(O6)=0,"",IF(O6=1,(((10^K4)*('[9]Discharge'!F11^N4))/100),((10^K4)*('[9]Discharge'!F11^N4))))))</f>
        <v>60.211199889194994</v>
      </c>
      <c r="G13" s="68">
        <f>IF('[9]Discharge'!G11=0,0,IF(TRIM('[9]Discharge'!G11)="","",IF(COUNT(O6)=0,"",IF(O6=1,(((10^K4)*('[9]Discharge'!G11^N4))/100),((10^K4)*('[9]Discharge'!G11^N4))))))</f>
        <v>40.71882188632416</v>
      </c>
      <c r="H13" s="68">
        <f>IF('[9]Discharge'!H11=0,0,IF(TRIM('[9]Discharge'!H11)="","",IF(COUNT(O6)=0,"",IF(O6=1,(((10^K4)*('[9]Discharge'!H11^N4))/100),((10^K4)*('[9]Discharge'!H11^N4))))))</f>
        <v>60.211199889194994</v>
      </c>
      <c r="I13" s="68">
        <f>IF('[9]Discharge'!I11=0,0,IF(TRIM('[9]Discharge'!I11)="","",IF(COUNT(O6)=0,"",IF(O6=1,(((10^K4)*('[9]Discharge'!I11^N4))/100),((10^K4)*('[9]Discharge'!I11^N4))))))</f>
        <v>1288.885181703261</v>
      </c>
      <c r="J13" s="68">
        <f>IF('[9]Discharge'!J11=0,0,IF(TRIM('[9]Discharge'!J11)="","",IF(COUNT(O6)=0,"",IF(O6=1,(((10^K4)*('[9]Discharge'!J11^N4))/100),((10^K4)*('[9]Discharge'!J11^N4))))))</f>
        <v>736.9662506365074</v>
      </c>
      <c r="K13" s="68">
        <f>IF('[9]Discharge'!K11=0,0,IF(TRIM('[9]Discharge'!K11)="","",IF(COUNT(O6)=0,"",IF(O6=1,(((10^K4)*('[9]Discharge'!K11^N4))/100),((10^K4)*('[9]Discharge'!K11^N4))))))</f>
        <v>43.42487144639037</v>
      </c>
      <c r="L13" s="68">
        <f>IF('[9]Discharge'!L11=0,0,IF(TRIM('[9]Discharge'!L11)="","",IF(COUNT(O6)=0,"",IF(O6=1,(((10^K4)*('[9]Discharge'!L11^N4))/100),((10^K4)*('[9]Discharge'!L11^N4))))))</f>
        <v>11.907944201591416</v>
      </c>
      <c r="M13" s="68">
        <f>IF('[9]Discharge'!M11=0,0,IF(TRIM('[9]Discharge'!M11)="","",IF(COUNT(O6)=0,"",IF(O6=1,(((10^K4)*('[9]Discharge'!M11^N4))/100),((10^K4)*('[9]Discharge'!M11^N4))))))</f>
        <v>10.657888003829925</v>
      </c>
      <c r="N13" s="68">
        <f>IF('[9]Discharge'!N11=0,0,IF(TRIM('[9]Discharge'!N11)="","",IF(COUNT(O6)=0,"",IF(O6=1,(((10^K4)*('[9]Discharge'!N11^N4))/100),((10^K4)*('[9]Discharge'!N11^N4))))))</f>
        <v>1.7173222784206437</v>
      </c>
      <c r="O13" s="94">
        <f t="shared" si="0"/>
        <v>2495.0528619825213</v>
      </c>
      <c r="P13" s="88"/>
      <c r="Q13" s="31"/>
    </row>
    <row r="14" spans="2:17" ht="21.75">
      <c r="B14" s="63">
        <v>4</v>
      </c>
      <c r="C14" s="68">
        <f>IF('[9]Discharge'!C12=0,0,IF(TRIM('[9]Discharge'!C12)="","",IF(COUNT(O6)=0,"",IF(O6=1,(((10^K4)*('[9]Discharge'!C12^N4))/100),((10^K4)*('[9]Discharge'!C12^N4))))))</f>
        <v>38.10092594386491</v>
      </c>
      <c r="D14" s="68">
        <f>IF('[9]Discharge'!D12=0,0,IF(TRIM('[9]Discharge'!D12)="","",IF(COUNT(O6)=0,"",IF(O6=1,(((10^K4)*('[9]Discharge'!D12^N4))/100),((10^K4)*('[9]Discharge'!D12^N4))))))</f>
        <v>111.23356413603615</v>
      </c>
      <c r="E14" s="68">
        <f>IF('[9]Discharge'!E12=0,0,IF(TRIM('[9]Discharge'!E12)="","",IF(COUNT(O6)=0,"",IF(O6=1,(((10^K4)*('[9]Discharge'!E12^N4))/100),((10^K4)*('[9]Discharge'!E12^N4))))))</f>
        <v>46.219149114786006</v>
      </c>
      <c r="F14" s="68">
        <f>IF('[9]Discharge'!F12=0,0,IF(TRIM('[9]Discharge'!F12)="","",IF(COUNT(O6)=0,"",IF(O6=1,(((10^K4)*('[9]Discharge'!F12^N4))/100),((10^K4)*('[9]Discharge'!F12^N4))))))</f>
        <v>56.06713464240107</v>
      </c>
      <c r="G14" s="68">
        <f>IF('[9]Discharge'!G12=0,0,IF(TRIM('[9]Discharge'!G12)="","",IF(COUNT(O6)=0,"",IF(O6=1,(((10^K4)*('[9]Discharge'!G12^N4))/100),((10^K4)*('[9]Discharge'!G12^N4))))))</f>
        <v>56.06713464240107</v>
      </c>
      <c r="H14" s="68">
        <f>IF('[9]Discharge'!H12=0,0,IF(TRIM('[9]Discharge'!H12)="","",IF(COUNT(O6)=0,"",IF(O6=1,(((10^K4)*('[9]Discharge'!H12^N4))/100),((10^K4)*('[9]Discharge'!H12^N4))))))</f>
        <v>98.76545914724284</v>
      </c>
      <c r="I14" s="68">
        <f>IF('[9]Discharge'!I12=0,0,IF(TRIM('[9]Discharge'!I12)="","",IF(COUNT(O6)=0,"",IF(O6=1,(((10^K4)*('[9]Discharge'!I12^N4))/100),((10^K4)*('[9]Discharge'!I12^N4))))))</f>
        <v>1103.1709578689997</v>
      </c>
      <c r="J14" s="68">
        <f>IF('[9]Discharge'!J12=0,0,IF(TRIM('[9]Discharge'!J12)="","",IF(COUNT(O6)=0,"",IF(O6=1,(((10^K4)*('[9]Discharge'!J12^N4))/100),((10^K4)*('[9]Discharge'!J12^N4))))))</f>
        <v>939.8878812873246</v>
      </c>
      <c r="K14" s="68">
        <f>IF('[9]Discharge'!K12=0,0,IF(TRIM('[9]Discharge'!K12)="","",IF(COUNT(O6)=0,"",IF(O6=1,(((10^K4)*('[9]Discharge'!K12^N4))/100),((10^K4)*('[9]Discharge'!K12^N4))))))</f>
        <v>40.71882188632416</v>
      </c>
      <c r="L14" s="68">
        <f>IF('[9]Discharge'!L12=0,0,IF(TRIM('[9]Discharge'!L12)="","",IF(COUNT(O6)=0,"",IF(O6=1,(((10^K4)*('[9]Discharge'!L12^N4))/100),((10^K4)*('[9]Discharge'!L12^N4))))))</f>
        <v>14.618937022590194</v>
      </c>
      <c r="M14" s="68">
        <f>IF('[9]Discharge'!M12=0,0,IF(TRIM('[9]Discharge'!M12)="","",IF(COUNT(O6)=0,"",IF(O6=1,(((10^K4)*('[9]Discharge'!M12^N4))/100),((10^K4)*('[9]Discharge'!M12^N4))))))</f>
        <v>5.457727383761009</v>
      </c>
      <c r="N14" s="68">
        <f>IF('[9]Discharge'!N12=0,0,IF(TRIM('[9]Discharge'!N12)="","",IF(COUNT(O6)=0,"",IF(O6=1,(((10^K4)*('[9]Discharge'!N12^N4))/100),((10^K4)*('[9]Discharge'!N12^N4))))))</f>
        <v>2.172759731298777</v>
      </c>
      <c r="O14" s="94">
        <f t="shared" si="0"/>
        <v>2512.4804528070304</v>
      </c>
      <c r="P14" s="88"/>
      <c r="Q14" s="31"/>
    </row>
    <row r="15" spans="2:17" ht="21.75">
      <c r="B15" s="63">
        <v>5</v>
      </c>
      <c r="C15" s="68">
        <f>IF('[9]Discharge'!C13=0,0,IF(TRIM('[9]Discharge'!C13)="","",IF(COUNT(O6)=0,"",IF(O6=1,(((10^K4)*('[9]Discharge'!C13^N4))/100),(((10^K4)*('[9]Discharge'!C13^N4)))))))</f>
        <v>40.71882188632416</v>
      </c>
      <c r="D15" s="68">
        <f>IF('[9]Discharge'!D13=0,0,IF(TRIM('[9]Discharge'!D13)="","",IF(COUNT(O6)=0,"",IF(O6=1,(((10^K4)*('[9]Discharge'!D13^N4))/100),((10^K4)*('[9]Discharge'!D13^N4))))))</f>
        <v>104.90568181367452</v>
      </c>
      <c r="E15" s="68">
        <f>IF('[9]Discharge'!E13=0,0,IF(TRIM('[9]Discharge'!E13)="","",IF(COUNT(O6)=0,"",IF(O6=1,(((10^K4)*('[9]Discharge'!E13^N4))/100),((10^K4)*('[9]Discharge'!E13^N4))))))</f>
        <v>188.89561360849203</v>
      </c>
      <c r="F15" s="68">
        <f>IF('[9]Discharge'!F13=0,0,IF(TRIM('[9]Discharge'!F13)="","",IF(COUNT(O6)=0,"",IF(O6=1,(((10^K4)*('[9]Discharge'!F13^N4))/100),((10^K4)*('[9]Discharge'!F13^N4))))))</f>
        <v>56.06713464240107</v>
      </c>
      <c r="G15" s="68">
        <f>IF('[9]Discharge'!G13=0,0,IF(TRIM('[9]Discharge'!G13)="","",IF(COUNT(O6)=0,"",IF(O6=1,(((10^K4)*('[9]Discharge'!G13^N4))/100),((10^K4)*('[9]Discharge'!G13^N4))))))</f>
        <v>33.12928490192415</v>
      </c>
      <c r="H15" s="68">
        <f>IF('[9]Discharge'!H13=0,0,IF(TRIM('[9]Discharge'!H13)="","",IF(COUNT(O6)=0,"",IF(O6=1,(((10^K4)*('[9]Discharge'!H13^N4))/100),((10^K4)*('[9]Discharge'!H13^N4))))))</f>
        <v>64.50501156495471</v>
      </c>
      <c r="I15" s="68">
        <f>IF('[9]Discharge'!I13=0,0,IF(TRIM('[9]Discharge'!I13)="","",IF(COUNT(O6)=0,"",IF(O6=1,(((10^K4)*('[9]Discharge'!I13^N4))/100),((10^K4)*('[9]Discharge'!I13^N4))))))</f>
        <v>590.5166622602842</v>
      </c>
      <c r="J15" s="68">
        <f>IF('[9]Discharge'!J13=0,0,IF(TRIM('[9]Discharge'!J13)="","",IF(COUNT(O6)=0,"",IF(O6=1,(((10^K4)*('[9]Discharge'!J13^N4))/100),((10^K4)*('[9]Discharge'!J13^N4))))))</f>
        <v>570.065773721745</v>
      </c>
      <c r="K15" s="68">
        <f>IF('[9]Discharge'!K13=0,0,IF(TRIM('[9]Discharge'!K13)="","",IF(COUNT(O6)=0,"",IF(O6=1,(((10^K4)*('[9]Discharge'!K13^N4))/100),((10^K4)*('[9]Discharge'!K13^N4))))))</f>
        <v>40.71882188632416</v>
      </c>
      <c r="L15" s="68">
        <f>IF('[9]Discharge'!L13=0,0,IF(TRIM('[9]Discharge'!L13)="","",IF(COUNT(O6)=0,"",IF(O6=1,(((10^K4)*('[9]Discharge'!L13^N4))/100),((10^K4)*('[9]Discharge'!L13^N4))))))</f>
        <v>14.618937022590194</v>
      </c>
      <c r="M15" s="68">
        <f>IF('[9]Discharge'!M13=0,0,IF(TRIM('[9]Discharge'!M13)="","",IF(COUNT(O6)=0,"",IF(O6=1,(((10^K4)*('[9]Discharge'!M13^N4))/100),((10^K4)*('[9]Discharge'!M13^N4))))))</f>
        <v>3.510624917023056</v>
      </c>
      <c r="N15" s="68">
        <f>IF('[9]Discharge'!N13=0,0,IF(TRIM('[9]Discharge'!N13)="","",IF(COUNT(O6)=0,"",IF(O6=1,(((10^K4)*('[9]Discharge'!N13^N4))/100),((10^K4)*('[9]Discharge'!N13^N4))))))</f>
        <v>1.5099099221185122</v>
      </c>
      <c r="O15" s="94">
        <f t="shared" si="0"/>
        <v>1709.162278147856</v>
      </c>
      <c r="P15" s="88"/>
      <c r="Q15" s="31"/>
    </row>
    <row r="16" spans="2:17" ht="21.75">
      <c r="B16" s="63">
        <v>6</v>
      </c>
      <c r="C16" s="68">
        <f>IF('[9]Discharge'!C14=0,0,IF(TRIM('[9]Discharge'!C14)="","",IF(COUNT(O6)=0,"",IF(O6=1,(((10^K4)*('[9]Discharge'!C14^N4))/100),((10^K4)*('[9]Discharge'!C14^N4))))))</f>
        <v>281.6355843286931</v>
      </c>
      <c r="D16" s="68">
        <f>IF('[9]Discharge'!D14=0,0,IF(TRIM('[9]Discharge'!D14)="","",IF(COUNT(O6)=0,"",IF(O6=1,(((10^K4)*('[9]Discharge'!D14^N4))/100),((10^K4)*('[9]Discharge'!D14^N4))))))</f>
        <v>104.90568181367452</v>
      </c>
      <c r="E16" s="68">
        <f>IF('[9]Discharge'!E14=0,0,IF(TRIM('[9]Discharge'!E14)="","",IF(COUNT(O6)=0,"",IF(O6=1,(((10^K4)*('[9]Discharge'!E14^N4))/100),((10^K4)*('[9]Discharge'!E14^N4))))))</f>
        <v>168.6289122323152</v>
      </c>
      <c r="F16" s="68">
        <f>IF('[9]Discharge'!F14=0,0,IF(TRIM('[9]Discharge'!F14)="","",IF(COUNT(O6)=0,"",IF(O6=1,(((10^K4)*('[9]Discharge'!F14^N4))/100),((10^K4)*('[9]Discharge'!F14^N4))))))</f>
        <v>46.219149114786006</v>
      </c>
      <c r="G16" s="68">
        <f>IF('[9]Discharge'!G14=0,0,IF(TRIM('[9]Discharge'!G14)="","",IF(COUNT(O6)=0,"",IF(O6=1,(((10^K4)*('[9]Discharge'!G14^N4))/100),((10^K4)*('[9]Discharge'!G14^N4))))))</f>
        <v>35.57110675072115</v>
      </c>
      <c r="H16" s="68">
        <f>IF('[9]Discharge'!H14=0,0,IF(TRIM('[9]Discharge'!H14)="","",IF(COUNT(O6)=0,"",IF(O6=1,(((10^K4)*('[9]Discharge'!H14^N4))/100),((10^K4)*('[9]Discharge'!H14^N4))))))</f>
        <v>83.18036865070725</v>
      </c>
      <c r="I16" s="68">
        <f>IF('[9]Discharge'!I14=0,0,IF(TRIM('[9]Discharge'!I14)="","",IF(COUNT(O6)=0,"",IF(O6=1,(((10^K4)*('[9]Discharge'!I14^N4))/100),((10^K4)*('[9]Discharge'!I14^N4))))))</f>
        <v>403.26340501959993</v>
      </c>
      <c r="J16" s="68">
        <f>IF('[9]Discharge'!J14=0,0,IF(TRIM('[9]Discharge'!J14)="","",IF(COUNT(O6)=0,"",IF(O6=1,(((10^K4)*('[9]Discharge'!J14^N4))/100),((10^K4)*('[9]Discharge'!J14^N4))))))</f>
        <v>355.0674918388582</v>
      </c>
      <c r="K16" s="68">
        <f>IF('[9]Discharge'!K14=0,0,IF(TRIM('[9]Discharge'!K14)="","",IF(COUNT(O6)=0,"",IF(O6=1,(((10^K4)*('[9]Discharge'!K14^N4))/100),((10^K4)*('[9]Discharge'!K14^N4))))))</f>
        <v>38.10092594386491</v>
      </c>
      <c r="L16" s="68">
        <f>IF('[9]Discharge'!L14=0,0,IF(TRIM('[9]Discharge'!L14)="","",IF(COUNT(O6)=0,"",IF(O6=1,(((10^K4)*('[9]Discharge'!L14^N4))/100),((10^K4)*('[9]Discharge'!L14^N4))))))</f>
        <v>11.907944201591416</v>
      </c>
      <c r="M16" s="68">
        <f>IF('[9]Discharge'!M14=0,0,IF(TRIM('[9]Discharge'!M14)="","",IF(COUNT(O6)=0,"",IF(O6=1,(((10^K4)*('[9]Discharge'!M14^N4))/100),((10^K4)*('[9]Discharge'!M14^N4))))))</f>
        <v>17.611728029072733</v>
      </c>
      <c r="N16" s="68">
        <f>IF('[9]Discharge'!N14=0,0,IF(TRIM('[9]Discharge'!N14)="","",IF(COUNT(O6)=0,"",IF(O6=1,(((10^K4)*('[9]Discharge'!N14^N4))/100),((10^K4)*('[9]Discharge'!N14^N4))))))</f>
        <v>1.1355834976666892</v>
      </c>
      <c r="O16" s="94">
        <f t="shared" si="0"/>
        <v>1547.2278814215508</v>
      </c>
      <c r="P16" s="88"/>
      <c r="Q16" s="31"/>
    </row>
    <row r="17" spans="2:17" ht="21.75">
      <c r="B17" s="63">
        <v>7</v>
      </c>
      <c r="C17" s="68">
        <f>IF('[9]Discharge'!C15=0,0,IF(TRIM('[9]Discharge'!C15)="","",IF(COUNT(O6)=0,"",IF(O6=1,(((10^K4)*('[9]Discharge'!C15^N4))/100),((10^K4)*('[9]Discharge'!C15^N4))))))</f>
        <v>199.46600060987447</v>
      </c>
      <c r="D17" s="68">
        <f>IF('[9]Discharge'!D15=0,0,IF(TRIM('[9]Discharge'!D15)="","",IF(COUNT(O6)=0,"",IF(O6=1,(((10^K4)*('[9]Discharge'!D15^N4))/100),((10^K4)*('[9]Discharge'!D15^N4))))))</f>
        <v>93.41985428411063</v>
      </c>
      <c r="E17" s="68">
        <f>IF('[9]Discharge'!E15=0,0,IF(TRIM('[9]Discharge'!E15)="","",IF(COUNT(O6)=0,"",IF(O6=1,(((10^K4)*('[9]Discharge'!E15^N4))/100),((10^K4)*('[9]Discharge'!E15^N4))))))</f>
        <v>160.7948632702129</v>
      </c>
      <c r="F17" s="68">
        <f>IF('[9]Discharge'!F15=0,0,IF(TRIM('[9]Discharge'!F15)="","",IF(COUNT(O6)=0,"",IF(O6=1,(((10^K4)*('[9]Discharge'!F15^N4))/100),((10^K4)*('[9]Discharge'!F15^N4))))))</f>
        <v>60.211199889194994</v>
      </c>
      <c r="G17" s="68">
        <f>IF('[9]Discharge'!G15=0,0,IF(TRIM('[9]Discharge'!G15)="","",IF(COUNT(O6)=0,"",IF(O6=1,(((10^K4)*('[9]Discharge'!G15^N4))/100),((10^K4)*('[9]Discharge'!G15^N4))))))</f>
        <v>33.12928490192415</v>
      </c>
      <c r="H17" s="68">
        <f>IF('[9]Discharge'!H15=0,0,IF(TRIM('[9]Discharge'!H15)="","",IF(COUNT(O6)=0,"",IF(O6=1,(((10^K4)*('[9]Discharge'!H15^N4))/100),((10^K4)*('[9]Discharge'!H15^N4))))))</f>
        <v>1288.885181703261</v>
      </c>
      <c r="I17" s="68">
        <f>IF('[9]Discharge'!I15=0,0,IF(TRIM('[9]Discharge'!I15)="","",IF(COUNT(O6)=0,"",IF(O6=1,(((10^K4)*('[9]Discharge'!I15^N4))/100),((10^K4)*('[9]Discharge'!I15^N4))))))</f>
        <v>324.66154981828475</v>
      </c>
      <c r="J17" s="68">
        <f>IF('[9]Discharge'!J15=0,0,IF(TRIM('[9]Discharge'!J15)="","",IF(COUNT(O6)=0,"",IF(O6=1,(((10^K4)*('[9]Discharge'!J15^N4))/100),((10^K4)*('[9]Discharge'!J15^N4))))))</f>
        <v>309.97537760245297</v>
      </c>
      <c r="K17" s="68">
        <f>IF('[9]Discharge'!K15=0,0,IF(TRIM('[9]Discharge'!K15)="","",IF(COUNT(O6)=0,"",IF(O6=1,(((10^K4)*('[9]Discharge'!K15^N4))/100),((10^K4)*('[9]Discharge'!K15^N4))))))</f>
        <v>35.57110675072115</v>
      </c>
      <c r="L17" s="68">
        <f>IF('[9]Discharge'!L15=0,0,IF(TRIM('[9]Discharge'!L15)="","",IF(COUNT(O6)=0,"",IF(O6=1,(((10^K4)*('[9]Discharge'!L15^N4))/100),((10^K4)*('[9]Discharge'!L15^N4))))))</f>
        <v>10.657888003829925</v>
      </c>
      <c r="M17" s="68">
        <f>IF('[9]Discharge'!M15=0,0,IF(TRIM('[9]Discharge'!M15)="","",IF(COUNT(O6)=0,"",IF(O6=1,(((10^K4)*('[9]Discharge'!M15^N4))/100),((10^K4)*('[9]Discharge'!M15^N4))))))</f>
        <v>35.57110675072115</v>
      </c>
      <c r="N17" s="68">
        <f>IF('[9]Discharge'!N15=0,0,IF(TRIM('[9]Discharge'!N15)="","",IF(COUNT(O6)=0,"",IF(O6=1,(((10^K4)*('[9]Discharge'!N15^N4))/100),((10^K4)*('[9]Discharge'!N15^N4))))))</f>
        <v>0.9686189720103274</v>
      </c>
      <c r="O17" s="94">
        <f t="shared" si="0"/>
        <v>2553.312032556599</v>
      </c>
      <c r="P17" s="88"/>
      <c r="Q17" s="31"/>
    </row>
    <row r="18" spans="2:17" ht="21.75">
      <c r="B18" s="63">
        <v>8</v>
      </c>
      <c r="C18" s="68">
        <f>IF('[9]Discharge'!C16=0,0,IF(TRIM('[9]Discharge'!C16)="","",IF(COUNT(O6)=0,"",IF(O6=1,(((10^K4)*('[9]Discharge'!C16^N4))/100),((10^K4)*('[9]Discharge'!C16^N4))))))</f>
        <v>138.42451882353456</v>
      </c>
      <c r="D18" s="68">
        <f>IF('[9]Discharge'!D16=0,0,IF(TRIM('[9]Discharge'!D16)="","",IF(COUNT(O6)=0,"",IF(O6=1,(((10^K4)*('[9]Discharge'!D16^N4))/100),((10^K4)*('[9]Discharge'!D16^N4))))))</f>
        <v>324.66154981828475</v>
      </c>
      <c r="E18" s="68">
        <f>IF('[9]Discharge'!E16=0,0,IF(TRIM('[9]Discharge'!E16)="","",IF(COUNT(O6)=0,"",IF(O6=1,(((10^K4)*('[9]Discharge'!E16^N4))/100),((10^K4)*('[9]Discharge'!E16^N4))))))</f>
        <v>104.90568181367452</v>
      </c>
      <c r="F18" s="68">
        <f>IF('[9]Discharge'!F16=0,0,IF(TRIM('[9]Discharge'!F16)="","",IF(COUNT(O6)=0,"",IF(O6=1,(((10^K4)*('[9]Discharge'!F16^N4))/100),((10^K4)*('[9]Discharge'!F16^N4))))))</f>
        <v>98.76545914724284</v>
      </c>
      <c r="G18" s="68">
        <f>IF('[9]Discharge'!G16=0,0,IF(TRIM('[9]Discharge'!G16)="","",IF(COUNT(O6)=0,"",IF(O6=1,(((10^K4)*('[9]Discharge'!G16^N4))/100),((10^K4)*('[9]Discharge'!G16^N4))))))</f>
        <v>35.57110675072115</v>
      </c>
      <c r="H18" s="68">
        <f>IF('[9]Discharge'!H16=0,0,IF(TRIM('[9]Discharge'!H16)="","",IF(COUNT(O6)=0,"",IF(O6=1,(((10^K4)*('[9]Discharge'!H16^N4))/100),((10^K4)*('[9]Discharge'!H16^N4))))))</f>
        <v>683.7298648617901</v>
      </c>
      <c r="I18" s="68">
        <f>IF('[9]Discharge'!I16=0,0,IF(TRIM('[9]Discharge'!I16)="","",IF(COUNT(O6)=0,"",IF(O6=1,(((10^K4)*('[9]Discharge'!I16^N4))/100),((10^K4)*('[9]Discharge'!I16^N4))))))</f>
        <v>256.696481337285</v>
      </c>
      <c r="J18" s="68">
        <f>IF('[9]Discharge'!J16=0,0,IF(TRIM('[9]Discharge'!J16)="","",IF(COUNT(O6)=0,"",IF(O6=1,(((10^K4)*('[9]Discharge'!J16^N4))/100),((10^K4)*('[9]Discharge'!J16^N4))))))</f>
        <v>221.4818894000252</v>
      </c>
      <c r="K18" s="68">
        <f>IF('[9]Discharge'!K16=0,0,IF(TRIM('[9]Discharge'!K16)="","",IF(COUNT(O6)=0,"",IF(O6=1,(((10^K4)*('[9]Discharge'!K16^N4))/100),((10^K4)*('[9]Discharge'!K16^N4))))))</f>
        <v>35.57110675072115</v>
      </c>
      <c r="L18" s="68">
        <f>IF('[9]Discharge'!L16=0,0,IF(TRIM('[9]Discharge'!L16)="","",IF(COUNT(O6)=0,"",IF(O6=1,(((10^K4)*('[9]Discharge'!L16^N4))/100),((10^K4)*('[9]Discharge'!L16^N4))))))</f>
        <v>9.669772589147806</v>
      </c>
      <c r="M18" s="68">
        <f>IF('[9]Discharge'!M16=0,0,IF(TRIM('[9]Discharge'!M16)="","",IF(COUNT(O6)=0,"",IF(O6=1,(((10^K4)*('[9]Discharge'!M16^N4))/100),((10^K4)*('[9]Discharge'!M16^N4))))))</f>
        <v>13.228261514722309</v>
      </c>
      <c r="N18" s="68">
        <f>IF('[9]Discharge'!N16=0,0,IF(TRIM('[9]Discharge'!N16)="","",IF(COUNT(O6)=0,"",IF(O6=1,(((10^K4)*('[9]Discharge'!N16^N4))/100),((10^K4)*('[9]Discharge'!N16^N4))))))</f>
        <v>1.5099099221185122</v>
      </c>
      <c r="O18" s="94">
        <f t="shared" si="0"/>
        <v>1924.215602729268</v>
      </c>
      <c r="P18" s="88"/>
      <c r="Q18" s="31"/>
    </row>
    <row r="19" spans="2:17" ht="21.75">
      <c r="B19" s="63">
        <v>9</v>
      </c>
      <c r="C19" s="68">
        <f>IF('[9]Discharge'!C17=0,0,IF(TRIM('[9]Discharge'!C17)="","",IF(COUNT(O6)=0,"",IF(O6=1,(((10^K4)*('[9]Discharge'!C17^N4))/100),((10^K4)*('[9]Discharge'!C17^N4))))))</f>
        <v>111.23356413603615</v>
      </c>
      <c r="D19" s="68">
        <f>IF('[9]Discharge'!D17=0,0,IF(TRIM('[9]Discharge'!D17)="","",IF(COUNT(O6)=0,"",IF(O6=1,(((10^K4)*('[9]Discharge'!D17^N4))/100),((10^K4)*('[9]Discharge'!D17^N4))))))</f>
        <v>269.01964049534706</v>
      </c>
      <c r="E19" s="68">
        <f>IF('[9]Discharge'!E17=0,0,IF(TRIM('[9]Discharge'!E17)="","",IF(COUNT(O6)=0,"",IF(O6=1,(((10^K4)*('[9]Discharge'!E17^N4))/100),((10^K4)*('[9]Discharge'!E17^N4))))))</f>
        <v>295.6334604408729</v>
      </c>
      <c r="F19" s="68">
        <f>IF('[9]Discharge'!F17=0,0,IF(TRIM('[9]Discharge'!F17)="","",IF(COUNT(O6)=0,"",IF(O6=1,(((10^K4)*('[9]Discharge'!F17^N4))/100),((10^K4)*('[9]Discharge'!F17^N4))))))</f>
        <v>221.4818894000252</v>
      </c>
      <c r="G19" s="68">
        <f>IF('[9]Discharge'!G17=0,0,IF(TRIM('[9]Discharge'!G17)="","",IF(COUNT(O6)=0,"",IF(O6=1,(((10^K4)*('[9]Discharge'!G17^N4))/100),((10^K4)*('[9]Discharge'!G17^N4))))))</f>
        <v>30.775378280108022</v>
      </c>
      <c r="H19" s="68">
        <f>IF('[9]Discharge'!H17=0,0,IF(TRIM('[9]Discharge'!H17)="","",IF(COUNT(O6)=0,"",IF(O6=1,(((10^K4)*('[9]Discharge'!H17^N4))/100),((10^K4)*('[9]Discharge'!H17^N4))))))</f>
        <v>491.91091807562293</v>
      </c>
      <c r="I19" s="68">
        <f>IF('[9]Discharge'!I17=0,0,IF(TRIM('[9]Discharge'!I17)="","",IF(COUNT(O6)=0,"",IF(O6=1,(((10^K4)*('[9]Discharge'!I17^N4))/100),((10^K4)*('[9]Discharge'!I17^N4))))))</f>
        <v>210.328024852397</v>
      </c>
      <c r="J19" s="68">
        <f>IF('[9]Discharge'!J17=0,0,IF(TRIM('[9]Discharge'!J17)="","",IF(COUNT(O6)=0,"",IF(O6=1,(((10^K4)*('[9]Discharge'!J17^N4))/100),((10^K4)*('[9]Discharge'!J17^N4))))))</f>
        <v>244.6659266994982</v>
      </c>
      <c r="K19" s="68">
        <f>IF('[9]Discharge'!K17=0,0,IF(TRIM('[9]Discharge'!K17)="","",IF(COUNT(O6)=0,"",IF(O6=1,(((10^K4)*('[9]Discharge'!K17^N4))/100),((10^K4)*('[9]Discharge'!K17^N4))))))</f>
        <v>38.10092594386491</v>
      </c>
      <c r="L19" s="68">
        <f>IF('[9]Discharge'!L17=0,0,IF(TRIM('[9]Discharge'!L17)="","",IF(COUNT(O6)=0,"",IF(O6=1,(((10^K4)*('[9]Discharge'!L17^N4))/100),((10^K4)*('[9]Discharge'!L17^N4))))))</f>
        <v>9.669772589147806</v>
      </c>
      <c r="M19" s="68">
        <f>IF('[9]Discharge'!M17=0,0,IF(TRIM('[9]Discharge'!M17)="","",IF(COUNT(O6)=0,"",IF(O6=1,(((10^K4)*('[9]Discharge'!M17^N4))/100),((10^K4)*('[9]Discharge'!M17^N4))))))</f>
        <v>9.669772589147806</v>
      </c>
      <c r="N19" s="68">
        <f>IF('[9]Discharge'!N17=0,0,IF(TRIM('[9]Discharge'!N17)="","",IF(COUNT(O6)=0,"",IF(O6=1,(((10^K4)*('[9]Discharge'!N17^N4))/100),((10^K4)*('[9]Discharge'!N17^N4))))))</f>
        <v>1.7173222784206437</v>
      </c>
      <c r="O19" s="94">
        <f t="shared" si="0"/>
        <v>1934.206595780489</v>
      </c>
      <c r="P19" s="88"/>
      <c r="Q19" s="31"/>
    </row>
    <row r="20" spans="2:17" ht="21.75">
      <c r="B20" s="63">
        <v>10</v>
      </c>
      <c r="C20" s="68">
        <f>IF('[9]Discharge'!C18=0,0,IF(TRIM('[9]Discharge'!C18)="","",IF(COUNT(O6)=0,"",IF(O6=1,(((10^K4)*('[9]Discharge'!C18^N4))/100),((10^K4)*('[9]Discharge'!C18^N4))))))</f>
        <v>56.06713464240107</v>
      </c>
      <c r="D20" s="68">
        <f>IF('[9]Discharge'!D18=0,0,IF(TRIM('[9]Discharge'!D18)="","",IF(COUNT(O6)=0,"",IF(O6=1,(((10^K4)*('[9]Discharge'!D18^N4))/100),((10^K4)*('[9]Discharge'!D18^N4))))))</f>
        <v>269.01964049534706</v>
      </c>
      <c r="E20" s="68">
        <f>IF('[9]Discharge'!E18=0,0,IF(TRIM('[9]Discharge'!E18)="","",IF(COUNT(O6)=0,"",IF(O6=1,(((10^K4)*('[9]Discharge'!E18^N4))/100),((10^K4)*('[9]Discharge'!E18^N4))))))</f>
        <v>473.283496523617</v>
      </c>
      <c r="F20" s="68">
        <f>IF('[9]Discharge'!F18=0,0,IF(TRIM('[9]Discharge'!F18)="","",IF(COUNT(O6)=0,"",IF(O6=1,(((10^K4)*('[9]Discharge'!F18^N4))/100),((10^K4)*('[9]Discharge'!F18^N4))))))</f>
        <v>510.90267697106646</v>
      </c>
      <c r="G20" s="68">
        <f>IF('[9]Discharge'!G18=0,0,IF(TRIM('[9]Discharge'!G18)="","",IF(COUNT(O6)=0,"",IF(O6=1,(((10^K4)*('[9]Discharge'!G18^N4))/100),((10^K4)*('[9]Discharge'!G18^N4))))))</f>
        <v>33.12928490192415</v>
      </c>
      <c r="H20" s="68">
        <f>IF('[9]Discharge'!H18=0,0,IF(TRIM('[9]Discharge'!H18)="","",IF(COUNT(O6)=0,"",IF(O6=1,(((10^K4)*('[9]Discharge'!H18^N4))/100),((10^K4)*('[9]Discharge'!H18^N4))))))</f>
        <v>1794.5821390172125</v>
      </c>
      <c r="I20" s="68">
        <f>IF('[9]Discharge'!I18=0,0,IF(TRIM('[9]Discharge'!I18)="","",IF(COUNT(O6)=0,"",IF(O6=1,(((10^K4)*('[9]Discharge'!I18^N4))/100),((10^K4)*('[9]Discharge'!I18^N4))))))</f>
        <v>199.46600060987447</v>
      </c>
      <c r="J20" s="68">
        <f>IF('[9]Discharge'!J18=0,0,IF(TRIM('[9]Discharge'!J18)="","",IF(COUNT(O6)=0,"",IF(O6=1,(((10^K4)*('[9]Discharge'!J18^N4))/100),((10^K4)*('[9]Discharge'!J18^N4))))))</f>
        <v>232.927792273809</v>
      </c>
      <c r="K20" s="68">
        <f>IF('[9]Discharge'!K18=0,0,IF(TRIM('[9]Discharge'!K18)="","",IF(COUNT(O6)=0,"",IF(O6=1,(((10^K4)*('[9]Discharge'!K18^N4))/100),((10^K4)*('[9]Discharge'!K18^N4))))))</f>
        <v>33.12928490192415</v>
      </c>
      <c r="L20" s="68">
        <f>IF('[9]Discharge'!L18=0,0,IF(TRIM('[9]Discharge'!L18)="","",IF(COUNT(O6)=0,"",IF(O6=1,(((10^K4)*('[9]Discharge'!L18^N4))/100),((10^K4)*('[9]Discharge'!L18^N4))))))</f>
        <v>8.730316505127567</v>
      </c>
      <c r="M20" s="68">
        <f>IF('[9]Discharge'!M18=0,0,IF(TRIM('[9]Discharge'!M18)="","",IF(COUNT(O6)=0,"",IF(O6=1,(((10^K4)*('[9]Discharge'!M18^N4))/100),((10^K4)*('[9]Discharge'!M18^N4))))))</f>
        <v>5.457727383761009</v>
      </c>
      <c r="N20" s="68">
        <f>IF('[9]Discharge'!N18=0,0,IF(TRIM('[9]Discharge'!N18)="","",IF(COUNT(O6)=0,"",IF(O6=1,(((10^K4)*('[9]Discharge'!N18^N4))/100),((10^K4)*('[9]Discharge'!N18^N4))))))</f>
        <v>1.316005116852247</v>
      </c>
      <c r="O20" s="94">
        <f t="shared" si="0"/>
        <v>3618.0114993429165</v>
      </c>
      <c r="P20" s="88"/>
      <c r="Q20" s="31"/>
    </row>
    <row r="21" spans="2:17" ht="21.75">
      <c r="B21" s="63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94"/>
      <c r="P21" s="88"/>
      <c r="Q21" s="31"/>
    </row>
    <row r="22" spans="2:17" ht="21.75">
      <c r="B22" s="63">
        <v>11</v>
      </c>
      <c r="C22" s="68">
        <f>IF('[9]Discharge'!C20=0,0,IF(TRIM('[9]Discharge'!C20)="","",IF(COUNT(O6)=0,"",IF(O6=1,(((10^K4)*('[9]Discharge'!C20^N4))/100),((10^K4)*('[9]Discharge'!C20^N4))))))</f>
        <v>40.71882188632416</v>
      </c>
      <c r="D22" s="68">
        <f>IF('[9]Discharge'!D20=0,0,IF(TRIM('[9]Discharge'!D20)="","",IF(COUNT(O6)=0,"",IF(O6=1,(((10^K4)*('[9]Discharge'!D20^N4))/100),((10^K4)*('[9]Discharge'!D20^N4))))))</f>
        <v>111.23356413603615</v>
      </c>
      <c r="E22" s="68">
        <f>IF('[9]Discharge'!E20=0,0,IF(TRIM('[9]Discharge'!E20)="","",IF(COUNT(O6)=0,"",IF(O6=1,(((10^K4)*('[9]Discharge'!E20^N4))/100),((10^K4)*('[9]Discharge'!E20^N4))))))</f>
        <v>455.02022774777504</v>
      </c>
      <c r="F22" s="68">
        <f>IF('[9]Discharge'!F20=0,0,IF(TRIM('[9]Discharge'!F20)="","",IF(COUNT(O6)=0,"",IF(O6=1,(((10^K4)*('[9]Discharge'!F20^N4))/100),((10^K4)*('[9]Discharge'!F20^N4))))))</f>
        <v>710.0953363437206</v>
      </c>
      <c r="G22" s="68">
        <f>IF('[9]Discharge'!G20=0,0,IF(TRIM('[9]Discharge'!G20)="","",IF(COUNT(O6)=0,"",IF(O6=1,(((10^K4)*('[9]Discharge'!G20^N4))/100),((10^K4)*('[9]Discharge'!G20^N4))))))</f>
        <v>33.12928490192415</v>
      </c>
      <c r="H22" s="68">
        <f>IF('[9]Discharge'!H20=0,0,IF(TRIM('[9]Discharge'!H20)="","",IF(COUNT(O6)=0,"",IF(O6=1,(((10^K4)*('[9]Discharge'!H20^N4))/100),((10^K4)*('[9]Discharge'!H20^N4))))))</f>
        <v>908.8195444250736</v>
      </c>
      <c r="I22" s="68">
        <f>IF('[9]Discharge'!I20=0,0,IF(TRIM('[9]Discharge'!I20)="","",IF(COUNT(O6)=0,"",IF(O6=1,(((10^K4)*('[9]Discharge'!I20^N4))/100),((10^K4)*('[9]Discharge'!I20^N4))))))</f>
        <v>199.46600060987447</v>
      </c>
      <c r="J22" s="68">
        <f>IF('[9]Discharge'!J20=0,0,IF(TRIM('[9]Discharge'!J20)="","",IF(COUNT(O6)=0,"",IF(O6=1,(((10^K4)*('[9]Discharge'!J20^N4))/100),((10^K4)*('[9]Discharge'!J20^N4))))))</f>
        <v>199.46600060987447</v>
      </c>
      <c r="K22" s="68">
        <f>IF('[9]Discharge'!K20=0,0,IF(TRIM('[9]Discharge'!K20)="","",IF(COUNT(O6)=0,"",IF(O6=1,(((10^K4)*('[9]Discharge'!K20^N4))/100),((10^K4)*('[9]Discharge'!K20^N4))))))</f>
        <v>28.509301860775654</v>
      </c>
      <c r="L22" s="68">
        <f>IF('[9]Discharge'!L20=0,0,IF(TRIM('[9]Discharge'!L20)="","",IF(COUNT(O6)=0,"",IF(O6=1,(((10^K4)*('[9]Discharge'!L20^N4))/100),((10^K4)*('[9]Discharge'!L20^N4))))))</f>
        <v>8.730316505127567</v>
      </c>
      <c r="M22" s="68">
        <f>IF('[9]Discharge'!M20=0,0,IF(TRIM('[9]Discharge'!M20)="","",IF(COUNT(O6)=0,"",IF(O6=1,(((10^K4)*('[9]Discharge'!M20^N4))/100),((10^K4)*('[9]Discharge'!M20^N4))))))</f>
        <v>4.111512314710544</v>
      </c>
      <c r="N22" s="68">
        <f>IF('[9]Discharge'!N20=0,0,IF(TRIM('[9]Discharge'!N20)="","",IF(COUNT(O6)=0,"",IF(O6=1,(((10^K4)*('[9]Discharge'!N20^N4))/100),((10^K4)*('[9]Discharge'!N20^N4))))))</f>
        <v>0.8150834514681293</v>
      </c>
      <c r="O22" s="94">
        <f t="shared" si="0"/>
        <v>2700.1149947926847</v>
      </c>
      <c r="P22" s="88"/>
      <c r="Q22" s="31"/>
    </row>
    <row r="23" spans="2:17" ht="21.75">
      <c r="B23" s="63">
        <v>12</v>
      </c>
      <c r="C23" s="68">
        <f>IF('[9]Discharge'!C21=0,0,IF(TRIM('[9]Discharge'!C21)="","",IF(COUNT(O6)=0,"",IF(O6=1,(((10^K4)*('[9]Discharge'!C21^N4))/100),((10^K4)*('[9]Discharge'!C21^N4))))))</f>
        <v>52.07267570595264</v>
      </c>
      <c r="D23" s="68">
        <f>IF('[9]Discharge'!D21=0,0,IF(TRIM('[9]Discharge'!D21)="","",IF(COUNT(O6)=0,"",IF(O6=1,(((10^K4)*('[9]Discharge'!D21^N4))/100),((10^K4)*('[9]Discharge'!D21^N4))))))</f>
        <v>98.76545914724284</v>
      </c>
      <c r="E23" s="68">
        <f>IF('[9]Discharge'!E21=0,0,IF(TRIM('[9]Discharge'!E21)="","",IF(COUNT(O6)=0,"",IF(O6=1,(((10^K4)*('[9]Discharge'!E21^N4))/100),((10^K4)*('[9]Discharge'!E21^N4))))))</f>
        <v>199.46600060987447</v>
      </c>
      <c r="F23" s="68">
        <f>IF('[9]Discharge'!F21=0,0,IF(TRIM('[9]Discharge'!F21)="","",IF(COUNT(O6)=0,"",IF(O6=1,(((10^K4)*('[9]Discharge'!F21^N4))/100),((10^K4)*('[9]Discharge'!F21^N4))))))</f>
        <v>1137.4174106488663</v>
      </c>
      <c r="G23" s="68">
        <f>IF('[9]Discharge'!G21=0,0,IF(TRIM('[9]Discharge'!G21)="","",IF(COUNT(O6)=0,"",IF(O6=1,(((10^K4)*('[9]Discharge'!G21^N4))/100),((10^K4)*('[9]Discharge'!G21^N4))))))</f>
        <v>35.57110675072115</v>
      </c>
      <c r="H23" s="68">
        <f>IF('[9]Discharge'!H21=0,0,IF(TRIM('[9]Discharge'!H21)="","",IF(COUNT(O6)=0,"",IF(O6=1,(((10^K4)*('[9]Discharge'!H21^N4))/100),((10^K4)*('[9]Discharge'!H21^N4))))))</f>
        <v>403.26340501959993</v>
      </c>
      <c r="I23" s="68">
        <f>IF('[9]Discharge'!I21=0,0,IF(TRIM('[9]Discharge'!I21)="","",IF(COUNT(O6)=0,"",IF(O6=1,(((10^K4)*('[9]Discharge'!I21^N4))/100),((10^K4)*('[9]Discharge'!I21^N4))))))</f>
        <v>188.89561360849203</v>
      </c>
      <c r="J23" s="68">
        <f>IF('[9]Discharge'!J21=0,0,IF(TRIM('[9]Discharge'!J21)="","",IF(COUNT(O6)=0,"",IF(O6=1,(((10^K4)*('[9]Discharge'!J21^N4))/100),((10^K4)*('[9]Discharge'!J21^N4))))))</f>
        <v>256.696481337285</v>
      </c>
      <c r="K23" s="68">
        <f>IF('[9]Discharge'!K21=0,0,IF(TRIM('[9]Discharge'!K21)="","",IF(COUNT(O6)=0,"",IF(O6=1,(((10^K4)*('[9]Discharge'!K21^N4))/100),((10^K4)*('[9]Discharge'!K21^N4))))))</f>
        <v>33.12928490192415</v>
      </c>
      <c r="L23" s="68">
        <f>IF('[9]Discharge'!L21=0,0,IF(TRIM('[9]Discharge'!L21)="","",IF(COUNT(O6)=0,"",IF(O6=1,(((10^K4)*('[9]Discharge'!L21^N4))/100),((10^K4)*('[9]Discharge'!L21^N4))))))</f>
        <v>7.839454494010706</v>
      </c>
      <c r="M23" s="68">
        <f>IF('[9]Discharge'!M21=0,0,IF(TRIM('[9]Discharge'!M21)="","",IF(COUNT(O6)=0,"",IF(O6=1,(((10^K4)*('[9]Discharge'!M21^N4))/100),((10^K4)*('[9]Discharge'!M21^N4))))))</f>
        <v>4.760515560313756</v>
      </c>
      <c r="N23" s="68">
        <f>IF('[9]Discharge'!N21=0,0,IF(TRIM('[9]Discharge'!N21)="","",IF(COUNT(O6)=0,"",IF(O6=1,(((10^K4)*('[9]Discharge'!N21^N4))/100),((10^K4)*('[9]Discharge'!N21^N4))))))</f>
        <v>1.7173222784206437</v>
      </c>
      <c r="O23" s="94">
        <f t="shared" si="0"/>
        <v>2419.594730062704</v>
      </c>
      <c r="P23" s="88"/>
      <c r="Q23" s="31"/>
    </row>
    <row r="24" spans="2:17" ht="21.75">
      <c r="B24" s="63">
        <v>13</v>
      </c>
      <c r="C24" s="68">
        <f>IF('[9]Discharge'!C10=0,0,IF(TRIM('[9]Discharge'!C22)="","",IF(COUNT(O6)=0,"",IF(O6=1,(((10^K4)*('[9]Discharge'!C22^N4))/100),((10^K4)*('[9]Discharge'!C22^N4))))))</f>
        <v>49.101727149195916</v>
      </c>
      <c r="D24" s="68">
        <f>IF('[9]Discharge'!D22=0,0,IF(TRIM('[9]Discharge'!D22)="","",IF(COUNT(O6)=0,"",IF(O6=1,(((10^K4)*('[9]Discharge'!D22^N4))/100),((10^K4)*('[9]Discharge'!D22^N4))))))</f>
        <v>60.211199889194994</v>
      </c>
      <c r="E24" s="68">
        <f>IF('[9]Discharge'!E22=0,0,IF(TRIM('[9]Discharge'!E22)="","",IF(COUNT(O6)=0,"",IF(O6=1,(((10^K4)*('[9]Discharge'!E22^N4))/100),((10^K4)*('[9]Discharge'!E22^N4))))))</f>
        <v>98.76545914724284</v>
      </c>
      <c r="F24" s="68">
        <f>IF('[9]Discharge'!F22=0,0,IF(TRIM('[9]Discharge'!F22)="","",IF(COUNT(O6)=0,"",IF(O6=1,(((10^K4)*('[9]Discharge'!F22^N4))/100),((10^K4)*('[9]Discharge'!F22^N4))))))</f>
        <v>188.89561360849203</v>
      </c>
      <c r="G24" s="68">
        <f>IF('[9]Discharge'!G22=0,0,IF(TRIM('[9]Discharge'!G22)="","",IF(COUNT(O6)=0,"",IF(O6=1,(((10^K4)*('[9]Discharge'!G22^N4))/100),((10^K4)*('[9]Discharge'!G22^N4))))))</f>
        <v>35.57110675072115</v>
      </c>
      <c r="H24" s="68">
        <f>IF('[9]Discharge'!H22=0,0,IF(TRIM('[9]Discharge'!H22)="","",IF(COUNT(O6)=0,"",IF(O6=1,(((10^K4)*('[9]Discharge'!H22^N4))/100),((10^K4)*('[9]Discharge'!H22^N4))))))</f>
        <v>244.6659266994982</v>
      </c>
      <c r="I24" s="68">
        <f>IF('[9]Discharge'!I22=0,0,IF(TRIM('[9]Discharge'!I22)="","",IF(COUNT(O6)=0,"",IF(O6=1,(((10^K4)*('[9]Discharge'!I22^N4))/100),((10^K4)*('[9]Discharge'!I22^N4))))))</f>
        <v>178.61665547396234</v>
      </c>
      <c r="J24" s="68">
        <f>IF('[9]Discharge'!J22=0,0,IF(TRIM('[9]Discharge'!J22)="","",IF(COUNT(O6)=0,"",IF(O6=1,(((10^K4)*('[9]Discharge'!J22^N4))/100),((10^K4)*('[9]Discharge'!J22^N4))))))</f>
        <v>339.6921863325838</v>
      </c>
      <c r="K24" s="68">
        <f>IF('[9]Discharge'!K22=0,0,IF(TRIM('[9]Discharge'!K22)="","",IF(COUNT(O6)=0,"",IF(O6=1,(((10^K4)*('[9]Discharge'!K22^N4))/100),((10^K4)*('[9]Discharge'!K22^N4))))))</f>
        <v>35.57110675072115</v>
      </c>
      <c r="L24" s="68">
        <f>IF('[9]Discharge'!L22=0,0,IF(TRIM('[9]Discharge'!L22)="","",IF(COUNT(O6)=0,"",IF(O6=1,(((10^K4)*('[9]Discharge'!L22^N4))/100),((10^K4)*('[9]Discharge'!L22^N4))))))</f>
        <v>6.99711792295436</v>
      </c>
      <c r="M24" s="68">
        <f>IF('[9]Discharge'!M22=0,0,IF(TRIM('[9]Discharge'!M22)="","",IF(COUNT(O6)=0,"",IF(O6=1,(((10^K4)*('[9]Discharge'!M22^N4))/100),((10^K4)*('[9]Discharge'!M22^N4))))))</f>
        <v>2.172759731298777</v>
      </c>
      <c r="N24" s="68">
        <f>IF('[9]Discharge'!N22=0,0,IF(TRIM('[9]Discharge'!N22)="","",IF(COUNT(O6)=0,"",IF(O6=1,(((10^K4)*('[9]Discharge'!N22^N4))/100),((10^K4)*('[9]Discharge'!N22^N4))))))</f>
        <v>1.1355834976666892</v>
      </c>
      <c r="O24" s="94">
        <f t="shared" si="0"/>
        <v>1241.3964429535322</v>
      </c>
      <c r="P24" s="88"/>
      <c r="Q24" s="31"/>
    </row>
    <row r="25" spans="2:17" ht="21.75">
      <c r="B25" s="63">
        <v>14</v>
      </c>
      <c r="C25" s="68">
        <f>IF('[9]Discharge'!C10=0,0,IF(TRIM('[9]Discharge'!C23)="","",IF(COUNT(O6)=0,"",IF(O6=1,(((10^K4)*('[9]Discharge'!C23^N4))/100),((10^K4)*('[9]Discharge'!C23^N4))))))</f>
        <v>56.06713464240107</v>
      </c>
      <c r="D25" s="68">
        <f>IF('[9]Discharge'!D23=0,0,IF(TRIM('[9]Discharge'!D23)="","",IF(COUNT(O6)=0,"",IF(O6=1,(((10^K4)*('[9]Discharge'!D23^N4))/100),((10^K4)*('[9]Discharge'!D23^N4))))))</f>
        <v>38.10092594386491</v>
      </c>
      <c r="E25" s="68">
        <f>IF('[9]Discharge'!E23=0,0,IF(TRIM('[9]Discharge'!E23)="","",IF(COUNT(O6)=0,"",IF(O6=1,(((10^K4)*('[9]Discharge'!E23^N4))/100),((10^K4)*('[9]Discharge'!E23^N4))))))</f>
        <v>138.42451882353456</v>
      </c>
      <c r="F25" s="68">
        <f>IF('[9]Discharge'!F23=0,0,IF(TRIM('[9]Discharge'!F23)="","",IF(COUNT(O6)=0,"",IF(O6=1,(((10^K4)*('[9]Discharge'!F23^N4))/100),((10^K4)*('[9]Discharge'!F23^N4))))))</f>
        <v>188.89561360849203</v>
      </c>
      <c r="G25" s="68">
        <f>IF('[9]Discharge'!G23=0,0,IF(TRIM('[9]Discharge'!G23)="","",IF(COUNT(O6)=0,"",IF(O6=1,(((10^K4)*('[9]Discharge'!G23^N4))/100),((10^K4)*('[9]Discharge'!G23^N4))))))</f>
        <v>43.42487144639037</v>
      </c>
      <c r="H25" s="68">
        <f>IF('[9]Discharge'!H23=0,0,IF(TRIM('[9]Discharge'!H23)="","",IF(COUNT(O6)=0,"",IF(O6=1,(((10^K4)*('[9]Discharge'!H23^N4))/100),((10^K4)*('[9]Discharge'!H23^N4))))))</f>
        <v>178.61665547396234</v>
      </c>
      <c r="I25" s="68">
        <f>IF('[9]Discharge'!I23=0,0,IF(TRIM('[9]Discharge'!I23)="","",IF(COUNT(O6)=0,"",IF(O6=1,(((10^K4)*('[9]Discharge'!I23^N4))/100),((10^K4)*('[9]Discharge'!I23^N4))))))</f>
        <v>160.7948632702129</v>
      </c>
      <c r="J25" s="68">
        <f>IF('[9]Discharge'!J23=0,0,IF(TRIM('[9]Discharge'!J23)="","",IF(COUNT(O6)=0,"",IF(O6=1,(((10^K4)*('[9]Discharge'!J23^N4))/100),((10^K4)*('[9]Discharge'!J23^N4))))))</f>
        <v>221.4818894000252</v>
      </c>
      <c r="K25" s="68">
        <f>IF('[9]Discharge'!K23=0,0,IF(TRIM('[9]Discharge'!K23)="","",IF(COUNT(O6)=0,"",IF(O6=1,(((10^K4)*('[9]Discharge'!K23^N4))/100),((10^K4)*('[9]Discharge'!K23^N4))))))</f>
        <v>35.57110675072115</v>
      </c>
      <c r="L25" s="68">
        <f>IF('[9]Discharge'!L23=0,0,IF(TRIM('[9]Discharge'!L23)="","",IF(COUNT(O6)=0,"",IF(O6=1,(((10^K4)*('[9]Discharge'!L23^N4))/100),((10^K4)*('[9]Discharge'!L23^N4))))))</f>
        <v>6.2032344099920635</v>
      </c>
      <c r="M25" s="68">
        <f>IF('[9]Discharge'!M23=0,0,IF(TRIM('[9]Discharge'!M23)="","",IF(COUNT(O6)=0,"",IF(O6=1,(((10^K4)*('[9]Discharge'!M23^N4))/100),((10^K4)*('[9]Discharge'!M23^N4))))))</f>
        <v>2.172759731298777</v>
      </c>
      <c r="N25" s="68">
        <f>IF('[9]Discharge'!N23=0,0,IF(TRIM('[9]Discharge'!N23)="","",IF(COUNT(O6)=0,"",IF(O6=1,(((10^K4)*('[9]Discharge'!N23^N4))/100),((10^K4)*('[9]Discharge'!N23^N4))))))</f>
        <v>1.5099099221185122</v>
      </c>
      <c r="O25" s="94">
        <f t="shared" si="0"/>
        <v>1071.263483423014</v>
      </c>
      <c r="P25" s="88"/>
      <c r="Q25" s="31"/>
    </row>
    <row r="26" spans="2:17" ht="21.75">
      <c r="B26" s="63">
        <v>15</v>
      </c>
      <c r="C26" s="68">
        <f>IF('[9]Discharge'!C24=0,0,IF(TRIM('[9]Discharge'!C24)="","",IF(COUNT(O6)=0,"",IF(O6=1,(((10^K4)*('[9]Discharge'!C24^N4))/100),((10^K4)*('[9]Discharge'!C24^N4))))))</f>
        <v>88.22486181125515</v>
      </c>
      <c r="D26" s="68">
        <f>IF('[9]Discharge'!D24=0,0,IF(TRIM('[9]Discharge'!D24)="","",IF(COUNT(O6)=0,"",IF(O6=1,(((10^K4)*('[9]Discharge'!D24^N4))/100),((10^K4)*('[9]Discharge'!D24^N4))))))</f>
        <v>40.71882188632416</v>
      </c>
      <c r="E26" s="68">
        <f>IF('[9]Discharge'!E24=0,0,IF(TRIM('[9]Discharge'!E24)="","",IF(COUNT(O6)=0,"",IF(O6=1,(((10^K4)*('[9]Discharge'!E24^N4))/100),((10^K4)*('[9]Discharge'!E24^N4))))))</f>
        <v>188.89561360849203</v>
      </c>
      <c r="F26" s="68">
        <f>IF('[9]Discharge'!F24=0,0,IF(TRIM('[9]Discharge'!F24)="","",IF(COUNT(O6)=0,"",IF(O6=1,(((10^K4)*('[9]Discharge'!F24^N4))/100),((10^K4)*('[9]Discharge'!F24^N4))))))</f>
        <v>83.18036865070725</v>
      </c>
      <c r="G26" s="68">
        <f>IF('[9]Discharge'!G24=0,0,IF(TRIM('[9]Discharge'!G24)="","",IF(COUNT(O6)=0,"",IF(O6=1,(((10^K4)*('[9]Discharge'!G24^N4))/100),((10^K4)*('[9]Discharge'!G24^N4))))))</f>
        <v>73.54241177752773</v>
      </c>
      <c r="H26" s="68">
        <f>IF('[9]Discharge'!H24=0,0,IF(TRIM('[9]Discharge'!H24)="","",IF(COUNT(O6)=0,"",IF(O6=1,(((10^K4)*('[9]Discharge'!H24^N4))/100),((10^K4)*('[9]Discharge'!H24^N4))))))</f>
        <v>355.0674918388582</v>
      </c>
      <c r="I26" s="68">
        <f>IF('[9]Discharge'!I24=0,0,IF(TRIM('[9]Discharge'!I24)="","",IF(COUNT(O6)=0,"",IF(O6=1,(((10^K4)*('[9]Discharge'!I24^N4))/100),((10^K4)*('[9]Discharge'!I24^N4))))))</f>
        <v>178.61665547396234</v>
      </c>
      <c r="J26" s="68">
        <f>IF('[9]Discharge'!J24=0,0,IF(TRIM('[9]Discharge'!J24)="","",IF(COUNT(O6)=0,"",IF(O6=1,(((10^K4)*('[9]Discharge'!J24^N4))/100),((10^K4)*('[9]Discharge'!J24^N4))))))</f>
        <v>178.61665547396234</v>
      </c>
      <c r="K26" s="68">
        <f>IF('[9]Discharge'!K24=0,0,IF(TRIM('[9]Discharge'!K24)="","",IF(COUNT(O6)=0,"",IF(O6=1,(((10^K4)*('[9]Discharge'!K24^N4))/100),((10^K4)*('[9]Discharge'!K24^N4))))))</f>
        <v>35.57110675072115</v>
      </c>
      <c r="L26" s="68">
        <f>IF('[9]Discharge'!L24=0,0,IF(TRIM('[9]Discharge'!L24)="","",IF(COUNT(O6)=0,"",IF(O6=1,(((10^K4)*('[9]Discharge'!L24^N4))/100),((10^K4)*('[9]Discharge'!L24^N4))))))</f>
        <v>6.2032344099920635</v>
      </c>
      <c r="M26" s="68">
        <f>IF('[9]Discharge'!M24=0,0,IF(TRIM('[9]Discharge'!M24)="","",IF(COUNT(O6)=0,"",IF(O6=1,(((10^K4)*('[9]Discharge'!M24^N4))/100),((10^K4)*('[9]Discharge'!M24^N4))))))</f>
        <v>1.9382650404665542</v>
      </c>
      <c r="N26" s="68">
        <f>IF('[9]Discharge'!N24=0,0,IF(TRIM('[9]Discharge'!N24)="","",IF(COUNT(O6)=0,"",IF(O6=1,(((10^K4)*('[9]Discharge'!N24^N4))/100),((10^K4)*('[9]Discharge'!N24^N4))))))</f>
        <v>5.457727383761009</v>
      </c>
      <c r="O26" s="94">
        <f t="shared" si="0"/>
        <v>1236.0332141060298</v>
      </c>
      <c r="P26" s="88"/>
      <c r="Q26" s="31"/>
    </row>
    <row r="27" spans="2:17" ht="21.75">
      <c r="B27" s="63">
        <v>16</v>
      </c>
      <c r="C27" s="68">
        <f>IF('[9]Discharge'!C25=0,0,IF(TRIM('[9]Discharge'!C25)="","",IF(COUNT(O6)=0,"",IF(O6=1,(((10^K4)*('[9]Discharge'!C25^N4))/100),((10^K4)*('[9]Discharge'!C25^N4))))))</f>
        <v>153.1495289547453</v>
      </c>
      <c r="D27" s="68">
        <f>IF('[9]Discharge'!D25=0,0,IF(TRIM('[9]Discharge'!D25)="","",IF(COUNT(O6)=0,"",IF(O6=1,(((10^K4)*('[9]Discharge'!D25^N4))/100),((10^K4)*('[9]Discharge'!D25^N4))))))</f>
        <v>38.10092594386491</v>
      </c>
      <c r="E27" s="68">
        <f>IF('[9]Discharge'!E25=0,0,IF(TRIM('[9]Discharge'!E25)="","",IF(COUNT(O6)=0,"",IF(O6=1,(((10^K4)*('[9]Discharge'!E25^N4))/100),((10^K4)*('[9]Discharge'!E25^N4))))))</f>
        <v>178.61665547396234</v>
      </c>
      <c r="F27" s="68">
        <f>IF('[9]Discharge'!F25=0,0,IF(TRIM('[9]Discharge'!F25)="","",IF(COUNT(O6)=0,"",IF(O6=1,(((10^K4)*('[9]Discharge'!F25^N4))/100),((10^K4)*('[9]Discharge'!F25^N4))))))</f>
        <v>632.5142418274974</v>
      </c>
      <c r="G27" s="68">
        <f>IF('[9]Discharge'!G25=0,0,IF(TRIM('[9]Discharge'!G25)="","",IF(COUNT(O6)=0,"",IF(O6=1,(((10^K4)*('[9]Discharge'!G25^N4))/100),((10^K4)*('[9]Discharge'!G25^N4))))))</f>
        <v>473.283496523617</v>
      </c>
      <c r="H27" s="68">
        <f>IF('[9]Discharge'!H25=0,0,IF(TRIM('[9]Discharge'!H25)="","",IF(COUNT(O6)=0,"",IF(O6=1,(((10^K4)*('[9]Discharge'!H25^N4))/100),((10^K4)*('[9]Discharge'!H25^N4))))))</f>
        <v>657.8695852267425</v>
      </c>
      <c r="I27" s="68">
        <f>IF('[9]Discharge'!I25=0,0,IF(TRIM('[9]Discharge'!I25)="","",IF(COUNT(O6)=0,"",IF(O6=1,(((10^K4)*('[9]Discharge'!I25^N4))/100),((10^K4)*('[9]Discharge'!I25^N4))))))</f>
        <v>339.6921863325838</v>
      </c>
      <c r="J27" s="68">
        <f>IF('[9]Discharge'!J25=0,0,IF(TRIM('[9]Discharge'!J25)="","",IF(COUNT(O6)=0,"",IF(O6=1,(((10^K4)*('[9]Discharge'!J25^N4))/100),((10^K4)*('[9]Discharge'!J25^N4))))))</f>
        <v>160.7948632702129</v>
      </c>
      <c r="K27" s="68">
        <f>IF('[9]Discharge'!K25=0,0,IF(TRIM('[9]Discharge'!K25)="","",IF(COUNT(O6)=0,"",IF(O6=1,(((10^K4)*('[9]Discharge'!K25^N4))/100),((10^K4)*('[9]Discharge'!K25^N4))))))</f>
        <v>38.10092594386491</v>
      </c>
      <c r="L27" s="68">
        <f>IF('[9]Discharge'!L25=0,0,IF(TRIM('[9]Discharge'!L25)="","",IF(COUNT(O6)=0,"",IF(O6=1,(((10^K4)*('[9]Discharge'!L25^N4))/100),((10^K4)*('[9]Discharge'!L25^N4))))))</f>
        <v>16.0800631355652</v>
      </c>
      <c r="M27" s="68">
        <f>IF('[9]Discharge'!M25=0,0,IF(TRIM('[9]Discharge'!M25)="","",IF(COUNT(O6)=0,"",IF(O6=1,(((10^K4)*('[9]Discharge'!M25^N4))/100),((10^K4)*('[9]Discharge'!M25^N4))))))</f>
        <v>1.7173222784206437</v>
      </c>
      <c r="N27" s="68">
        <f>IF('[9]Discharge'!N25=0,0,IF(TRIM('[9]Discharge'!N25)="","",IF(COUNT(O6)=0,"",IF(O6=1,(((10^K4)*('[9]Discharge'!N25^N4))/100),((10^K4)*('[9]Discharge'!N25^N4))))))</f>
        <v>1.9382650404665542</v>
      </c>
      <c r="O27" s="94">
        <f t="shared" si="0"/>
        <v>2691.858059951543</v>
      </c>
      <c r="P27" s="88"/>
      <c r="Q27" s="31"/>
    </row>
    <row r="28" spans="2:17" ht="21.75">
      <c r="B28" s="63">
        <v>17</v>
      </c>
      <c r="C28" s="68">
        <f>IF('[9]Discharge'!C26=0,0,IF(TRIM('[9]Discharge'!C26)="","",IF(COUNT(O6)=0,"",IF(O6=1,(((10^K4)*('[9]Discharge'!C26^N4))/100),((10^K4)*('[9]Discharge'!C26^N4))))))</f>
        <v>88.22486181125515</v>
      </c>
      <c r="D28" s="68">
        <f>IF('[9]Discharge'!D26=0,0,IF(TRIM('[9]Discharge'!D26)="","",IF(COUNT(O6)=0,"",IF(O6=1,(((10^K4)*('[9]Discharge'!D26^N4))/100),((10^K4)*('[9]Discharge'!D26^N4))))))</f>
        <v>38.10092594386491</v>
      </c>
      <c r="E28" s="68">
        <f>IF('[9]Discharge'!E26=0,0,IF(TRIM('[9]Discharge'!E26)="","",IF(COUNT(O6)=0,"",IF(O6=1,(((10^K4)*('[9]Discharge'!E26^N4))/100),((10^K4)*('[9]Discharge'!E26^N4))))))</f>
        <v>145.69278864886456</v>
      </c>
      <c r="F28" s="68">
        <f>IF('[9]Discharge'!F26=0,0,IF(TRIM('[9]Discharge'!F26)="","",IF(COUNT(O6)=0,"",IF(O6=1,(((10^K4)*('[9]Discharge'!F26^N4))/100),((10^K4)*('[9]Discharge'!F26^N4))))))</f>
        <v>256.696481337285</v>
      </c>
      <c r="G28" s="68">
        <f>IF('[9]Discharge'!G26=0,0,IF(TRIM('[9]Discharge'!G26)="","",IF(COUNT(O6)=0,"",IF(O6=1,(((10^K4)*('[9]Discharge'!G26^N4))/100),((10^K4)*('[9]Discharge'!G26^N4))))))</f>
        <v>339.6921863325838</v>
      </c>
      <c r="H28" s="68">
        <f>IF('[9]Discharge'!H26=0,0,IF(TRIM('[9]Discharge'!H26)="","",IF(COUNT(O6)=0,"",IF(O6=1,(((10^K4)*('[9]Discharge'!H26^N4))/100),((10^K4)*('[9]Discharge'!H26^N4))))))</f>
        <v>971.4853415812547</v>
      </c>
      <c r="I28" s="68">
        <f>IF('[9]Discharge'!I26=0,0,IF(TRIM('[9]Discharge'!I26)="","",IF(COUNT(O6)=0,"",IF(O6=1,(((10^K4)*('[9]Discharge'!I26^N4))/100),((10^K4)*('[9]Discharge'!I26^N4))))))</f>
        <v>908.8195444250736</v>
      </c>
      <c r="J28" s="68">
        <f>IF('[9]Discharge'!J26=0,0,IF(TRIM('[9]Discharge'!J26)="","",IF(COUNT(O6)=0,"",IF(O6=1,(((10^K4)*('[9]Discharge'!J26^N4))/100),((10^K4)*('[9]Discharge'!J26^N4))))))</f>
        <v>160.7948632702129</v>
      </c>
      <c r="K28" s="68">
        <f>IF('[9]Discharge'!K26=0,0,IF(TRIM('[9]Discharge'!K26)="","",IF(COUNT(O6)=0,"",IF(O6=1,(((10^K4)*('[9]Discharge'!K26^N4))/100),((10^K4)*('[9]Discharge'!K26^N4))))))</f>
        <v>35.57110675072115</v>
      </c>
      <c r="L28" s="68">
        <f>IF('[9]Discharge'!L26=0,0,IF(TRIM('[9]Discharge'!L26)="","",IF(COUNT(O6)=0,"",IF(O6=1,(((10^K4)*('[9]Discharge'!L26^N4))/100),((10^K4)*('[9]Discharge'!L26^N4))))))</f>
        <v>38.10092594386491</v>
      </c>
      <c r="M28" s="68">
        <f>IF('[9]Discharge'!M26=0,0,IF(TRIM('[9]Discharge'!M26)="","",IF(COUNT(O6)=0,"",IF(O6=1,(((10^K4)*('[9]Discharge'!M26^N4))/100),((10^K4)*('[9]Discharge'!M26^N4))))))</f>
        <v>1.9382650404665542</v>
      </c>
      <c r="N28" s="68">
        <f>IF('[9]Discharge'!N26=0,0,IF(TRIM('[9]Discharge'!N26)="","",IF(COUNT(O6)=0,"",IF(O6=1,(((10^K4)*('[9]Discharge'!N26^N4))/100),((10^K4)*('[9]Discharge'!N26^N4))))))</f>
        <v>1.316005116852247</v>
      </c>
      <c r="O28" s="94">
        <f t="shared" si="0"/>
        <v>2986.4332962022995</v>
      </c>
      <c r="P28" s="88"/>
      <c r="Q28" s="31"/>
    </row>
    <row r="29" spans="2:17" ht="21.75">
      <c r="B29" s="63">
        <v>18</v>
      </c>
      <c r="C29" s="68">
        <f>IF('[9]Discharge'!C27=0,0,IF(TRIM('[9]Discharge'!C27)="","",IF(COUNT(O6)=0,"",IF(O6=1,(((10^K4)*('[9]Discharge'!C27^N4))/100),((10^K4)*('[9]Discharge'!C27^N4))))))</f>
        <v>78.28625852684118</v>
      </c>
      <c r="D29" s="68">
        <f>IF('[9]Discharge'!D27=0,0,IF(TRIM('[9]Discharge'!D27)="","",IF(COUNT(O6)=0,"",IF(O6=1,(((10^K4)*('[9]Discharge'!D27^N4))/100),((10^K4)*('[9]Discharge'!D27^N4))))))</f>
        <v>38.10092594386491</v>
      </c>
      <c r="E29" s="68">
        <f>IF('[9]Discharge'!E27=0,0,IF(TRIM('[9]Discharge'!E27)="","",IF(COUNT(O6)=0,"",IF(O6=1,(((10^K4)*('[9]Discharge'!E27^N4))/100),((10^K4)*('[9]Discharge'!E27^N4))))))</f>
        <v>199.46600060987447</v>
      </c>
      <c r="F29" s="68">
        <f>IF('[9]Discharge'!F27=0,0,IF(TRIM('[9]Discharge'!F27)="","",IF(COUNT(O6)=0,"",IF(O6=1,(((10^K4)*('[9]Discharge'!F27^N4))/100),((10^K4)*('[9]Discharge'!F27^N4))))))</f>
        <v>244.6659266994982</v>
      </c>
      <c r="G29" s="68">
        <f>IF('[9]Discharge'!G27=0,0,IF(TRIM('[9]Discharge'!G27)="","",IF(COUNT(O6)=0,"",IF(O6=1,(((10^K4)*('[9]Discharge'!G27^N4))/100),((10^K4)*('[9]Discharge'!G27^N4))))))</f>
        <v>295.6334604408729</v>
      </c>
      <c r="H29" s="68">
        <f>IF('[9]Discharge'!H27=0,0,IF(TRIM('[9]Discharge'!H27)="","",IF(COUNT(O6)=0,"",IF(O6=1,(((10^K4)*('[9]Discharge'!H27^N4))/100),((10^K4)*('[9]Discharge'!H27^N4))))))</f>
        <v>2687.110846474393</v>
      </c>
      <c r="I29" s="68">
        <f>IF('[9]Discharge'!I27=0,0,IF(TRIM('[9]Discharge'!I27)="","",IF(COUNT(O6)=0,"",IF(O6=1,(((10^K4)*('[9]Discharge'!I27^N4))/100),((10^K4)*('[9]Discharge'!I27^N4))))))</f>
        <v>437.1209236925773</v>
      </c>
      <c r="J29" s="68">
        <f>IF('[9]Discharge'!J27=0,0,IF(TRIM('[9]Discharge'!J27)="","",IF(COUNT(O6)=0,"",IF(O6=1,(((10^K4)*('[9]Discharge'!J27^N4))/100),((10^K4)*('[9]Discharge'!J27^N4))))))</f>
        <v>153.1495289547453</v>
      </c>
      <c r="K29" s="68">
        <f>IF('[9]Discharge'!K27=0,0,IF(TRIM('[9]Discharge'!K27)="","",IF(COUNT(O6)=0,"",IF(O6=1,(((10^K4)*('[9]Discharge'!K27^N4))/100),((10^K4)*('[9]Discharge'!K27^N4))))))</f>
        <v>33.12928490192415</v>
      </c>
      <c r="L29" s="68">
        <f>IF('[9]Discharge'!L27=0,0,IF(TRIM('[9]Discharge'!L27)="","",IF(COUNT(O6)=0,"",IF(O6=1,(((10^K4)*('[9]Discharge'!L27^N4))/100),((10^K4)*('[9]Discharge'!L27^N4))))))</f>
        <v>26.33096749569615</v>
      </c>
      <c r="M29" s="68">
        <f>IF('[9]Discharge'!M27=0,0,IF(TRIM('[9]Discharge'!M27)="","",IF(COUNT(O6)=0,"",IF(O6=1,(((10^K4)*('[9]Discharge'!M27^N4))/100),((10^K4)*('[9]Discharge'!M27^N4))))))</f>
        <v>2.172759731298777</v>
      </c>
      <c r="N29" s="68">
        <f>IF('[9]Discharge'!N27=0,0,IF(TRIM('[9]Discharge'!N27)="","",IF(COUNT(O6)=0,"",IF(O6=1,(((10^K4)*('[9]Discharge'!N27^N4))/100),((10^K4)*('[9]Discharge'!N27^N4))))))</f>
        <v>1.316005116852247</v>
      </c>
      <c r="O29" s="94">
        <f t="shared" si="0"/>
        <v>4196.482888588438</v>
      </c>
      <c r="P29" s="88"/>
      <c r="Q29" s="31"/>
    </row>
    <row r="30" spans="2:17" ht="21.75">
      <c r="B30" s="63">
        <v>19</v>
      </c>
      <c r="C30" s="68">
        <f>IF('[9]Discharge'!C28=0,0,IF(TRIM('[9]Discharge'!C28)="","",IF(COUNT(O6)=0,"",IF(O6=1,(((10^K4)*('[9]Discharge'!C28^N4))/100),((10^K4)*('[9]Discharge'!C28^N4))))))</f>
        <v>73.54241177752773</v>
      </c>
      <c r="D30" s="68">
        <f>IF('[9]Discharge'!D28=0,0,IF(TRIM('[9]Discharge'!D28)="","",IF(COUNT(O6)=0,"",IF(O6=1,(((10^K4)*('[9]Discharge'!D28^N4))/100),((10^K4)*('[9]Discharge'!D28^N4))))))</f>
        <v>49.101727149195916</v>
      </c>
      <c r="E30" s="68">
        <f>IF('[9]Discharge'!E28=0,0,IF('[9]Discharge'!E28=0,0,IF(TRIM('[9]Discharge'!E28)="","",IF(COUNT(O6)=0,"",IF(O6=1,(((10^K4)*('[9]Discharge'!E28^N4))/100),((10^K4)*('[9]Discharge'!E28^N4)))))))</f>
        <v>138.42451882353456</v>
      </c>
      <c r="F30" s="68">
        <f>IF('[9]Discharge'!F28=0,0,IF(TRIM('[9]Discharge'!F28)="","",IF(COUNT(O6)=0,"",IF(O6=1,(((10^K4)*('[9]Discharge'!F28^N4))/100),((10^K4)*('[9]Discharge'!F28^N4))))))</f>
        <v>93.41985428411063</v>
      </c>
      <c r="G30" s="68">
        <f>IF('[9]Discharge'!G28=0,0,IF(TRIM('[9]Discharge'!G28)="","",IF(COUNT(O6)=0,"",IF(O6=1,(((10^K4)*('[9]Discharge'!G28^N4))/100),((10^K4)*('[9]Discharge'!G28^N4))))))</f>
        <v>199.46600060987447</v>
      </c>
      <c r="H30" s="68">
        <f>IF('[9]Discharge'!H28=0,0,IF(TRIM('[9]Discharge'!H28)="","",IF(COUNT(O6)=0,"",IF(O6=1,(((10^K4)*('[9]Discharge'!H28^N4))/100),((10^K4)*('[9]Discharge'!H28^N4))))))</f>
        <v>2165.484068413191</v>
      </c>
      <c r="I30" s="68">
        <f>IF('[9]Discharge'!I28=0,0,IF(TRIM('[9]Discharge'!I28)="","",IF(COUNT(O6)=0,"",IF(O6=1,(((10^K4)*('[9]Discharge'!I28^N4))/100),((10^K4)*('[9]Discharge'!I28^N4))))))</f>
        <v>269.01964049534706</v>
      </c>
      <c r="J30" s="68">
        <f>IF('[9]Discharge'!J28=0,0,IF(TRIM('[9]Discharge'!J28)="","",IF(COUNT(O6)=0,"",IF(O6=1,(((10^K4)*('[9]Discharge'!J28^N4))/100),((10^K4)*('[9]Discharge'!J28^N4))))))</f>
        <v>153.1495289547453</v>
      </c>
      <c r="K30" s="68">
        <f>IF('[9]Discharge'!K28=0,0,IF(TRIM('[9]Discharge'!K28)="","",IF(COUNT(O6)=0,"",IF(O6=1,(((10^K4)*('[9]Discharge'!K28^N4))/100),((10^K4)*('[9]Discharge'!K28^N4))))))</f>
        <v>28.509301860775654</v>
      </c>
      <c r="L30" s="68">
        <f>IF('[9]Discharge'!L28=0,0,IF(TRIM('[9]Discharge'!L28)="","",IF(COUNT(O6)=0,"",IF(O6=1,(((10^K4)*('[9]Discharge'!L28^N4))/100),((10^K4)*('[9]Discharge'!L28^N4))))))</f>
        <v>17.611728029072733</v>
      </c>
      <c r="M30" s="68">
        <f>IF('[9]Discharge'!M28=0,0,IF(TRIM('[9]Discharge'!M28)="","",IF(COUNT(O6)=0,"",IF(O6=1,(((10^K4)*('[9]Discharge'!M28^N4))/100),((10^K4)*('[9]Discharge'!M28^N4))))))</f>
        <v>6.99711792295436</v>
      </c>
      <c r="N30" s="68">
        <f>IF('[9]Discharge'!N28=0,0,IF(TRIM('[9]Discharge'!N28)="","",IF(COUNT(O6)=0,"",IF(O6=1,(((10^K4)*('[9]Discharge'!N28^N4))/100),((10^K4)*('[9]Discharge'!N28^N4))))))</f>
        <v>1.1355834976666892</v>
      </c>
      <c r="O30" s="94">
        <f t="shared" si="0"/>
        <v>3195.861481817996</v>
      </c>
      <c r="P30" s="88"/>
      <c r="Q30" s="31"/>
    </row>
    <row r="31" spans="2:17" ht="21.75">
      <c r="B31" s="63">
        <v>20</v>
      </c>
      <c r="C31" s="68">
        <f>IF('[9]Discharge'!C29=0,0,IF(TRIM('[9]Discharge'!C29)="","",IF(COUNT(O6)=0,"",IF(O6=1,(((10^K4)*('[9]Discharge'!C29^N4))/100),((10^K4)*('[9]Discharge'!C29^N4))))))</f>
        <v>64.50501156495471</v>
      </c>
      <c r="D31" s="68">
        <f>IF('[9]Discharge'!D29=0,0,IF(TRIM('[9]Discharge'!D29)="","",IF(COUNT(O6)=0,"",IF(O6=1,(((10^K4)*('[9]Discharge'!D29^N4))/100),((10^K4)*('[9]Discharge'!D29^N4))))))</f>
        <v>40.71882188632416</v>
      </c>
      <c r="E31" s="68">
        <f>IF('[9]Discharge'!E29=0,0,IF(TRIM('[9]Discharge'!E29)="","",IF(COUNT(O6)=0,"",IF(O6=1,(((10^K4)*('[9]Discharge'!E29^N4))/100),((10^K4)*('[9]Discharge'!E29^N4))))))</f>
        <v>104.90568181367452</v>
      </c>
      <c r="F31" s="68">
        <f>IF('[9]Discharge'!F29=0,0,IF(TRIM('[9]Discharge'!F29)="","",IF(COUNT(O6)=0,"",IF(O6=1,(((10^K4)*('[9]Discharge'!F29^N4))/100),((10^K4)*('[9]Discharge'!F29^N4))))))</f>
        <v>93.41985428411063</v>
      </c>
      <c r="G31" s="68">
        <f>IF('[9]Discharge'!G29=0,0,IF(TRIM('[9]Discharge'!G29)="","",IF(COUNT(O6)=0,"",IF(O6=1,(((10^K4)*('[9]Discharge'!G29^N4))/100),((10^K4)*('[9]Discharge'!G29^N4))))))</f>
        <v>455.02022774777504</v>
      </c>
      <c r="H31" s="68">
        <f>IF('[9]Discharge'!H29=0,0,IF(TRIM('[9]Discharge'!H29)="","",IF(COUNT(O6)=0,"",IF(O6=1,(((10^K4)*('[9]Discharge'!H29^N4))/100),((10^K4)*('[9]Discharge'!H29^N4))))))</f>
        <v>549.9799283854906</v>
      </c>
      <c r="I31" s="68">
        <f>IF('[9]Discharge'!I29=0,0,IF(TRIM('[9]Discharge'!I29)="","",IF(COUNT(O6)=0,"",IF(O6=1,(((10^K4)*('[9]Discharge'!I29^N4))/100),((10^K4)*('[9]Discharge'!I29^N4))))))</f>
        <v>244.6659266994982</v>
      </c>
      <c r="J31" s="68">
        <f>IF('[9]Discharge'!J29=0,0,IF(TRIM('[9]Discharge'!J29)="","",IF(COUNT(O6)=0,"",IF(O6=1,(((10^K4)*('[9]Discharge'!J29^N4))/100),((10^K4)*('[9]Discharge'!J29^N4))))))</f>
        <v>111.23356413603615</v>
      </c>
      <c r="K31" s="68">
        <f>IF('[9]Discharge'!K29=0,0,IF(TRIM('[9]Discharge'!K29)="","",IF(COUNT(O6)=0,"",IF(O6=1,(((10^K4)*('[9]Discharge'!K29^N4))/100),((10^K4)*('[9]Discharge'!K29^N4))))))</f>
        <v>24.445410461133072</v>
      </c>
      <c r="L31" s="68">
        <f>IF('[9]Discharge'!L29=0,0,IF(TRIM('[9]Discharge'!L29)="","",IF(COUNT(O6)=0,"",IF(O6=1,(((10^K4)*('[9]Discharge'!L29^N4))/100),((10^K4)*('[9]Discharge'!L29^N4))))))</f>
        <v>20.88700789227062</v>
      </c>
      <c r="M31" s="68">
        <f>IF('[9]Discharge'!M29=0,0,IF(TRIM('[9]Discharge'!M29)="","",IF(COUNT(O6)=0,"",IF(O6=1,(((10^K4)*('[9]Discharge'!M29^N4))/100),((10^K4)*('[9]Discharge'!M29^N4))))))</f>
        <v>30.775378280108022</v>
      </c>
      <c r="N31" s="68">
        <f>IF('[9]Discharge'!N29=0,0,IF(TRIM('[9]Discharge'!N29)="","",IF(COUNT(O6)=0,"",IF(O6=1,(((10^K4)*('[9]Discharge'!N29^N4))/100),((10^K4)*('[9]Discharge'!N29^N4))))))</f>
        <v>0.7433421637013682</v>
      </c>
      <c r="O31" s="94">
        <f t="shared" si="0"/>
        <v>1741.3001553150773</v>
      </c>
      <c r="P31" s="88"/>
      <c r="Q31" s="31"/>
    </row>
    <row r="32" spans="2:17" ht="21.75">
      <c r="B32" s="63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94"/>
      <c r="P32" s="88"/>
      <c r="Q32" s="31"/>
    </row>
    <row r="33" spans="2:17" ht="21.75">
      <c r="B33" s="63">
        <v>21</v>
      </c>
      <c r="C33" s="68">
        <f>IF('[9]Discharge'!C31=0,0,IF(TRIM('[9]Discharge'!C31)="","",IF(COUNT(O6)=0,"",IF(O6=1,(((10^K4)*('[9]Discharge'!C31^N4))/100),((10^K4)*('[9]Discharge'!C31^N4))))))</f>
        <v>64.50501156495471</v>
      </c>
      <c r="D33" s="68">
        <f>IF('[9]Discharge'!D31=0,0,IF(TRIM('[9]Discharge'!D31)="","",IF(COUNT(O6)=0,"",IF(O6=1,(((10^K4)*('[9]Discharge'!D31^N4))/100),((10^K4)*('[9]Discharge'!D31^N4))))))</f>
        <v>35.57110675072115</v>
      </c>
      <c r="E33" s="68">
        <f>IF('[9]Discharge'!E31=0,0,IF(TRIM('[9]Discharge'!E31)="","",IF(COUNT(O6)=0,"",IF(O6=1,(((10^K4)*('[9]Discharge'!E31^N4))/100),((10^K4)*('[9]Discharge'!E31^N4))))))</f>
        <v>68.94870514795905</v>
      </c>
      <c r="F33" s="68">
        <f>IF('[9]Discharge'!F31=0,0,IF(TRIM('[9]Discharge'!F31)="","",IF(COUNT(O6)=0,"",IF(O6=1,(((10^K4)*('[9]Discharge'!F31^N4))/100),((10^K4)*('[9]Discharge'!F31^N4))))))</f>
        <v>188.89561360849203</v>
      </c>
      <c r="G33" s="68">
        <f>IF('[9]Discharge'!G31=0,0,IF(TRIM('[9]Discharge'!G31)="","",IF(COUNT(O6)=0,"",IF(O6=1,(((10^K4)*('[9]Discharge'!G31^N4))/100),((10^K4)*('[9]Discharge'!G31^N4))))))</f>
        <v>309.97537760245297</v>
      </c>
      <c r="H33" s="68">
        <f>IF('[9]Discharge'!H31=0,0,IF(TRIM('[9]Discharge'!H31)="","",IF(COUNT(O6)=0,"",IF(O6=1,(((10^K4)*('[9]Discharge'!H31^N4))/100),((10^K4)*('[9]Discharge'!H31^N4))))))</f>
        <v>764.3428542251615</v>
      </c>
      <c r="I33" s="68">
        <f>IF('[9]Discharge'!I31=0,0,IF(TRIM('[9]Discharge'!I31)="","",IF(COUNT(O6)=0,"",IF(O6=1,(((10^K4)*('[9]Discharge'!I31^N4))/100),((10^K4)*('[9]Discharge'!I31^N4))))))</f>
        <v>232.927792273809</v>
      </c>
      <c r="J33" s="68">
        <f>IF('[9]Discharge'!J31=0,0,IF(TRIM('[9]Discharge'!J31)="","",IF(COUNT(O6)=0,"",IF(O6=1,(((10^K4)*('[9]Discharge'!J31^N4))/100),((10^K4)*('[9]Discharge'!J31^N4))))))</f>
        <v>98.76545914724284</v>
      </c>
      <c r="K33" s="68">
        <f>IF('[9]Discharge'!K31=0,0,IF(TRIM('[9]Discharge'!K31)="","",IF(COUNT(O6)=0,"",IF(O6=1,(((10^K4)*('[9]Discharge'!K31^N4))/100),((10^K4)*('[9]Discharge'!K31^N4))))))</f>
        <v>26.33096749569615</v>
      </c>
      <c r="L33" s="68">
        <f>IF('[9]Discharge'!L31=0,0,IF(TRIM('[9]Discharge'!L31)="","",IF(COUNT(O6)=0,"",IF(O6=1,(((10^K4)*('[9]Discharge'!L31^N4))/100),((10^K4)*('[9]Discharge'!L31^N4))))))</f>
        <v>20.88700789227062</v>
      </c>
      <c r="M33" s="68">
        <f>IF('[9]Discharge'!M31=0,0,IF(TRIM('[9]Discharge'!M31)="","",IF(COUNT(O6)=0,"",IF(O6=1,(((10^K4)*('[9]Discharge'!M31^N4))/100),((10^K4)*('[9]Discharge'!M31^N4))))))</f>
        <v>4.760515560313756</v>
      </c>
      <c r="N33" s="68">
        <f>IF('[9]Discharge'!N31=0,0,IF(TRIM('[9]Discharge'!N31)="","",IF(COUNT(O6)=0,"",IF(O6=1,(((10^K4)*('[9]Discharge'!N31^N4))/100),((10^K4)*('[9]Discharge'!N31^N4))))))</f>
        <v>0.7433421637013682</v>
      </c>
      <c r="O33" s="94">
        <f t="shared" si="0"/>
        <v>1816.6537534327751</v>
      </c>
      <c r="P33" s="88"/>
      <c r="Q33" s="31"/>
    </row>
    <row r="34" spans="2:17" ht="21.75">
      <c r="B34" s="63">
        <v>22</v>
      </c>
      <c r="C34" s="68">
        <f>IF('[9]Discharge'!C32=0,0,IF(TRIM('[9]Discharge'!C32)="","",IF(COUNT(O6)=0,"",IF(O6=1,(((10^K4)*('[9]Discharge'!C32^N4))/100),((10^K4)*('[9]Discharge'!C32^N4))))))</f>
        <v>46.219149114786006</v>
      </c>
      <c r="D34" s="68">
        <f>IF('[9]Discharge'!D32=0,0,IF(TRIM('[9]Discharge'!D32)="","",IF(COUNT(O6)=0,"",IF(O6=1,(((10^K4)*('[9]Discharge'!D32^N4))/100),((10^K4)*('[9]Discharge'!D32^N4))))))</f>
        <v>30.775378280108022</v>
      </c>
      <c r="E34" s="68">
        <f>IF('[9]Discharge'!E32=0,0,IF(TRIM('[9]Discharge'!E32)="","",IF(COUNT(O6)=0,"",IF(O6=1,(((10^K4)*('[9]Discharge'!E32^N4))/100),((10^K4)*('[9]Discharge'!E32^N4))))))</f>
        <v>73.54241177752773</v>
      </c>
      <c r="F34" s="68">
        <f>IF('[9]Discharge'!F32=0,0,IF(TRIM('[9]Discharge'!F32)="","",IF(COUNT(O6)=0,"",IF(O6=1,(((10^K4)*('[9]Discharge'!F32^N4))/100),((10^K4)*('[9]Discharge'!F32^N4))))))</f>
        <v>49.101727149195916</v>
      </c>
      <c r="G34" s="68">
        <f>IF('[9]Discharge'!G32=0,0,IF(TRIM('[9]Discharge'!G32)="","",IF(COUNT(O6)=0,"",IF(O6=1,(((10^K4)*('[9]Discharge'!G32^N4))/100),((10^K4)*('[9]Discharge'!G32^N4))))))</f>
        <v>188.89561360849203</v>
      </c>
      <c r="H34" s="68">
        <f>IF('[9]Discharge'!H32=0,0,IF(TRIM('[9]Discharge'!H32)="","",IF(COUNT(O6)=0,"",IF(O6=1,(((10^K4)*('[9]Discharge'!H32^N4))/100),((10^K4)*('[9]Discharge'!H32^N4))))))</f>
        <v>1137.4174106488663</v>
      </c>
      <c r="I34" s="68">
        <f>IF('[9]Discharge'!I32=0,0,IF(TRIM('[9]Discharge'!I32)="","",IF(COUNT(O6)=0,"",IF(O6=1,(((10^K4)*('[9]Discharge'!I32^N4))/100),((10^K4)*('[9]Discharge'!I32^N4))))))</f>
        <v>256.696481337285</v>
      </c>
      <c r="J34" s="68">
        <f>IF('[9]Discharge'!J32=0,0,IF(TRIM('[9]Discharge'!J32)="","",IF(COUNT(O6)=0,"",IF(O6=1,(((10^K4)*('[9]Discharge'!J32^N4))/100),((10^K4)*('[9]Discharge'!J32^N4))))))</f>
        <v>83.18036865070725</v>
      </c>
      <c r="K34" s="68">
        <f>IF('[9]Discharge'!K32=0,0,IF(TRIM('[9]Discharge'!K32)="","",IF(COUNT(O6)=0,"",IF(O6=1,(((10^K4)*('[9]Discharge'!K32^N4))/100),((10^K4)*('[9]Discharge'!K32^N4))))))</f>
        <v>22.63078118888916</v>
      </c>
      <c r="L34" s="68">
        <f>IF('[9]Discharge'!L32=0,0,IF(TRIM('[9]Discharge'!L32)="","",IF(COUNT(O6)=0,"",IF(O6=1,(((10^K4)*('[9]Discharge'!L32^N4))/100),((10^K4)*('[9]Discharge'!L32^N4))))))</f>
        <v>17.611728029072733</v>
      </c>
      <c r="M34" s="68">
        <f>IF('[9]Discharge'!M32=0,0,IF(TRIM('[9]Discharge'!M32)="","",IF(COUNT(O6)=0,"",IF(O6=1,(((10^K4)*('[9]Discharge'!M32^N4))/100),((10^K4)*('[9]Discharge'!M32^N4))))))</f>
        <v>2.682485200753008</v>
      </c>
      <c r="N34" s="68">
        <f>IF('[9]Discharge'!N32=0,0,IF(TRIM('[9]Discharge'!N32)="","",IF(COUNT(O6)=0,"",IF(O6=1,(((10^K4)*('[9]Discharge'!N32^N4))/100),((10^K4)*('[9]Discharge'!N32^N4))))))</f>
        <v>0.8150834514681293</v>
      </c>
      <c r="O34" s="94">
        <f t="shared" si="0"/>
        <v>1909.5686184371514</v>
      </c>
      <c r="P34" s="88"/>
      <c r="Q34" s="31"/>
    </row>
    <row r="35" spans="2:17" ht="21.75">
      <c r="B35" s="63">
        <v>23</v>
      </c>
      <c r="C35" s="68">
        <f>IF('[9]Discharge'!C33=0,0,IF(TRIM('[9]Discharge'!C33)="","",IF(COUNT(O6)=0,"",IF(O6=1,(((10^K4)*('[9]Discharge'!C33^N4))/100),((10^K4)*('[9]Discharge'!C33^N4))))))</f>
        <v>43.42487144639037</v>
      </c>
      <c r="D35" s="68">
        <f>IF('[9]Discharge'!D33=0,0,IF(TRIM('[9]Discharge'!D33)="","",IF(COUNT(O6)=0,"",IF(O6=1,(((10^K4)*('[9]Discharge'!D33^N4))/100),((10^K4)*('[9]Discharge'!D33^N4))))))</f>
        <v>28.509301860775654</v>
      </c>
      <c r="E35" s="68">
        <f>IF('[9]Discharge'!E33=0,0,IF(TRIM('[9]Discharge'!E33)="","",IF(COUNT(O6)=0,"",IF(O6=1,(((10^K4)*('[9]Discharge'!E33^N4))/100),((10^K4)*('[9]Discharge'!E33^N4))))))</f>
        <v>64.50501156495471</v>
      </c>
      <c r="F35" s="68">
        <f>IF('[9]Discharge'!F33=0,0,IF(TRIM('[9]Discharge'!F33)="","",IF(COUNT(O6)=0,"",IF(O6=1,(((10^K4)*('[9]Discharge'!F33^N4))/100),((10^K4)*('[9]Discharge'!F33^N4))))))</f>
        <v>46.219149114786006</v>
      </c>
      <c r="G35" s="68">
        <f>IF('[9]Discharge'!G33=0,0,IF(TRIM('[9]Discharge'!G33)="","",IF(COUNT(O6)=0,"",IF(O6=1,(((10^K4)*('[9]Discharge'!G33^N4))/100),((10^K4)*('[9]Discharge'!G33^N4))))))</f>
        <v>131.34459291360824</v>
      </c>
      <c r="H35" s="68">
        <f>IF('[9]Discharge'!H33=0,0,IF(TRIM('[9]Discharge'!H33)="","",IF(COUNT(O6)=0,"",IF(O6=1,(((10^K4)*('[9]Discharge'!H33^N4))/100),((10^K4)*('[9]Discharge'!H33^N4))))))</f>
        <v>2296.9616533247868</v>
      </c>
      <c r="I35" s="68">
        <f>IF('[9]Discharge'!I33=0,0,IF(TRIM('[9]Discharge'!I33)="","",IF(COUNT(O6)=0,"",IF(O6=1,(((10^K4)*('[9]Discharge'!I33^N4))/100),((10^K4)*('[9]Discharge'!I33^N4))))))</f>
        <v>5004.804056055868</v>
      </c>
      <c r="J35" s="68">
        <f>IF('[9]Discharge'!J33=0,0,IF(TRIM('[9]Discharge'!J33)="","",IF(COUNT(O6)=0,"",IF(O6=1,(((10^K4)*('[9]Discharge'!J33^N4))/100),((10^K4)*('[9]Discharge'!J33^N4))))))</f>
        <v>78.28625852684118</v>
      </c>
      <c r="K35" s="68">
        <f>IF('[9]Discharge'!K33=0,0,IF(TRIM('[9]Discharge'!K33)="","",IF(COUNT(O6)=0,"",IF(O6=1,(((10^K4)*('[9]Discharge'!K33^N4))/100),((10^K4)*('[9]Discharge'!K33^N4))))))</f>
        <v>16.0800631355652</v>
      </c>
      <c r="L35" s="68">
        <f>IF('[9]Discharge'!L33=0,0,IF(TRIM('[9]Discharge'!L33)="","",IF(COUNT(O6)=0,"",IF(O6=1,(((10^K4)*('[9]Discharge'!L33^N4))/100),((10^K4)*('[9]Discharge'!L33^N4))))))</f>
        <v>14.618937022590194</v>
      </c>
      <c r="M35" s="68">
        <f>IF('[9]Discharge'!M33=0,0,IF(TRIM('[9]Discharge'!M33)="","",IF(COUNT(O6)=0,"",IF(O6=1,(((10^K4)*('[9]Discharge'!M33^N4))/100),((10^K4)*('[9]Discharge'!M33^N4))))))</f>
        <v>2.420826690833408</v>
      </c>
      <c r="N35" s="68">
        <f>IF('[9]Discharge'!N33=0,0,IF(TRIM('[9]Discharge'!N33)="","",IF(COUNT(O6)=0,"",IF(O6=1,(((10^K4)*('[9]Discharge'!N33^N4))/100),((10^K4)*('[9]Discharge'!N33^N4))))))</f>
        <v>1.9382650404665542</v>
      </c>
      <c r="O35" s="94">
        <f t="shared" si="0"/>
        <v>7729.112986697467</v>
      </c>
      <c r="P35" s="88"/>
      <c r="Q35" s="31"/>
    </row>
    <row r="36" spans="2:17" ht="21.75">
      <c r="B36" s="63">
        <v>24</v>
      </c>
      <c r="C36" s="68">
        <f>IF('[9]Discharge'!C34=0,0,IF(TRIM('[9]Discharge'!C34)="","",IF(COUNT(O6)=0,"",IF(O6=1,(((10^K4)*('[9]Discharge'!C34^N4))/100),((10^K4)*('[9]Discharge'!C34^N4))))))</f>
        <v>43.42487144639037</v>
      </c>
      <c r="D36" s="68">
        <f>IF('[9]Discharge'!D34=0,0,IF(TRIM('[9]Discharge'!D34)="","",IF(COUNT(O6)=0,"",IF(O6=1,(((10^K4)*('[9]Discharge'!D34^N4))/100),((10^K4)*('[9]Discharge'!D34^N4))))))</f>
        <v>33.12928490192415</v>
      </c>
      <c r="E36" s="68">
        <f>IF('[9]Discharge'!E34=0,0,IF(TRIM('[9]Discharge'!E34)="","",IF(COUNT(O6)=0,"",IF(O6=1,(((10^K4)*('[9]Discharge'!E34^N4))/100),((10^K4)*('[9]Discharge'!E34^N4))))))</f>
        <v>49.101727149195916</v>
      </c>
      <c r="F36" s="68">
        <f>IF('[9]Discharge'!F34=0,0,IF(TRIM('[9]Discharge'!F34)="","",IF(COUNT(O6)=0,"",IF(O6=1,(((10^K4)*('[9]Discharge'!F34^N4))/100),((10^K4)*('[9]Discharge'!F34^N4))))))</f>
        <v>68.94870514795905</v>
      </c>
      <c r="G36" s="68">
        <f>IF('[9]Discharge'!G34=0,0,IF(TRIM('[9]Discharge'!G34)="","",IF(COUNT(O6)=0,"",IF(O6=1,(((10^K4)*('[9]Discharge'!G34^N4))/100),((10^K4)*('[9]Discharge'!G34^N4))))))</f>
        <v>98.76545914724284</v>
      </c>
      <c r="H36" s="68">
        <f>IF('[9]Discharge'!H34=0,0,IF(TRIM('[9]Discharge'!H34)="","",IF(COUNT(O6)=0,"",IF(O6=1,(((10^K4)*('[9]Discharge'!H34^N4))/100),((10^K4)*('[9]Discharge'!H34^N4))))))</f>
        <v>1207.5018757433916</v>
      </c>
      <c r="I36" s="68">
        <f>IF('[9]Discharge'!I34=0,0,IF(TRIM('[9]Discharge'!I34)="","",IF(COUNT(O6)=0,"",IF(O6=1,(((10^K4)*('[9]Discharge'!I34^N4))/100),((10^K4)*('[9]Discharge'!I34^N4))))))</f>
        <v>2364.1728622058135</v>
      </c>
      <c r="J36" s="68">
        <f>IF('[9]Discharge'!J34=0,0,IF(TRIM('[9]Discharge'!J34)="","",IF(COUNT(O6)=0,"",IF(O6=1,(((10^K4)*('[9]Discharge'!J34^N4))/100),((10^K4)*('[9]Discharge'!J34^N4))))))</f>
        <v>78.28625852684118</v>
      </c>
      <c r="K36" s="68">
        <f>IF('[9]Discharge'!K34=0,0,IF(TRIM('[9]Discharge'!K34)="","",IF(COUNT(O6)=0,"",IF(O6=1,(((10^K4)*('[9]Discharge'!K34^N4))/100),((10^K4)*('[9]Discharge'!K34^N4))))))</f>
        <v>17.611728029072733</v>
      </c>
      <c r="L36" s="68">
        <f>IF('[9]Discharge'!L34=0,0,IF(TRIM('[9]Discharge'!L34)="","",IF(COUNT(O6)=0,"",IF(O6=1,(((10^K4)*('[9]Discharge'!L34^N4))/100),((10^K4)*('[9]Discharge'!L34^N4))))))</f>
        <v>11.907944201591416</v>
      </c>
      <c r="M36" s="68">
        <f>IF('[9]Discharge'!M34=0,0,IF(TRIM('[9]Discharge'!M34)="","",IF(COUNT(O6)=0,"",IF(O6=1,(((10^K4)*('[9]Discharge'!M34^N4))/100),((10^K4)*('[9]Discharge'!M34^N4))))))</f>
        <v>0.8150834514681293</v>
      </c>
      <c r="N36" s="68">
        <f>IF('[9]Discharge'!N34=0,0,IF(TRIM('[9]Discharge'!N34)="","",IF(COUNT(O6)=0,"",IF(O6=1,(((10^K4)*('[9]Discharge'!N34^N4))/100),((10^K4)*('[9]Discharge'!N34^N4))))))</f>
        <v>6.99711792295436</v>
      </c>
      <c r="O36" s="94">
        <f t="shared" si="0"/>
        <v>3980.6629178738453</v>
      </c>
      <c r="P36" s="88"/>
      <c r="Q36" s="31"/>
    </row>
    <row r="37" spans="2:17" ht="21.75">
      <c r="B37" s="63">
        <v>25</v>
      </c>
      <c r="C37" s="68">
        <f>IF('[9]Discharge'!C35=0,0,IF(TRIM('[9]Discharge'!C35)="","",IF(COUNT(O6)=0,"",IF(O6=1,(((10^K4)*('[9]Discharge'!C35^N4))/100),((10^K4)*('[9]Discharge'!C35^N4))))))</f>
        <v>60.211199889194994</v>
      </c>
      <c r="D37" s="68">
        <f>IF('[9]Discharge'!D35=0,0,IF(TRIM('[9]Discharge'!D35)="","",IF(COUNT(O6)=0,"",IF(O6=1,(((10^K4)*('[9]Discharge'!D35^N4))/100),((10^K4)*('[9]Discharge'!D35^N4))))))</f>
        <v>199.46600060987447</v>
      </c>
      <c r="E37" s="68">
        <f>IF('[9]Discharge'!E35=0,0,IF(TRIM('[9]Discharge'!E35)="","",IF(COUNT(O6)=0,"",IF(O6=1,(((10^K4)*('[9]Discharge'!E35^N4))/100),((10^K4)*('[9]Discharge'!E35^N4))))))</f>
        <v>49.101727149195916</v>
      </c>
      <c r="F37" s="68">
        <f>IF('[9]Discharge'!F35=0,0,IF(TRIM('[9]Discharge'!F35)="","",IF(COUNT(O6)=0,"",IF(O6=1,(((10^K4)*('[9]Discharge'!F35^N4))/100),((10^K4)*('[9]Discharge'!F35^N4))))))</f>
        <v>64.50501156495471</v>
      </c>
      <c r="G37" s="68">
        <f>IF('[9]Discharge'!G35=0,0,IF(TRIM('[9]Discharge'!G35)="","",IF(COUNT(O6)=0,"",IF(O6=1,(((10^K4)*('[9]Discharge'!G35^N4))/100),((10^K4)*('[9]Discharge'!G35^N4))))))</f>
        <v>256.696481337285</v>
      </c>
      <c r="H37" s="68">
        <f>IF('[9]Discharge'!H35=0,0,IF(TRIM('[9]Discharge'!H35)="","",IF(COUNT(O6)=0,"",IF(O6=1,(((10^K4)*('[9]Discharge'!H35^N4))/100),((10^K4)*('[9]Discharge'!H35^N4))))))</f>
        <v>1003.6121550062553</v>
      </c>
      <c r="I37" s="68">
        <f>IF('[9]Discharge'!I35=0,0,IF(TRIM('[9]Discharge'!I35)="","",IF(COUNT(O6)=0,"",IF(O6=1,(((10^K4)*('[9]Discharge'!I35^N4))/100),((10^K4)*('[9]Discharge'!I35^N4))))))</f>
        <v>1036.2685476710903</v>
      </c>
      <c r="J37" s="68">
        <f>IF('[9]Discharge'!J35=0,0,IF(TRIM('[9]Discharge'!J35)="","",IF(COUNT(O6)=0,"",IF(O6=1,(((10^K4)*('[9]Discharge'!J35^N4))/100),((10^K4)*('[9]Discharge'!J35^N4))))))</f>
        <v>73.54241177752773</v>
      </c>
      <c r="K37" s="68">
        <f>IF('[9]Discharge'!K35=0,0,IF(TRIM('[9]Discharge'!K35)="","",IF(COUNT(O6)=0,"",IF(O6=1,(((10^K4)*('[9]Discharge'!K35^N4))/100),((10^K4)*('[9]Discharge'!K35^N4))))))</f>
        <v>17.611728029072733</v>
      </c>
      <c r="L37" s="68">
        <f>IF('[9]Discharge'!L35=0,0,IF(TRIM('[9]Discharge'!L35)="","",IF(COUNT(O6)=0,"",IF(O6=1,(((10^K4)*('[9]Discharge'!L35^N4))/100),((10^K4)*('[9]Discharge'!L35^N4))))))</f>
        <v>14.618937022590194</v>
      </c>
      <c r="M37" s="68">
        <f>IF('[9]Discharge'!M35=0,0,IF(TRIM('[9]Discharge'!M35)="","",IF(COUNT(O6)=0,"",IF(O6=1,(((10^K4)*('[9]Discharge'!M35^N4))/100),((10^K4)*('[9]Discharge'!M35^N4))))))</f>
        <v>0.7433421637013682</v>
      </c>
      <c r="N37" s="68">
        <f>IF('[9]Discharge'!N35=0,0,IF(TRIM('[9]Discharge'!N35)="","",IF(COUNT(O6)=0,"",IF(O6=1,(((10^K4)*('[9]Discharge'!N35^N4))/100),((10^K4)*('[9]Discharge'!N35^N4))))))</f>
        <v>5.457727383761009</v>
      </c>
      <c r="O37" s="94">
        <f t="shared" si="0"/>
        <v>2781.835269604504</v>
      </c>
      <c r="P37" s="88"/>
      <c r="Q37" s="31"/>
    </row>
    <row r="38" spans="2:17" ht="21.75">
      <c r="B38" s="63">
        <v>26</v>
      </c>
      <c r="C38" s="68">
        <f>IF('[9]Discharge'!C36=0,0,IF(TRIM('[9]Discharge'!C36)="","",IF(COUNT(O6)=0,"",IF(O6=1,(((10^K4)*('[9]Discharge'!C36^N4))/100),((10^K4)*('[9]Discharge'!C36^N4))))))</f>
        <v>49.101727149195916</v>
      </c>
      <c r="D38" s="68">
        <f>IF('[9]Discharge'!D36=0,0,IF(TRIM('[9]Discharge'!D36)="","",IF(COUNT(O6)=0,"",IF(O6=1,(((10^K4)*('[9]Discharge'!D36^N4))/100),((10^K4)*('[9]Discharge'!D36^N4))))))</f>
        <v>309.97537760245297</v>
      </c>
      <c r="E38" s="68">
        <f>IF('[9]Discharge'!E36=0,0,IF(TRIM('[9]Discharge'!E36)="","",IF(COUNT(O6)=0,"",IF(O6=1,(((10^K4)*('[9]Discharge'!E36^N4))/100),((10^K4)*('[9]Discharge'!E36^N4))))))</f>
        <v>49.101727149195916</v>
      </c>
      <c r="F38" s="68">
        <f>IF('[9]Discharge'!F36=0,0,IF(TRIM('[9]Discharge'!F36)="","",IF(COUNT(O6)=0,"",IF(O6=1,(((10^K4)*('[9]Discharge'!F36^N4))/100),((10^K4)*('[9]Discharge'!F36^N4))))))</f>
        <v>56.06713464240107</v>
      </c>
      <c r="G38" s="68">
        <f>IF('[9]Discharge'!G36=0,0,IF(TRIM('[9]Discharge'!G36)="","",IF(COUNT(O6)=0,"",IF(O6=1,(((10^K4)*('[9]Discharge'!G36^N4))/100),((10^K4)*('[9]Discharge'!G36^N4))))))</f>
        <v>244.6659266994982</v>
      </c>
      <c r="H38" s="68">
        <f>IF('[9]Discharge'!H36=0,0,IF(TRIM('[9]Discharge'!H36)="","",IF(COUNT(O6)=0,"",IF(O6=1,(((10^K4)*('[9]Discharge'!H36^N4))/100),((10^K4)*('[9]Discharge'!H36^N4))))))</f>
        <v>1914.2974841493537</v>
      </c>
      <c r="I38" s="68">
        <f>IF('[9]Discharge'!I36=0,0,IF(TRIM('[9]Discharge'!I36)="","",IF(COUNT(O6)=0,"",IF(O6=1,(((10^K4)*('[9]Discharge'!I36^N4))/100),((10^K4)*('[9]Discharge'!I36^N4))))))</f>
        <v>570.065773721745</v>
      </c>
      <c r="J38" s="68">
        <f>IF('[9]Discharge'!J36=0,0,IF(TRIM('[9]Discharge'!J36)="","",IF(COUNT(O6)=0,"",IF(O6=1,(((10^K4)*('[9]Discharge'!J36^N4))/100),((10^K4)*('[9]Discharge'!J36^N4))))))</f>
        <v>78.28625852684118</v>
      </c>
      <c r="K38" s="68">
        <f>IF('[9]Discharge'!K36=0,0,IF(TRIM('[9]Discharge'!K36)="","",IF(COUNT(O6)=0,"",IF(O6=1,(((10^K4)*('[9]Discharge'!K36^N4))/100),((10^K4)*('[9]Discharge'!K36^N4))))))</f>
        <v>17.611728029072733</v>
      </c>
      <c r="L38" s="68">
        <f>IF('[9]Discharge'!L36=0,0,IF(TRIM('[9]Discharge'!L36)="","",IF(COUNT(O6)=0,"",IF(O6=1,(((10^K4)*('[9]Discharge'!L36^N4))/100),((10^K4)*('[9]Discharge'!L36^N4))))))</f>
        <v>16.0800631355652</v>
      </c>
      <c r="M38" s="68">
        <f>IF('[9]Discharge'!M36=0,0,IF(TRIM('[9]Discharge'!M36)="","",IF(COUNT(O6)=0,"",IF(O6=1,(((10^K4)*('[9]Discharge'!M36^N4))/100),((10^K4)*('[9]Discharge'!M36^N4))))))</f>
        <v>0.5481749799368076</v>
      </c>
      <c r="N38" s="68">
        <f>IF('[9]Discharge'!N36=0,0,IF(TRIM('[9]Discharge'!N36)="","",IF(COUNT(O6)=0,"",IF(O6=1,(((10^K4)*('[9]Discharge'!N36^N4))/100),((10^K4)*('[9]Discharge'!N36^N4))))))</f>
        <v>1.7173222784206437</v>
      </c>
      <c r="O38" s="94">
        <f t="shared" si="0"/>
        <v>3307.51869806368</v>
      </c>
      <c r="P38" s="88"/>
      <c r="Q38" s="31"/>
    </row>
    <row r="39" spans="2:17" ht="21.75">
      <c r="B39" s="63">
        <v>27</v>
      </c>
      <c r="C39" s="68">
        <f>IF('[9]Discharge'!C37=0,0,IF(TRIM('[9]Discharge'!C37)="","",IF(COUNT(O6)=0,"",IF(O6=1,(((10^K4)*('[9]Discharge'!C37^N4))/100),((10^K4)*('[9]Discharge'!C37^N4))))))</f>
        <v>138.42451882353456</v>
      </c>
      <c r="D39" s="68">
        <f>IF('[9]Discharge'!D37=0,0,IF(TRIM('[9]Discharge'!D37)="","",IF(COUNT(O6)=0,"",IF(O6=1,(((10^K4)*('[9]Discharge'!D37^N4))/100),((10^K4)*('[9]Discharge'!D37^N4))))))</f>
        <v>295.6334604408729</v>
      </c>
      <c r="E39" s="68">
        <f>IF('[9]Discharge'!E37=0,0,IF(TRIM('[9]Discharge'!E37)="","",IF(COUNT(O6)=0,"",IF(O6=1,(((10^K4)*('[9]Discharge'!E37^N4))/100),((10^K4)*('[9]Discharge'!E37^N4))))))</f>
        <v>68.94870514795905</v>
      </c>
      <c r="F39" s="68">
        <f>IF('[9]Discharge'!F37=0,0,IF(TRIM('[9]Discharge'!F37)="","",IF(COUNT(O6)=0,"",IF(O6=1,(((10^K4)*('[9]Discharge'!F37^N4))/100),((10^K4)*('[9]Discharge'!F37^N4))))))</f>
        <v>64.50501156495471</v>
      </c>
      <c r="G39" s="68">
        <f>IF('[9]Discharge'!G37=0,0,IF(TRIM('[9]Discharge'!G37)="","",IF(COUNT(O6)=0,"",IF(O6=1,(((10^K4)*('[9]Discharge'!G37^N4))/100),((10^K4)*('[9]Discharge'!G37^N4))))))</f>
        <v>145.69278864886456</v>
      </c>
      <c r="H39" s="68">
        <f>IF('[9]Discharge'!H37=0,0,IF(TRIM('[9]Discharge'!H37)="","",IF(COUNT(O6)=0,"",IF(O6=1,(((10^K4)*('[9]Discharge'!H37^N4))/100),((10^K4)*('[9]Discharge'!H37^N4))))))</f>
        <v>2856.436099757236</v>
      </c>
      <c r="I39" s="68">
        <f>IF('[9]Discharge'!I37=0,0,IF(TRIM('[9]Discharge'!I37)="","",IF(COUNT(O6)=0,"",IF(O6=1,(((10^K4)*('[9]Discharge'!I37^N4))/100),((10^K4)*('[9]Discharge'!I37^N4))))))</f>
        <v>339.6921863325838</v>
      </c>
      <c r="J39" s="68">
        <f>IF('[9]Discharge'!J37=0,0,IF(TRIM('[9]Discharge'!J37)="","",IF(COUNT(O6)=0,"",IF(O6=1,(((10^K4)*('[9]Discharge'!J37^N4))/100),((10^K4)*('[9]Discharge'!J37^N4))))))</f>
        <v>73.54241177752773</v>
      </c>
      <c r="K39" s="68">
        <f>IF('[9]Discharge'!K37=0,0,IF(TRIM('[9]Discharge'!K37)="","",IF(COUNT(O6)=0,"",IF(O6=1,(((10^K4)*('[9]Discharge'!K37^N4))/100),((10^K4)*('[9]Discharge'!K37^N4))))))</f>
        <v>17.611728029072733</v>
      </c>
      <c r="L39" s="68">
        <f>IF('[9]Discharge'!L37=0,0,IF(TRIM('[9]Discharge'!L37)="","",IF(COUNT(O6)=0,"",IF(O6=1,(((10^K4)*('[9]Discharge'!L37^N4))/100),((10^K4)*('[9]Discharge'!L37^N4))))))</f>
        <v>16.0800631355652</v>
      </c>
      <c r="M39" s="68">
        <f>IF('[9]Discharge'!M37=0,0,IF(TRIM('[9]Discharge'!M37)="","",IF(COUNT(O6)=0,"",IF(O6=1,(((10^K4)*('[9]Discharge'!M37^N4))/100),((10^K4)*('[9]Discharge'!M37^N4))))))</f>
        <v>0.4347323371199045</v>
      </c>
      <c r="N39" s="68">
        <f>IF('[9]Discharge'!N37=0,0,IF(TRIM('[9]Discharge'!N37)="","",IF(COUNT(O6)=0,"",IF(O6=1,(((10^K4)*('[9]Discharge'!N37^N4))/100),((10^K4)*('[9]Discharge'!N37^N4))))))</f>
        <v>1.1355834976666892</v>
      </c>
      <c r="O39" s="94">
        <f t="shared" si="0"/>
        <v>4018.1372894929577</v>
      </c>
      <c r="P39" s="88"/>
      <c r="Q39" s="31"/>
    </row>
    <row r="40" spans="2:17" ht="21.75">
      <c r="B40" s="63">
        <v>28</v>
      </c>
      <c r="C40" s="68">
        <f>IF('[9]Discharge'!C38=0,0,IF(TRIM('[9]Discharge'!C38)="","",IF(COUNT(O6)=0,"",IF(O6=1,(((10^K4)*('[9]Discharge'!C38^N4))/100),((10^K4)*('[9]Discharge'!C38^N4))))))</f>
        <v>124.4528811625989</v>
      </c>
      <c r="D40" s="68">
        <f>IF('[9]Discharge'!D38=0,0,IF(TRIM('[9]Discharge'!D38)="","",IF(COUNT(O6)=0,"",IF(O6=1,(((10^K4)*('[9]Discharge'!D38^N4))/100),((10^K4)*('[9]Discharge'!D38^N4))))))</f>
        <v>256.696481337285</v>
      </c>
      <c r="E40" s="68">
        <f>IF('[9]Discharge'!E38=0,0,IF(TRIM('[9]Discharge'!E38)="","",IF(COUNT(O6)=0,"",IF(O6=1,(((10^K4)*('[9]Discharge'!E38^N4))/100),((10^K4)*('[9]Discharge'!E38^N4))))))</f>
        <v>49.101727149195916</v>
      </c>
      <c r="F40" s="68">
        <f>IF('[9]Discharge'!F38=0,0,IF(TRIM('[9]Discharge'!F38)="","",IF(COUNT(O6)=0,"",IF(O6=1,(((10^K4)*('[9]Discharge'!F38^N4))/100),((10^K4)*('[9]Discharge'!F38^N4))))))</f>
        <v>49.101727149195916</v>
      </c>
      <c r="G40" s="68">
        <f>IF('[9]Discharge'!G38=0,0,IF(TRIM('[9]Discharge'!G38)="","",IF(COUNT(O6)=0,"",IF(O6=1,(((10^K4)*('[9]Discharge'!G38^N4))/100),((10^K4)*('[9]Discharge'!G38^N4))))))</f>
        <v>131.34459291360824</v>
      </c>
      <c r="H40" s="68">
        <f>IF('[9]Discharge'!H38=0,0,IF(TRIM('[9]Discharge'!H38)="","",IF(COUNT(O6)=0,"",IF(O6=1,(((10^K4)*('[9]Discharge'!H38^N4))/100),((10^K4)*('[9]Discharge'!H38^N4))))))</f>
        <v>2604.413094213109</v>
      </c>
      <c r="I40" s="68">
        <f>IF('[9]Discharge'!I38=0,0,IF(TRIM('[9]Discharge'!I38)="","",IF(COUNT(O6)=0,"",IF(O6=1,(((10^K4)*('[9]Discharge'!I38^N4))/100),((10^K4)*('[9]Discharge'!I38^N4))))))</f>
        <v>403.26340501959993</v>
      </c>
      <c r="J40" s="68">
        <f>IF('[9]Discharge'!J38=0,0,IF(TRIM('[9]Discharge'!J38)="","",IF(COUNT(O6)=0,"",IF(O6=1,(((10^K4)*('[9]Discharge'!J38^N4))/100),((10^K4)*('[9]Discharge'!J38^N4))))))</f>
        <v>73.54241177752773</v>
      </c>
      <c r="K40" s="68">
        <f>IF('[9]Discharge'!K38=0,0,IF(TRIM('[9]Discharge'!K38)="","",IF(COUNT(O6)=0,"",IF(O6=1,(((10^K4)*('[9]Discharge'!K38^N4))/100),((10^K4)*('[9]Discharge'!K38^N4))))))</f>
        <v>16.0800631355652</v>
      </c>
      <c r="L40" s="68">
        <f>IF('[9]Discharge'!L38=0,0,IF(TRIM('[9]Discharge'!L38)="","",IF(COUNT(O6)=0,"",IF(O6=1,(((10^K4)*('[9]Discharge'!L38^N4))/100),((10^K4)*('[9]Discharge'!L38^N4))))))</f>
        <v>14.618937022590194</v>
      </c>
      <c r="M40" s="68">
        <f>IF('[9]Discharge'!M38=0,0,IF(TRIM('[9]Discharge'!M38)="","",IF(COUNT(O6)=0,"",IF(O6=1,(((10^K4)*('[9]Discharge'!M38^N4))/100),((10^K4)*('[9]Discharge'!M38^N4))))))</f>
        <v>0.1202105280410512</v>
      </c>
      <c r="N40" s="68">
        <f>IF('[9]Discharge'!N38=0,0,IF(TRIM('[9]Discharge'!N38)="","",IF(COUNT(O6)=0,"",IF(O6=1,(((10^K4)*('[9]Discharge'!N38^N4))/100),((10^K4)*('[9]Discharge'!N38^N4))))))</f>
        <v>0.5481749799368076</v>
      </c>
      <c r="O40" s="94">
        <f t="shared" si="0"/>
        <v>3723.283706388254</v>
      </c>
      <c r="P40" s="88"/>
      <c r="Q40" s="31"/>
    </row>
    <row r="41" spans="2:17" ht="21.75">
      <c r="B41" s="63">
        <v>29</v>
      </c>
      <c r="C41" s="68">
        <f>IF('[9]Discharge'!C39=0,0,IF(TRIM('[9]Discharge'!C39)="","",IF(COUNT(O6)=0,"",IF(O6=1,(((10^K4)*('[9]Discharge'!C39^N4))/100),((10^K4)*('[9]Discharge'!C39^N4))))))</f>
        <v>88.22486181125515</v>
      </c>
      <c r="D41" s="68">
        <f>IF('[9]Discharge'!D39=0,0,IF(TRIM('[9]Discharge'!D39)="","",IF(COUNT(O6)=0,"",IF(O6=1,(((10^K4)*('[9]Discharge'!D39^N4))/100),((10^K4)*('[9]Discharge'!D39^N4))))))</f>
        <v>232.927792273809</v>
      </c>
      <c r="E41" s="68">
        <f>IF('[9]Discharge'!E39=0,0,IF(TRIM('[9]Discharge'!E39)="","",IF(COUNT(O6)=0,"",IF(O6=1,(((10^K4)*('[9]Discharge'!E39^N4))/100),((10^K4)*('[9]Discharge'!E39^N4))))))</f>
        <v>60.211199889194994</v>
      </c>
      <c r="F41" s="68">
        <f>IF('[9]Discharge'!F39=0,0,IF(TRIM('[9]Discharge'!F39)="","",IF(COUNT(O6)=0,"",IF(O6=1,(((10^K4)*('[9]Discharge'!F39^N4))/100),((10^K4)*('[9]Discharge'!F39^N4))))))</f>
        <v>33.12928490192415</v>
      </c>
      <c r="G41" s="68">
        <f>IF('[9]Discharge'!G39=0,0,IF(TRIM('[9]Discharge'!G39)="","",IF(COUNT(O6)=0,"",IF(O6=1,(((10^K4)*('[9]Discharge'!G39^N4))/100),((10^K4)*('[9]Discharge'!G39^N4))))))</f>
        <v>221.4818894000252</v>
      </c>
      <c r="H41" s="68">
        <f>IF('[9]Discharge'!H39=0,0,IF(TRIM('[9]Discharge'!H39)="","",IF(COUNT(O6)=0,"",IF(O6=1,(((10^K4)*('[9]Discharge'!H39^N4))/100),((10^K4)*('[9]Discharge'!H39^N4))))))</f>
        <v>1630.9657517719895</v>
      </c>
      <c r="I41" s="68">
        <f>IF('[9]Discharge'!I39=0,0,IF(TRIM('[9]Discharge'!I39)="","",IF(COUNT(O6)=0,"",IF(O6=1,(((10^K4)*('[9]Discharge'!I39^N4))/100),((10^K4)*('[9]Discharge'!I39^N4))))))</f>
        <v>324.66154981828475</v>
      </c>
      <c r="J41" s="68">
        <f>IF('[9]Discharge'!J39=0,0,IF(TRIM('[9]Discharge'!J39)="","",IF(COUNT(O6)=0,"",IF(O6=1,(((10^K4)*('[9]Discharge'!J39^N4))/100),((10^K4)*('[9]Discharge'!J39^N4))))))</f>
        <v>64.50501156495471</v>
      </c>
      <c r="K41" s="68">
        <f>IF('[9]Discharge'!K39=0,0,IF(TRIM('[9]Discharge'!K39)="","",IF(COUNT(O6)=0,"",IF(O6=1,(((10^K4)*('[9]Discharge'!K39^N4))/100),((10^K4)*('[9]Discharge'!K39^N4))))))</f>
        <v>16.0800631355652</v>
      </c>
      <c r="L41" s="68">
        <f>IF('[9]Discharge'!L39=0,0,IF(TRIM('[9]Discharge'!L39)="","",IF(COUNT(O6)=0,"",IF(O6=1,(((10^K4)*('[9]Discharge'!L39^N4))/100),((10^K4)*('[9]Discharge'!L39^N4))))))</f>
        <v>13.228261514722309</v>
      </c>
      <c r="M41" s="68">
        <f>IF('[9]Discharge'!M39=0,0,IF(TRIM('[9]Discharge'!M39)="","",IF(COUNT(O6)=0,"",IF(O6=1,(((10^K4)*('[9]Discharge'!M39^N4))/100),((10^K4)*('[9]Discharge'!M39^N4))))))</f>
      </c>
      <c r="N41" s="68">
        <f>IF('[9]Discharge'!N39=0,0,IF(TRIM('[9]Discharge'!N39)="","",IF(COUNT(O6)=0,"",IF(O6=1,(((10^K4)*('[9]Discharge'!N39^N4))/100),((10^K4)*('[9]Discharge'!N39^N4))))))</f>
        <v>2.172759731298777</v>
      </c>
      <c r="O41" s="94">
        <f t="shared" si="0"/>
        <v>2687.5884258130236</v>
      </c>
      <c r="P41" s="88"/>
      <c r="Q41" s="31"/>
    </row>
    <row r="42" spans="2:17" ht="21.75">
      <c r="B42" s="63">
        <v>30</v>
      </c>
      <c r="C42" s="68">
        <f>IF('[9]Discharge'!C40=0,0,IF(TRIM('[9]Discharge'!C40)="","",IF(COUNT(O6)=0,"",IF(O6=1,(((10^K4)*('[9]Discharge'!C40^N4))/100),((10^K4)*('[9]Discharge'!C40^N4))))))</f>
        <v>104.90568181367452</v>
      </c>
      <c r="D42" s="68">
        <f>IF('[9]Discharge'!D40=0,0,IF(TRIM('[9]Discharge'!D40)="","",IF(COUNT(O6)=0,"",IF(O6=1,(((10^K4)*('[9]Discharge'!D40^N4))/100),((10^K4)*('[9]Discharge'!D40^N4))))))</f>
        <v>111.23356413603615</v>
      </c>
      <c r="E42" s="68">
        <f>IF('[9]Discharge'!E40=0,0,IF(TRIM('[9]Discharge'!E40)="","",IF(COUNT(O6)=0,"",IF(O6=1,(((10^K4)*('[9]Discharge'!E40^N4))/100),((10^K4)*('[9]Discharge'!E40^N4))))))</f>
        <v>52.07267570595264</v>
      </c>
      <c r="F42" s="68">
        <f>IF('[9]Discharge'!F40=0,0,IF(TRIM('[9]Discharge'!F40)="","",IF(COUNT(O6)=0,"",IF(O6=1,(((10^K4)*('[9]Discharge'!F40^N4))/100),((10^K4)*('[9]Discharge'!F40^N4))))))</f>
        <v>43.42487144639037</v>
      </c>
      <c r="G42" s="68">
        <f>IF('[9]Discharge'!G40=0,0,IF(TRIM('[9]Discharge'!G40)="","",IF(COUNT(O6)=0,"",IF(O6=1,(((10^K4)*('[9]Discharge'!G40^N4))/100),((10^K4)*('[9]Discharge'!G40^N4))))))</f>
        <v>153.1495289547453</v>
      </c>
      <c r="H42" s="68">
        <f>IF('[9]Discharge'!H40=0,0,IF(TRIM('[9]Discharge'!H40)="","",IF(COUNT(O6)=0,"",IF(O6=1,(((10^K4)*('[9]Discharge'!H40^N4))/100),((10^K4)*('[9]Discharge'!H40^N4))))))</f>
        <v>1172.1943133614757</v>
      </c>
      <c r="I42" s="68">
        <f>IF('[9]Discharge'!I40=0,0,IF(TRIM('[9]Discharge'!I40)="","",IF(COUNT(O6)=0,"",IF(O6=1,(((10^K4)*('[9]Discharge'!I40^N4))/100),((10^K4)*('[9]Discharge'!I40^N4))))))</f>
        <v>355.0674918388582</v>
      </c>
      <c r="J42" s="68">
        <f>IF('[9]Discharge'!J40=0,0,IF(TRIM('[9]Discharge'!J40)="","",IF(COUNT(O6)=0,"",IF(O6=1,(((10^K4)*('[9]Discharge'!J40^N4))/100),((10^K4)*('[9]Discharge'!J40^N4))))))</f>
        <v>56.06713464240107</v>
      </c>
      <c r="K42" s="68">
        <f>IF('[9]Discharge'!K40=0,0,IF(TRIM('[9]Discharge'!K40)="","",IF(COUNT(O6)=0,"",IF(O6=1,(((10^K4)*('[9]Discharge'!K40^N4))/100),((10^K4)*('[9]Discharge'!K40^N4))))))</f>
        <v>16.0800631355652</v>
      </c>
      <c r="L42" s="68">
        <f>IF('[9]Discharge'!L40=0,0,IF(TRIM('[9]Discharge'!L40)="","",IF(COUNT(O6)=0,"",IF(O6=1,(((10^K4)*('[9]Discharge'!L40^N4))/100),((10^K4)*('[9]Discharge'!L40^N4))))))</f>
        <v>13.228261514722309</v>
      </c>
      <c r="M42" s="68"/>
      <c r="N42" s="68">
        <f>IF('[9]Discharge'!N40=0,0,IF(TRIM('[9]Discharge'!N40)="","",IF(COUNT(O6)=0,"",IF(O6=1,(((10^K4)*('[9]Discharge'!N40^N4))/100),((10^K4)*('[9]Discharge'!N40^N4))))))</f>
        <v>1.9382650404665542</v>
      </c>
      <c r="O42" s="94">
        <f>IF(AND(C42="",D42="",E42="",F42="",G42="",H42="",I42="",J42="",K42="",L42="",M42="",N42=""),"",SUM(C42:N42))</f>
        <v>2079.3618515902876</v>
      </c>
      <c r="P42" s="88"/>
      <c r="Q42" s="31"/>
    </row>
    <row r="43" spans="2:17" ht="21.75">
      <c r="B43" s="63">
        <v>31</v>
      </c>
      <c r="C43" s="68"/>
      <c r="D43" s="68">
        <f>IF('[9]Discharge'!D41=0,0,IF(TRIM('[9]Discharge'!D41)="","",IF(COUNT(O6)=0,"",IF(O6=1,(((10^K4)*('[9]Discharge'!D41^N4))/100),((10^K4)*('[9]Discharge'!D41^N4))))))</f>
        <v>168.6289122323152</v>
      </c>
      <c r="E43" s="68"/>
      <c r="F43" s="68">
        <f>IF('[9]Discharge'!F41=0,0,IF(TRIM('[9]Discharge'!F41)="","",IF(COUNT(O6)=0,"",IF(O6=1,(((10^K4)*('[9]Discharge'!F41^N4))/100),((10^K4)*('[9]Discharge'!F41^N4))))))</f>
        <v>43.42487144639037</v>
      </c>
      <c r="G43" s="68">
        <f>IF('[9]Discharge'!G41=0,0,IF(TRIM('[9]Discharge'!G41)="","",IF(COUNT(O6)=0,"",IF(O6=1,(((10^K4)*('[9]Discharge'!G41^N4))/100),((10^K4)*('[9]Discharge'!G41^N4))))))</f>
        <v>111.23356413603615</v>
      </c>
      <c r="H43" s="68"/>
      <c r="I43" s="68">
        <f>IF('[9]Discharge'!I41=0,0,IF(TRIM('[9]Discharge'!I41)="","",IF(COUNT(O6)=0,"",IF(O6=1,(((10^K4)*('[9]Discharge'!I41^N4))/100),((10^K4)*('[9]Discharge'!I41^N4))))))</f>
        <v>309.97537760245297</v>
      </c>
      <c r="J43" s="68"/>
      <c r="K43" s="68">
        <f>IF('[9]Discharge'!K41=0,0,IF(TRIM('[9]Discharge'!K41)="","",IF(COUNT(O6)=0,"",IF(O6=1,(((10^K4)*('[9]Discharge'!K41^N4))/100),((10^K4)*('[9]Discharge'!K41^N4))))))</f>
        <v>14.618937022590194</v>
      </c>
      <c r="L43" s="68">
        <f>IF(TRIM('[9]Discharge'!L41)="","",IF(COUNT(O6)=0,"",IF(O6=1,(((10^K4)*('[9]Discharge'!L41^N4))/100),((10^K4)*('[9]Discharge'!L41^N4)))))</f>
        <v>13.228261514722309</v>
      </c>
      <c r="M43" s="68"/>
      <c r="N43" s="68">
        <f>IF('[9]Discharge'!N41=0,0,IF(TRIM('[9]Discharge'!N41)="","",IF(COUNT(O6)=0,"",IF(O6=1,(((10^K4)*('[9]Discharge'!N41^N4))/100),((10^K4)*('[9]Discharge'!N41^N4))))))</f>
        <v>1.7173222784206437</v>
      </c>
      <c r="O43" s="94">
        <f t="shared" si="0"/>
        <v>662.8272462329279</v>
      </c>
      <c r="P43" s="88"/>
      <c r="Q43" s="31"/>
    </row>
    <row r="44" spans="2:17" ht="21.75">
      <c r="B44" s="69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69"/>
      <c r="Q44" s="31"/>
    </row>
    <row r="45" spans="2:17" ht="21.75">
      <c r="B45" s="49" t="s">
        <v>28</v>
      </c>
      <c r="C45" s="68">
        <f>IF(COUNT(C11:C43)=0,"",SUM(C11:C43))</f>
        <v>2486.737396254752</v>
      </c>
      <c r="D45" s="68">
        <f aca="true" t="shared" si="1" ref="D45:M45">IF(COUNT(D11:D43)=0,"",SUM(D11:D43))</f>
        <v>4272.379920768556</v>
      </c>
      <c r="E45" s="68">
        <f t="shared" si="1"/>
        <v>4132.453730264183</v>
      </c>
      <c r="F45" s="68">
        <f t="shared" si="1"/>
        <v>5580.803045894978</v>
      </c>
      <c r="G45" s="68">
        <f t="shared" si="1"/>
        <v>4373.963196480654</v>
      </c>
      <c r="H45" s="68">
        <f t="shared" si="1"/>
        <v>30423.961008865335</v>
      </c>
      <c r="I45" s="68">
        <f t="shared" si="1"/>
        <v>20987.037386889046</v>
      </c>
      <c r="J45" s="68">
        <f t="shared" si="1"/>
        <v>7664.025160435258</v>
      </c>
      <c r="K45" s="68">
        <f t="shared" si="1"/>
        <v>938.2220018131254</v>
      </c>
      <c r="L45" s="68">
        <f t="shared" si="1"/>
        <v>439.400845604347</v>
      </c>
      <c r="M45" s="68">
        <f t="shared" si="1"/>
        <v>193.08512382226218</v>
      </c>
      <c r="N45" s="68">
        <f>IF(COUNT(N11:N43)=0,"",SUM(N11:N43))</f>
        <v>56.36512323268075</v>
      </c>
      <c r="O45" s="94">
        <f>IF(COUNT(C45:N45)=0,"",SUM(C45:N45))</f>
        <v>81548.43394032518</v>
      </c>
      <c r="P45" s="88"/>
      <c r="Q45" s="71" t="s">
        <v>34</v>
      </c>
    </row>
    <row r="46" spans="2:17" ht="21.75">
      <c r="B46" s="49" t="s">
        <v>30</v>
      </c>
      <c r="C46" s="68">
        <f>IF(COUNT(C11:C43)=0,"",AVERAGE(C11:C43))</f>
        <v>82.89124654182507</v>
      </c>
      <c r="D46" s="68">
        <f aca="true" t="shared" si="2" ref="D46:N46">IF(COUNT(D11:D43)=0,"",AVERAGE(D11:D43))</f>
        <v>137.81870712156632</v>
      </c>
      <c r="E46" s="68">
        <f t="shared" si="2"/>
        <v>137.74845767547276</v>
      </c>
      <c r="F46" s="68">
        <f t="shared" si="2"/>
        <v>180.02590470628962</v>
      </c>
      <c r="G46" s="68">
        <f t="shared" si="2"/>
        <v>141.0955869832469</v>
      </c>
      <c r="H46" s="68">
        <f t="shared" si="2"/>
        <v>1014.1320336288445</v>
      </c>
      <c r="I46" s="68">
        <f t="shared" si="2"/>
        <v>677.0012060286789</v>
      </c>
      <c r="J46" s="68">
        <f t="shared" si="2"/>
        <v>255.46750534784192</v>
      </c>
      <c r="K46" s="68">
        <f t="shared" si="2"/>
        <v>30.26522586493953</v>
      </c>
      <c r="L46" s="68">
        <f t="shared" si="2"/>
        <v>14.174220825946678</v>
      </c>
      <c r="M46" s="68">
        <f t="shared" si="2"/>
        <v>6.8958972793665065</v>
      </c>
      <c r="N46" s="68">
        <f t="shared" si="2"/>
        <v>1.818229781699379</v>
      </c>
      <c r="O46" s="94">
        <f>IF(COUNT(C46:N46)=0,"",SUM(C46:N46))</f>
        <v>2679.334221785718</v>
      </c>
      <c r="P46" s="88"/>
      <c r="Q46" s="31"/>
    </row>
    <row r="47" spans="2:17" ht="21.75">
      <c r="B47" s="49" t="s">
        <v>31</v>
      </c>
      <c r="C47" s="68">
        <f>IF(COUNT(C11:C43)=0,"",MAX(C11:C43))</f>
        <v>281.6355843286931</v>
      </c>
      <c r="D47" s="68">
        <f aca="true" t="shared" si="3" ref="D47:N47">IF(COUNT(D11:D43)=0,"",MAX(D11:D43))</f>
        <v>455.02022774777504</v>
      </c>
      <c r="E47" s="68">
        <f t="shared" si="3"/>
        <v>473.283496523617</v>
      </c>
      <c r="F47" s="68">
        <f t="shared" si="3"/>
        <v>1137.4174106488663</v>
      </c>
      <c r="G47" s="68">
        <f t="shared" si="3"/>
        <v>473.283496523617</v>
      </c>
      <c r="H47" s="68">
        <f t="shared" si="3"/>
        <v>2856.436099757236</v>
      </c>
      <c r="I47" s="68">
        <f t="shared" si="3"/>
        <v>5004.804056055868</v>
      </c>
      <c r="J47" s="68">
        <f t="shared" si="3"/>
        <v>939.8878812873246</v>
      </c>
      <c r="K47" s="68">
        <f t="shared" si="3"/>
        <v>60.211199889194994</v>
      </c>
      <c r="L47" s="68">
        <f t="shared" si="3"/>
        <v>38.10092594386491</v>
      </c>
      <c r="M47" s="68">
        <f t="shared" si="3"/>
        <v>35.57110675072115</v>
      </c>
      <c r="N47" s="68">
        <f t="shared" si="3"/>
        <v>6.99711792295436</v>
      </c>
      <c r="O47" s="94">
        <f>IF(COUNT(C47:N47)=0,"",MAX(C47:N47))</f>
        <v>5004.804056055868</v>
      </c>
      <c r="P47" s="88"/>
      <c r="Q47" s="31"/>
    </row>
    <row r="48" spans="2:17" ht="21.75">
      <c r="B48" s="49" t="s">
        <v>32</v>
      </c>
      <c r="C48" s="68">
        <f>IF(COUNT(C11:C43)=0,"",MIN(C11:C43))</f>
        <v>38.10092594386491</v>
      </c>
      <c r="D48" s="68">
        <f aca="true" t="shared" si="4" ref="D48:N48">IF(COUNT(D11:D43)=0,"",MIN(D11:D43))</f>
        <v>28.509301860775654</v>
      </c>
      <c r="E48" s="68">
        <f t="shared" si="4"/>
        <v>46.219149114786006</v>
      </c>
      <c r="F48" s="68">
        <f t="shared" si="4"/>
        <v>33.12928490192415</v>
      </c>
      <c r="G48" s="68">
        <f t="shared" si="4"/>
        <v>30.775378280108022</v>
      </c>
      <c r="H48" s="68">
        <f t="shared" si="4"/>
        <v>60.211199889194994</v>
      </c>
      <c r="I48" s="68">
        <f t="shared" si="4"/>
        <v>160.7948632702129</v>
      </c>
      <c r="J48" s="68">
        <f t="shared" si="4"/>
        <v>56.06713464240107</v>
      </c>
      <c r="K48" s="68">
        <f t="shared" si="4"/>
        <v>14.618937022590194</v>
      </c>
      <c r="L48" s="68">
        <f t="shared" si="4"/>
        <v>6.2032344099920635</v>
      </c>
      <c r="M48" s="68">
        <f t="shared" si="4"/>
        <v>0.1202105280410512</v>
      </c>
      <c r="N48" s="68">
        <f t="shared" si="4"/>
        <v>0.33457799781812814</v>
      </c>
      <c r="O48" s="94">
        <f>IF(COUNT(C48:N48)=0,"",MIN(C48:N48))</f>
        <v>0.1202105280410512</v>
      </c>
      <c r="P48" s="88"/>
      <c r="Q48" s="31"/>
    </row>
  </sheetData>
  <sheetProtection/>
  <mergeCells count="51">
    <mergeCell ref="A1:B1"/>
    <mergeCell ref="C1:J1"/>
    <mergeCell ref="M1:N1"/>
    <mergeCell ref="A2:B2"/>
    <mergeCell ref="C2:G2"/>
    <mergeCell ref="C3:G3"/>
    <mergeCell ref="M3:N3"/>
    <mergeCell ref="C4:G4"/>
    <mergeCell ref="K4:L4"/>
    <mergeCell ref="N4:O4"/>
    <mergeCell ref="J5:K5"/>
    <mergeCell ref="H6:I6"/>
    <mergeCell ref="B7:O7"/>
    <mergeCell ref="O9:P9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7:P47"/>
    <mergeCell ref="O48:P48"/>
    <mergeCell ref="O40:P40"/>
    <mergeCell ref="O41:P41"/>
    <mergeCell ref="O42:P42"/>
    <mergeCell ref="O43:P43"/>
    <mergeCell ref="O45:P45"/>
    <mergeCell ref="O46:P46"/>
  </mergeCells>
  <printOptions/>
  <pageMargins left="0.7874015748031497" right="0.2755905511811024" top="0.7480314960629921" bottom="0.7480314960629921" header="0.31496062992125984" footer="0.31496062992125984"/>
  <pageSetup orientation="portrait" paperSize="9" scale="65" r:id="rId3"/>
  <headerFooter alignWithMargins="0">
    <oddHeader>&amp;R&amp;"Angsana New,ตัวหนา"&amp;20 47
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M39" sqref="M39"/>
    </sheetView>
  </sheetViews>
  <sheetFormatPr defaultColWidth="9.140625" defaultRowHeight="21.75"/>
  <sheetData>
    <row r="1" spans="1:14" ht="21.75">
      <c r="A1" s="96" t="s">
        <v>0</v>
      </c>
      <c r="B1" s="97"/>
      <c r="C1" s="98" t="str">
        <f>'[10]c-form'!AG4</f>
        <v>Kud Chang ,Mae  Taeng  , Chiang  Mai,P.92</v>
      </c>
      <c r="D1" s="98"/>
      <c r="E1" s="98"/>
      <c r="F1" s="98"/>
      <c r="G1" s="98"/>
      <c r="H1" s="98"/>
      <c r="I1" s="98"/>
      <c r="J1" s="98"/>
      <c r="K1" s="50"/>
      <c r="M1" s="96" t="s">
        <v>1</v>
      </c>
      <c r="N1" s="97"/>
    </row>
    <row r="2" spans="1:14" ht="21.75">
      <c r="A2" s="96" t="s">
        <v>2</v>
      </c>
      <c r="B2" s="97"/>
      <c r="C2" s="98" t="str">
        <f>'[10]c-form'!AG3</f>
        <v>Nam Mae Taeng</v>
      </c>
      <c r="D2" s="98"/>
      <c r="E2" s="98"/>
      <c r="F2" s="98"/>
      <c r="G2" s="98"/>
      <c r="H2" s="51"/>
      <c r="I2" s="51"/>
      <c r="J2" s="51"/>
      <c r="K2" s="50"/>
      <c r="M2" s="52" t="s">
        <v>3</v>
      </c>
      <c r="N2" s="53"/>
    </row>
    <row r="3" spans="1:14" ht="21.75">
      <c r="A3" s="49" t="s">
        <v>4</v>
      </c>
      <c r="B3" s="49"/>
      <c r="C3" s="98" t="str">
        <f>'[10]c-form'!AH3</f>
        <v>Ping</v>
      </c>
      <c r="D3" s="98"/>
      <c r="E3" s="98"/>
      <c r="F3" s="98"/>
      <c r="G3" s="98"/>
      <c r="H3" s="51"/>
      <c r="I3" s="51"/>
      <c r="J3" s="51"/>
      <c r="K3" s="50"/>
      <c r="M3" s="96" t="s">
        <v>5</v>
      </c>
      <c r="N3" s="96"/>
    </row>
    <row r="4" spans="1:15" ht="21.75">
      <c r="A4" s="52" t="s">
        <v>6</v>
      </c>
      <c r="B4" s="54"/>
      <c r="C4" s="99" t="str">
        <f>'[10]c-form'!AI3</f>
        <v>Ping</v>
      </c>
      <c r="D4" s="99"/>
      <c r="E4" s="99"/>
      <c r="F4" s="99"/>
      <c r="G4" s="99"/>
      <c r="J4" s="56" t="s">
        <v>7</v>
      </c>
      <c r="K4" s="100">
        <v>0.2649358218</v>
      </c>
      <c r="L4" s="101"/>
      <c r="M4" s="108"/>
      <c r="N4" s="102">
        <v>1.8199</v>
      </c>
      <c r="O4" s="103"/>
    </row>
    <row r="5" spans="1:17" ht="21.75">
      <c r="A5" s="52"/>
      <c r="B5" s="54"/>
      <c r="C5" s="55"/>
      <c r="D5" s="55"/>
      <c r="E5" s="55"/>
      <c r="F5" s="55"/>
      <c r="G5" s="55"/>
      <c r="J5" s="104" t="s">
        <v>9</v>
      </c>
      <c r="K5" s="105"/>
      <c r="L5" s="58">
        <v>2022</v>
      </c>
      <c r="M5" s="57" t="s">
        <v>10</v>
      </c>
      <c r="N5" s="58">
        <v>2022</v>
      </c>
      <c r="O5" s="72"/>
      <c r="P5" s="59">
        <v>30</v>
      </c>
      <c r="Q5" s="60" t="s">
        <v>12</v>
      </c>
    </row>
    <row r="6" spans="1:15" ht="21.75">
      <c r="A6" s="52"/>
      <c r="B6" s="54"/>
      <c r="C6" s="55"/>
      <c r="D6" s="55"/>
      <c r="E6" s="55"/>
      <c r="F6" s="55"/>
      <c r="G6" s="55"/>
      <c r="H6" s="96" t="str">
        <f>IF(TRIM('[10]c-form'!AJ3)&lt;&gt;"","Water  Year   "&amp;'[10]c-form'!AJ3,"Water  Year   ")</f>
        <v>Water  Year   2022</v>
      </c>
      <c r="I6" s="96"/>
      <c r="J6" s="61"/>
      <c r="N6" s="62" t="s">
        <v>13</v>
      </c>
      <c r="O6" s="18">
        <v>0</v>
      </c>
    </row>
    <row r="7" spans="2:15" ht="21.75">
      <c r="B7" s="106" t="str">
        <f>IF(TRIM('[10]c-form'!AJ3)&lt;&gt;"","Suspended Sediment, in Tons per Day, Water Year April 1, "&amp;'[10]c-form'!AJ3&amp;" to March 31,  "&amp;'[10]c-form'!AJ3+1,"Suspended Sediment, in  Tons per Day, Water Year April 1,         to March 31,  ")</f>
        <v>Suspended Sediment, in Tons per Day, Water Year April 1, 2022 to March 31,  2023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2:11" ht="21.75">
      <c r="B8" s="64"/>
      <c r="C8" s="50"/>
      <c r="D8" s="50"/>
      <c r="E8" s="50"/>
      <c r="F8" s="50"/>
      <c r="G8" s="50"/>
      <c r="H8" s="50"/>
      <c r="I8" s="50"/>
      <c r="J8" s="50"/>
      <c r="K8" s="50"/>
    </row>
    <row r="9" spans="1:17" ht="23.25">
      <c r="A9" s="65"/>
      <c r="B9" s="66" t="s">
        <v>14</v>
      </c>
      <c r="C9" s="67" t="s">
        <v>15</v>
      </c>
      <c r="D9" s="67" t="s">
        <v>16</v>
      </c>
      <c r="E9" s="67" t="s">
        <v>17</v>
      </c>
      <c r="F9" s="67" t="s">
        <v>18</v>
      </c>
      <c r="G9" s="67" t="s">
        <v>19</v>
      </c>
      <c r="H9" s="67" t="s">
        <v>20</v>
      </c>
      <c r="I9" s="67" t="s">
        <v>21</v>
      </c>
      <c r="J9" s="67" t="s">
        <v>22</v>
      </c>
      <c r="K9" s="67" t="s">
        <v>23</v>
      </c>
      <c r="L9" s="67" t="s">
        <v>24</v>
      </c>
      <c r="M9" s="67" t="s">
        <v>25</v>
      </c>
      <c r="N9" s="67" t="s">
        <v>26</v>
      </c>
      <c r="O9" s="95" t="s">
        <v>27</v>
      </c>
      <c r="P9" s="86"/>
      <c r="Q9" s="65"/>
    </row>
    <row r="11" spans="2:17" ht="21.75">
      <c r="B11" s="63">
        <v>1</v>
      </c>
      <c r="C11" s="68">
        <f>IF('[10]Discharge'!C9=0,0,IF(TRIM('[10]Discharge'!C9)="","",IF(COUNT(O6)=0,"",IF(O6=1,(((10^K4)*('[10]Discharge'!C9^N4))/100),((10^K4)*('[10]Discharge'!C9^N4))))))</f>
        <v>40.95640985811953</v>
      </c>
      <c r="D11" s="68">
        <f>IF('[10]Discharge'!D9=0,0,IF(TRIM('[10]Discharge'!D9)="","",IF(COUNT(O6)=0,"",IF(O6=1,(((10^K4)*('[10]Discharge'!D9^N4))/100),((10^K4)*('[10]Discharge'!D9^N4))))))</f>
        <v>92.00031979312455</v>
      </c>
      <c r="E11" s="68">
        <f>IF('[10]Discharge'!E9=0,0,IF(TRIM('[10]Discharge'!E9)="","",IF(COUNT(O6)=0,"",IF(O6=1,(((10^K4)*('[10]Discharge'!E9^N4))/100),((10^K4)*('[10]Discharge'!E9^N4))))))</f>
        <v>189.9815045255452</v>
      </c>
      <c r="F11" s="68">
        <f>IF('[10]Discharge'!F9=0,0,IF(TRIM('[10]Discharge'!F9)="","",IF(COUNT(O6)=0,"",IF(O6=1,(((10^K4)*('[10]Discharge'!F9^N4))/100),((10^K4)*('[10]Discharge'!F9^N4))))))</f>
        <v>199.27995120501205</v>
      </c>
      <c r="G11" s="68">
        <f>IF('[10]Discharge'!G9=0,0,IF(TRIM('[10]Discharge'!G9)="","",IF(COUNT(O6)=0,"",IF(O6=1,(((10^K4)*('[10]Discharge'!G9^N4))/100),((10^K4)*('[10]Discharge'!G9^N4))))))</f>
        <v>829.2503740605547</v>
      </c>
      <c r="H11" s="68">
        <f>IF('[10]Discharge'!H9=0,0,IF(TRIM('[10]Discharge'!H9)="","",IF(COUNT(O6)=0,"",IF(O6=1,(((10^K4)*('[10]Discharge'!H9^N4))/100),((10^K4)*('[10]Discharge'!H9^N4))))))</f>
        <v>1302.0338258031586</v>
      </c>
      <c r="I11" s="68">
        <f>IF('[10]Discharge'!I9=0,0,IF(TRIM('[10]Discharge'!I9)="","",IF(COUNT(O6)=0,"",IF(O6=1,(((10^K4)*('[10]Discharge'!I9^N4))/100),((10^K4)*('[10]Discharge'!I9^N4))))))</f>
        <v>5942.33695347907</v>
      </c>
      <c r="J11" s="68">
        <f>IF('[10]Discharge'!J9=0,0,IF(TRIM('[10]Discharge'!J9)="","",IF(COUNT(O6)=0,"",IF(O6=1,(((10^K4)*('[10]Discharge'!J9^N4))/100),((10^K4)*('[10]Discharge'!J9^N4))))))</f>
        <v>218.47501163181303</v>
      </c>
      <c r="K11" s="68">
        <f>IF('[10]Discharge'!K9=0,0,IF(TRIM('[10]Discharge'!K9)="","",IF(COUNT(O6)=0,"",IF(O6=1,(((10^K4)*('[10]Discharge'!K9^N4))/100),((10^K4)*('[10]Discharge'!K9^N4))))))</f>
        <v>68.90639640347682</v>
      </c>
      <c r="L11" s="68">
        <f>IF('[10]Discharge'!L9=0,0,IF(TRIM('[10]Discharge'!L9)="","",IF(COUNT(O6)=0,"",IF(O6=1,(((10^K4)*('[10]Discharge'!L9^N4))/100),((10^K4)*('[10]Discharge'!L9^N4))))))</f>
        <v>11.831857919761696</v>
      </c>
      <c r="M11" s="68">
        <f>IF('[10]Discharge'!M9=0,0,IF(TRIM('[10]Discharge'!M9)="","",IF(COUNT(O6)=0,"",IF(O6=1,(((10^K4)*('[10]Discharge'!M9^N4))/100),((10^K4)*('[10]Discharge'!M9^N4))))))</f>
        <v>2.1891038739336275</v>
      </c>
      <c r="N11" s="68">
        <f>IF('[10]Discharge'!N9=0,0,IF(TRIM('[10]Discharge'!N9)="","",IF(COUNT(O6)=0,"",IF(O6=1,(((10^K4)*('[10]Discharge'!N9^N4))/100),((10^K4)*('[10]Discharge'!N9^N4))))))</f>
        <v>1.8405000000733776</v>
      </c>
      <c r="O11" s="94">
        <f>IF(AND(C11="",D11="",E11="",F11="",G11="",H11="",I11="",J11="",K11="",L11="",M11="",N11=""),"",SUM(C11:N11))</f>
        <v>8899.082208553646</v>
      </c>
      <c r="P11" s="88"/>
      <c r="Q11" s="31"/>
    </row>
    <row r="12" spans="2:17" ht="21.75">
      <c r="B12" s="63">
        <v>2</v>
      </c>
      <c r="C12" s="68">
        <f>IF('[10]Discharge'!C10=0,0,IF(TRIM('[10]Discharge'!C10)="","",IF(COUNT(O6)=0,"",IF(O6=1,(((10^K4)*('[10]Discharge'!C10^N4))/100),((10^K4)*('[10]Discharge'!C10^N4))))))</f>
        <v>80.07813670818841</v>
      </c>
      <c r="D12" s="68">
        <f>IF('[10]Discharge'!D10=0,0,IF(TRIM('[10]Discharge'!D10)="","",IF(COUNT(O6)=0,"",IF(O6=1,(((10^K4)*('[10]Discharge'!D10^N4))/100),((10^K4)*('[10]Discharge'!D10^N4))))))</f>
        <v>96.13934867567603</v>
      </c>
      <c r="E12" s="68">
        <f>IF('[10]Discharge'!E10=0,0,IF(TRIM('[10]Discharge'!E10)="","",IF(COUNT(O6)=0,"",IF(O6=1,(((10^K4)*('[10]Discharge'!E10^N4))/100),((10^K4)*('[10]Discharge'!E10^N4))))))</f>
        <v>92.00031979312455</v>
      </c>
      <c r="F12" s="68">
        <f>IF('[10]Discharge'!F10=0,0,IF(TRIM('[10]Discharge'!F10)="","",IF(COUNT(O6)=0,"",IF(O6=1,(((10^K4)*('[10]Discharge'!F10^N4))/100),((10^K4)*('[10]Discharge'!F10^N4))))))</f>
        <v>804.7190878690856</v>
      </c>
      <c r="G12" s="68">
        <f>IF('[10]Discharge'!G10=0,0,IF(TRIM('[10]Discharge'!G10)="","",IF(COUNT(O6)=0,"",IF(O6=1,(((10^K4)*('[10]Discharge'!G10^N4))/100),((10^K4)*('[10]Discharge'!G10^N4))))))</f>
        <v>692.3883449877662</v>
      </c>
      <c r="H12" s="68">
        <f>IF('[10]Discharge'!H10=0,0,IF(TRIM('[10]Discharge'!H10)="","",IF(COUNT(O6)=0,"",IF(O6=1,(((10^K4)*('[10]Discharge'!H10^N4))/100),((10^K4)*('[10]Discharge'!H10^N4))))))</f>
        <v>1368.4572168001896</v>
      </c>
      <c r="I12" s="68">
        <f>IF('[10]Discharge'!I10=0,0,IF(TRIM('[10]Discharge'!I10)="","",IF(COUNT(O6)=0,"",IF(O6=1,(((10^K4)*('[10]Discharge'!I10^N4))/100),((10^K4)*('[10]Discharge'!I10^N4))))))</f>
        <v>28804.874634941945</v>
      </c>
      <c r="J12" s="68">
        <f>IF('[10]Discharge'!J10=0,0,IF(TRIM('[10]Discharge'!J10)="","",IF(COUNT(O6)=0,"",IF(O6=1,(((10^K4)*('[10]Discharge'!J10^N4))/100),((10^K4)*('[10]Discharge'!J10^N4))))))</f>
        <v>248.74964384890305</v>
      </c>
      <c r="K12" s="68">
        <f>IF('[10]Discharge'!K10=0,0,IF(TRIM('[10]Discharge'!K10)="","",IF(COUNT(O6)=0,"",IF(O6=1,(((10^K4)*('[10]Discharge'!K10^N4))/100),((10^K4)*('[10]Discharge'!K10^N4))))))</f>
        <v>68.90639640347682</v>
      </c>
      <c r="L12" s="68">
        <f>IF('[10]Discharge'!L10=0,0,IF(TRIM('[10]Discharge'!L10)="","",IF(COUNT(O6)=0,"",IF(O6=1,(((10^K4)*('[10]Discharge'!L10^N4))/100),((10^K4)*('[10]Discharge'!L10^N4))))))</f>
        <v>10.183374949198033</v>
      </c>
      <c r="M12" s="68">
        <f>IF('[10]Discharge'!M10=0,0,IF(TRIM('[10]Discharge'!M10)="","",IF(COUNT(O6)=0,"",IF(O6=1,(((10^K4)*('[10]Discharge'!M10^N4))/100),((10^K4)*('[10]Discharge'!M10^N4))))))</f>
        <v>2.5647070846549034</v>
      </c>
      <c r="N12" s="68">
        <f>IF('[10]Discharge'!N10=0,0,IF(TRIM('[10]Discharge'!N10)="","",IF(COUNT(O6)=0,"",IF(O6=1,(((10^K4)*('[10]Discharge'!N10^N4))/100),((10^K4)*('[10]Discharge'!N10^N4))))))</f>
        <v>2.966889206789597</v>
      </c>
      <c r="O12" s="94">
        <f aca="true" t="shared" si="0" ref="O12:O43">IF(AND(C12="",D12="",E12="",F12="",G12="",H12="",I12="",J12="",K12="",L12="",M12="",N12=""),"",SUM(C12:N12))</f>
        <v>32272.028101268996</v>
      </c>
      <c r="P12" s="88"/>
      <c r="Q12" s="31"/>
    </row>
    <row r="13" spans="2:17" ht="21.75">
      <c r="B13" s="63">
        <v>3</v>
      </c>
      <c r="C13" s="68">
        <f>IF('[10]Discharge'!C11=0,0,IF(TRIM('[10]Discharge'!C11)="","",IF(COUNT(O6)=0,"",IF(O6=1,(((10^K4)*('[10]Discharge'!C11^N4))/100),((10^K4)*('[10]Discharge'!C11^N4))))))</f>
        <v>199.27995120501205</v>
      </c>
      <c r="D13" s="68">
        <f>IF('[10]Discharge'!D11=0,0,IF(TRIM('[10]Discharge'!D11)="","",IF(COUNT(O6)=0,"",IF(O6=1,(((10^K4)*('[10]Discharge'!D11^N4))/100),((10^K4)*('[10]Discharge'!D11^N4))))))</f>
        <v>76.27030728992275</v>
      </c>
      <c r="E13" s="68">
        <f>IF('[10]Discharge'!E11=0,0,IF(TRIM('[10]Discharge'!E11)="","",IF(COUNT(O6)=0,"",IF(O6=1,(((10^K4)*('[10]Discharge'!E11^N4))/100),((10^K4)*('[10]Discharge'!E11^N4))))))</f>
        <v>65.35116110505369</v>
      </c>
      <c r="F13" s="68">
        <f>IF('[10]Discharge'!F11=0,0,IF(TRIM('[10]Discharge'!F11)="","",IF(COUNT(O6)=0,"",IF(O6=1,(((10^K4)*('[10]Discharge'!F11^N4))/100),((10^K4)*('[10]Discharge'!F11^N4))))))</f>
        <v>412.95785532634324</v>
      </c>
      <c r="G13" s="68">
        <f>IF('[10]Discharge'!G11=0,0,IF(TRIM('[10]Discharge'!G11)="","",IF(COUNT(O6)=0,"",IF(O6=1,(((10^K4)*('[10]Discharge'!G11^N4))/100),((10^K4)*('[10]Discharge'!G11^N4))))))</f>
        <v>780.008913082132</v>
      </c>
      <c r="H13" s="68">
        <f>IF('[10]Discharge'!H11=0,0,IF(TRIM('[10]Discharge'!H11)="","",IF(COUNT(O6)=0,"",IF(O6=1,(((10^K4)*('[10]Discharge'!H11^N4))/100),((10^K4)*('[10]Discharge'!H11^N4))))))</f>
        <v>734.6154331023324</v>
      </c>
      <c r="I13" s="68">
        <f>IF('[10]Discharge'!I11=0,0,IF(TRIM('[10]Discharge'!I11)="","",IF(COUNT(O6)=0,"",IF(O6=1,(((10^K4)*('[10]Discharge'!I11^N4))/100),((10^K4)*('[10]Discharge'!I11^N4))))))</f>
        <v>21706.21732698912</v>
      </c>
      <c r="J13" s="68">
        <f>IF('[10]Discharge'!J11=0,0,IF(TRIM('[10]Discharge'!J11)="","",IF(COUNT(O6)=0,"",IF(O6=1,(((10^K4)*('[10]Discharge'!J11^N4))/100),((10^K4)*('[10]Discharge'!J11^N4))))))</f>
        <v>238.4616405920591</v>
      </c>
      <c r="K13" s="68">
        <f>IF('[10]Discharge'!K11=0,0,IF(TRIM('[10]Discharge'!K11)="","",IF(COUNT(O6)=0,"",IF(O6=1,(((10^K4)*('[10]Discharge'!K11^N4))/100),((10^K4)*('[10]Discharge'!K11^N4))))))</f>
        <v>61.88099411938257</v>
      </c>
      <c r="L13" s="68">
        <f>IF('[10]Discharge'!L11=0,0,IF(TRIM('[10]Discharge'!L11)="","",IF(COUNT(O6)=0,"",IF(O6=1,(((10^K4)*('[10]Discharge'!L11^N4))/100),((10^K4)*('[10]Discharge'!L11^N4))))))</f>
        <v>8.647125471113542</v>
      </c>
      <c r="M13" s="68">
        <f>IF('[10]Discharge'!M11=0,0,IF(TRIM('[10]Discharge'!M11)="","",IF(COUNT(O6)=0,"",IF(O6=1,(((10^K4)*('[10]Discharge'!M11^N4))/100),((10^K4)*('[10]Discharge'!M11^N4))))))</f>
        <v>1.5193637647843758</v>
      </c>
      <c r="N13" s="68">
        <f>IF('[10]Discharge'!N11=0,0,IF(TRIM('[10]Discharge'!N11)="","",IF(COUNT(O6)=0,"",IF(O6=1,(((10^K4)*('[10]Discharge'!N11^N4))/100),((10^K4)*('[10]Discharge'!N11^N4))))))</f>
        <v>2.5647070846549034</v>
      </c>
      <c r="O13" s="94">
        <f t="shared" si="0"/>
        <v>24287.774779131913</v>
      </c>
      <c r="P13" s="88"/>
      <c r="Q13" s="31"/>
    </row>
    <row r="14" spans="2:17" ht="21.75">
      <c r="B14" s="63">
        <v>4</v>
      </c>
      <c r="C14" s="68">
        <f>IF('[10]Discharge'!C12=0,0,IF(TRIM('[10]Discharge'!C12)="","",IF(COUNT(O6)=0,"",IF(O6=1,(((10^K4)*('[10]Discharge'!C12^N4))/100),((10^K4)*('[10]Discharge'!C12^N4))))))</f>
        <v>120.02832875660191</v>
      </c>
      <c r="D14" s="68">
        <f>IF('[10]Discharge'!D12=0,0,IF(TRIM('[10]Discharge'!D12)="","",IF(COUNT(O6)=0,"",IF(O6=1,(((10^K4)*('[10]Discharge'!D12^N4))/100),((10^K4)*('[10]Discharge'!D12^N4))))))</f>
        <v>55.508161035116814</v>
      </c>
      <c r="E14" s="68">
        <f>IF('[10]Discharge'!E12=0,0,IF(TRIM('[10]Discharge'!E12)="","",IF(COUNT(O6)=0,"",IF(O6=1,(((10^K4)*('[10]Discharge'!E12^N4))/100),((10^K4)*('[10]Discharge'!E12^N4))))))</f>
        <v>43.707148303744006</v>
      </c>
      <c r="F14" s="68">
        <f>IF('[10]Discharge'!F12=0,0,IF(TRIM('[10]Discharge'!F12)="","",IF(COUNT(O6)=0,"",IF(O6=1,(((10^K4)*('[10]Discharge'!F12^N4))/100),((10^K4)*('[10]Discharge'!F12^N4))))))</f>
        <v>269.9109347866285</v>
      </c>
      <c r="G14" s="68">
        <f>IF('[10]Discharge'!G12=0,0,IF(TRIM('[10]Discharge'!G12)="","",IF(COUNT(O6)=0,"",IF(O6=1,(((10^K4)*('[10]Discharge'!G12^N4))/100),((10^K4)*('[10]Discharge'!G12^N4))))))</f>
        <v>905.9220053794976</v>
      </c>
      <c r="H14" s="68">
        <f>IF('[10]Discharge'!H12=0,0,IF(TRIM('[10]Discharge'!H12)="","",IF(COUNT(O6)=0,"",IF(O6=1,(((10^K4)*('[10]Discharge'!H12^N4))/100),((10^K4)*('[10]Discharge'!H12^N4))))))</f>
        <v>611.329503672013</v>
      </c>
      <c r="I14" s="68">
        <f>IF('[10]Discharge'!I12=0,0,IF(TRIM('[10]Discharge'!I12)="","",IF(COUNT(O6)=0,"",IF(O6=1,(((10^K4)*('[10]Discharge'!I12^N4))/100),((10^K4)*('[10]Discharge'!I12^N4))))))</f>
        <v>8776.032586870417</v>
      </c>
      <c r="J14" s="68">
        <f>IF('[10]Discharge'!J12=0,0,IF(TRIM('[10]Discharge'!J12)="","",IF(COUNT(O6)=0,"",IF(O6=1,(((10^K4)*('[10]Discharge'!J12^N4))/100),((10^K4)*('[10]Discharge'!J12^N4))))))</f>
        <v>180.88369959536547</v>
      </c>
      <c r="K14" s="68">
        <f>IF('[10]Discharge'!K12=0,0,IF(TRIM('[10]Discharge'!K12)="","",IF(COUNT(O6)=0,"",IF(O6=1,(((10^K4)*('[10]Discharge'!K12^N4))/100),((10^K4)*('[10]Discharge'!K12^N4))))))</f>
        <v>52.43915534530766</v>
      </c>
      <c r="L14" s="68">
        <f>IF('[10]Discharge'!L12=0,0,IF(TRIM('[10]Discharge'!L12)="","",IF(COUNT(O6)=0,"",IF(O6=1,(((10^K4)*('[10]Discharge'!L12^N4))/100),((10^K4)*('[10]Discharge'!L12^N4))))))</f>
        <v>8.647125471113542</v>
      </c>
      <c r="M14" s="68">
        <f>IF('[10]Discharge'!M12=0,0,IF(TRIM('[10]Discharge'!M12)="","",IF(COUNT(O6)=0,"",IF(O6=1,(((10^K4)*('[10]Discharge'!M12^N4))/100),((10^K4)*('[10]Discharge'!M12^N4))))))</f>
        <v>2.1891038739336275</v>
      </c>
      <c r="N14" s="68">
        <f>IF('[10]Discharge'!N12=0,0,IF(TRIM('[10]Discharge'!N12)="","",IF(COUNT(O6)=0,"",IF(O6=1,(((10^K4)*('[10]Discharge'!N12^N4))/100),((10^K4)*('[10]Discharge'!N12^N4))))))</f>
        <v>2.5647070846549034</v>
      </c>
      <c r="O14" s="94">
        <f t="shared" si="0"/>
        <v>11029.162460174395</v>
      </c>
      <c r="P14" s="88"/>
      <c r="Q14" s="31"/>
    </row>
    <row r="15" spans="2:17" ht="21.75">
      <c r="B15" s="63">
        <v>5</v>
      </c>
      <c r="C15" s="68">
        <f>IF('[10]Discharge'!C13=0,0,IF(TRIM('[10]Discharge'!C13)="","",IF(COUNT(O6)=0,"",IF(O6=1,(((10^K4)*('[10]Discharge'!C13^N4))/100),(((10^K4)*('[10]Discharge'!C13^N4)))))))</f>
        <v>87.94352774236735</v>
      </c>
      <c r="D15" s="68">
        <f>IF('[10]Discharge'!D13=0,0,IF(TRIM('[10]Discharge'!D13)="","",IF(COUNT(O6)=0,"",IF(O6=1,(((10^K4)*('[10]Discharge'!D13^N4))/100),((10^K4)*('[10]Discharge'!D13^N4))))))</f>
        <v>46.53818029490004</v>
      </c>
      <c r="E15" s="68">
        <f>IF('[10]Discharge'!E13=0,0,IF(TRIM('[10]Discharge'!E13)="","",IF(COUNT(O6)=0,"",IF(O6=1,(((10^K4)*('[10]Discharge'!E13^N4))/100),((10^K4)*('[10]Discharge'!E13^N4))))))</f>
        <v>49.449008561038056</v>
      </c>
      <c r="F15" s="68">
        <f>IF('[10]Discharge'!F13=0,0,IF(TRIM('[10]Discharge'!F13)="","",IF(COUNT(O6)=0,"",IF(O6=1,(((10^K4)*('[10]Discharge'!F13^N4))/100),((10^K4)*('[10]Discharge'!F13^N4))))))</f>
        <v>126.93480286914907</v>
      </c>
      <c r="G15" s="68">
        <f>IF('[10]Discharge'!G13=0,0,IF(TRIM('[10]Discharge'!G13)="","",IF(COUNT(O6)=0,"",IF(O6=1,(((10^K4)*('[10]Discharge'!G13^N4))/100),((10^K4)*('[10]Discharge'!G13^N4))))))</f>
        <v>1040.2592555853275</v>
      </c>
      <c r="H15" s="68">
        <f>IF('[10]Discharge'!H13=0,0,IF(TRIM('[10]Discharge'!H13)="","",IF(COUNT(O6)=0,"",IF(O6=1,(((10^K4)*('[10]Discharge'!H13^N4))/100),((10^K4)*('[10]Discharge'!H13^N4))))))</f>
        <v>442.59215642292895</v>
      </c>
      <c r="I15" s="68">
        <f>IF('[10]Discharge'!I13=0,0,IF(TRIM('[10]Discharge'!I13)="","",IF(COUNT(O6)=0,"",IF(O6=1,(((10^K4)*('[10]Discharge'!I13^N4))/100),((10^K4)*('[10]Discharge'!I13^N4))))))</f>
        <v>4990.686533313108</v>
      </c>
      <c r="J15" s="68">
        <f>IF('[10]Discharge'!J13=0,0,IF(TRIM('[10]Discharge'!J13)="","",IF(COUNT(O6)=0,"",IF(O6=1,(((10^K4)*('[10]Discharge'!J13^N4))/100),((10^K4)*('[10]Discharge'!J13^N4))))))</f>
        <v>148.69206454732443</v>
      </c>
      <c r="K15" s="68">
        <f>IF('[10]Discharge'!K13=0,0,IF(TRIM('[10]Discharge'!K13)="","",IF(COUNT(O6)=0,"",IF(O6=1,(((10^K4)*('[10]Discharge'!K13^N4))/100),((10^K4)*('[10]Discharge'!K13^N4))))))</f>
        <v>46.53818029490004</v>
      </c>
      <c r="L15" s="68">
        <f>IF('[10]Discharge'!L13=0,0,IF(TRIM('[10]Discharge'!L13)="","",IF(COUNT(O6)=0,"",IF(O6=1,(((10^K4)*('[10]Discharge'!L13^N4))/100),((10^K4)*('[10]Discharge'!L13^N4))))))</f>
        <v>8.647125471113542</v>
      </c>
      <c r="M15" s="68">
        <f>IF('[10]Discharge'!M13=0,0,IF(TRIM('[10]Discharge'!M13)="","",IF(COUNT(O6)=0,"",IF(O6=1,(((10^K4)*('[10]Discharge'!M13^N4))/100),((10^K4)*('[10]Discharge'!M13^N4))))))</f>
        <v>1.5193637647843758</v>
      </c>
      <c r="N15" s="68">
        <f>IF('[10]Discharge'!N13=0,0,IF(TRIM('[10]Discharge'!N13)="","",IF(COUNT(O6)=0,"",IF(O6=1,(((10^K4)*('[10]Discharge'!N13^N4))/100),((10^K4)*('[10]Discharge'!N13^N4))))))</f>
        <v>2.5647070846549034</v>
      </c>
      <c r="O15" s="94">
        <f t="shared" si="0"/>
        <v>6992.364905951597</v>
      </c>
      <c r="P15" s="88"/>
      <c r="Q15" s="31"/>
    </row>
    <row r="16" spans="2:17" ht="21.75">
      <c r="B16" s="63">
        <v>6</v>
      </c>
      <c r="C16" s="68">
        <f>IF('[10]Discharge'!C14=0,0,IF(TRIM('[10]Discharge'!C14)="","",IF(COUNT(O6)=0,"",IF(O6=1,(((10^K4)*('[10]Discharge'!C14^N4))/100),((10^K4)*('[10]Discharge'!C14^N4))))))</f>
        <v>68.90639640347682</v>
      </c>
      <c r="D16" s="68">
        <f>IF('[10]Discharge'!D14=0,0,IF(TRIM('[10]Discharge'!D14)="","",IF(COUNT(O6)=0,"",IF(O6=1,(((10^K4)*('[10]Discharge'!D14^N4))/100),((10^K4)*('[10]Discharge'!D14^N4))))))</f>
        <v>52.43915534530766</v>
      </c>
      <c r="E16" s="68">
        <f>IF('[10]Discharge'!E14=0,0,IF(TRIM('[10]Discharge'!E14)="","",IF(COUNT(O6)=0,"",IF(O6=1,(((10^K4)*('[10]Discharge'!E14^N4))/100),((10^K4)*('[10]Discharge'!E14^N4))))))</f>
        <v>52.43915534530766</v>
      </c>
      <c r="F16" s="68">
        <f>IF('[10]Discharge'!F14=0,0,IF(TRIM('[10]Discharge'!F14)="","",IF(COUNT(O6)=0,"",IF(O6=1,(((10^K4)*('[10]Discharge'!F14^N4))/100),((10^K4)*('[10]Discharge'!F14^N4))))))</f>
        <v>87.94352774236735</v>
      </c>
      <c r="G16" s="68">
        <f>IF('[10]Discharge'!G14=0,0,IF(TRIM('[10]Discharge'!G14)="","",IF(COUNT(O6)=0,"",IF(O6=1,(((10^K4)*('[10]Discharge'!G14^N4))/100),((10^K4)*('[10]Discharge'!G14^N4))))))</f>
        <v>2165.622454557739</v>
      </c>
      <c r="H16" s="68">
        <f>IF('[10]Discharge'!H14=0,0,IF(TRIM('[10]Discharge'!H14)="","",IF(COUNT(O6)=0,"",IF(O6=1,(((10^K4)*('[10]Discharge'!H14^N4))/100),((10^K4)*('[10]Discharge'!H14^N4))))))</f>
        <v>384.62359179738365</v>
      </c>
      <c r="I16" s="68">
        <f>IF('[10]Discharge'!I14=0,0,IF(TRIM('[10]Discharge'!I14)="","",IF(COUNT(O6)=0,"",IF(O6=1,(((10^K4)*('[10]Discharge'!I14^N4))/100),((10^K4)*('[10]Discharge'!I14^N4))))))</f>
        <v>3331.8957194193104</v>
      </c>
      <c r="J16" s="68">
        <f>IF('[10]Discharge'!J14=0,0,IF(TRIM('[10]Discharge'!J14)="","",IF(COUNT(O6)=0,"",IF(O6=1,(((10^K4)*('[10]Discharge'!J14^N4))/100),((10^K4)*('[10]Discharge'!J14^N4))))))</f>
        <v>141.26758497076497</v>
      </c>
      <c r="K16" s="68">
        <f>IF('[10]Discharge'!K14=0,0,IF(TRIM('[10]Discharge'!K14)="","",IF(COUNT(O6)=0,"",IF(O6=1,(((10^K4)*('[10]Discharge'!K14^N4))/100),((10^K4)*('[10]Discharge'!K14^N4))))))</f>
        <v>43.707148303744006</v>
      </c>
      <c r="L16" s="68">
        <f>IF('[10]Discharge'!L14=0,0,IF(TRIM('[10]Discharge'!L14)="","",IF(COUNT(O6)=0,"",IF(O6=1,(((10^K4)*('[10]Discharge'!L14^N4))/100),((10^K4)*('[10]Discharge'!L14^N4))))))</f>
        <v>7.921653499912944</v>
      </c>
      <c r="M16" s="68">
        <f>IF('[10]Discharge'!M14=0,0,IF(TRIM('[10]Discharge'!M14)="","",IF(COUNT(O6)=0,"",IF(O6=1,(((10^K4)*('[10]Discharge'!M14^N4))/100),((10^K4)*('[10]Discharge'!M14^N4))))))</f>
        <v>1.3111912491834945</v>
      </c>
      <c r="N16" s="68">
        <f>IF('[10]Discharge'!N14=0,0,IF(TRIM('[10]Discharge'!N14)="","",IF(COUNT(O6)=0,"",IF(O6=1,(((10^K4)*('[10]Discharge'!N14^N4))/100),((10^K4)*('[10]Discharge'!N14^N4))))))</f>
        <v>2.5647070846549034</v>
      </c>
      <c r="O16" s="94">
        <f t="shared" si="0"/>
        <v>6340.642285719153</v>
      </c>
      <c r="P16" s="88"/>
      <c r="Q16" s="31"/>
    </row>
    <row r="17" spans="2:17" ht="21.75">
      <c r="B17" s="63">
        <v>7</v>
      </c>
      <c r="C17" s="68">
        <f>IF('[10]Discharge'!C15=0,0,IF(TRIM('[10]Discharge'!C15)="","",IF(COUNT(O6)=0,"",IF(O6=1,(((10^K4)*('[10]Discharge'!C15^N4))/100),((10^K4)*('[10]Discharge'!C15^N4))))))</f>
        <v>113.29640653557503</v>
      </c>
      <c r="D17" s="68">
        <f>IF('[10]Discharge'!D15=0,0,IF(TRIM('[10]Discharge'!D15)="","",IF(COUNT(O6)=0,"",IF(O6=1,(((10^K4)*('[10]Discharge'!D15^N4))/100),((10^K4)*('[10]Discharge'!D15^N4))))))</f>
        <v>269.9109347866285</v>
      </c>
      <c r="E17" s="68">
        <f>IF('[10]Discharge'!E15=0,0,IF(TRIM('[10]Discharge'!E15)="","",IF(COUNT(O6)=0,"",IF(O6=1,(((10^K4)*('[10]Discharge'!E15^N4))/100),((10^K4)*('[10]Discharge'!E15^N4))))))</f>
        <v>52.43915534530766</v>
      </c>
      <c r="F17" s="68">
        <f>IF('[10]Discharge'!F15=0,0,IF(TRIM('[10]Discharge'!F15)="","",IF(COUNT(O6)=0,"",IF(O6=1,(((10^K4)*('[10]Discharge'!F15^N4))/100),((10^K4)*('[10]Discharge'!F15^N4))))))</f>
        <v>164.05285609893144</v>
      </c>
      <c r="G17" s="68">
        <f>IF('[10]Discharge'!G15=0,0,IF(TRIM('[10]Discharge'!G15)="","",IF(COUNT(O6)=0,"",IF(O6=1,(((10^K4)*('[10]Discharge'!G15^N4))/100),((10^K4)*('[10]Discharge'!G15^N4))))))</f>
        <v>1992.3400255436866</v>
      </c>
      <c r="H17" s="68">
        <f>IF('[10]Discharge'!H15=0,0,IF(TRIM('[10]Discharge'!H15)="","",IF(COUNT(O6)=0,"",IF(O6=1,(((10^K4)*('[10]Discharge'!H15^N4))/100),((10^K4)*('[10]Discharge'!H15^N4))))))</f>
        <v>398.4884406629783</v>
      </c>
      <c r="I17" s="68">
        <f>IF('[10]Discharge'!I15=0,0,IF(TRIM('[10]Discharge'!I15)="","",IF(COUNT(O6)=0,"",IF(O6=1,(((10^K4)*('[10]Discharge'!I15^N4))/100),((10^K4)*('[10]Discharge'!I15^N4))))))</f>
        <v>2395.14846561059</v>
      </c>
      <c r="J17" s="68">
        <f>IF('[10]Discharge'!J15=0,0,IF(TRIM('[10]Discharge'!J15)="","",IF(COUNT(O6)=0,"",IF(O6=1,(((10^K4)*('[10]Discharge'!J15^N4))/100),((10^K4)*('[10]Discharge'!J15^N4))))))</f>
        <v>134.01486496178586</v>
      </c>
      <c r="K17" s="68">
        <f>IF('[10]Discharge'!K15=0,0,IF(TRIM('[10]Discharge'!K15)="","",IF(COUNT(O6)=0,"",IF(O6=1,(((10^K4)*('[10]Discharge'!K15^N4))/100),((10^K4)*('[10]Discharge'!K15^N4))))))</f>
        <v>40.95640985811953</v>
      </c>
      <c r="L17" s="68">
        <f>IF('[10]Discharge'!L15=0,0,IF(TRIM('[10]Discharge'!L15)="","",IF(COUNT(O6)=0,"",IF(O6=1,(((10^K4)*('[10]Discharge'!L15^N4))/100),((10^K4)*('[10]Discharge'!L15^N4))))))</f>
        <v>7.224943498366877</v>
      </c>
      <c r="M17" s="68">
        <f>IF('[10]Discharge'!M15=0,0,IF(TRIM('[10]Discharge'!M15)="","",IF(COUNT(O6)=0,"",IF(O6=1,(((10^K4)*('[10]Discharge'!M15^N4))/100),((10^K4)*('[10]Discharge'!M15^N4))))))</f>
        <v>1.1169364872836094</v>
      </c>
      <c r="N17" s="68">
        <f>IF('[10]Discharge'!N15=0,0,IF(TRIM('[10]Discharge'!N15)="","",IF(COUNT(O6)=0,"",IF(O6=1,(((10^K4)*('[10]Discharge'!N15^N4))/100),((10^K4)*('[10]Discharge'!N15^N4))))))</f>
        <v>2.5647070846549034</v>
      </c>
      <c r="O17" s="94">
        <f t="shared" si="0"/>
        <v>5571.554146473908</v>
      </c>
      <c r="P17" s="88"/>
      <c r="Q17" s="31"/>
    </row>
    <row r="18" spans="2:17" ht="21.75">
      <c r="B18" s="63">
        <v>8</v>
      </c>
      <c r="C18" s="68">
        <f>IF('[10]Discharge'!C16=0,0,IF(TRIM('[10]Discharge'!C16)="","",IF(COUNT(O6)=0,"",IF(O6=1,(((10^K4)*('[10]Discharge'!C16^N4))/100),((10^K4)*('[10]Discharge'!C16^N4))))))</f>
        <v>141.26758497076497</v>
      </c>
      <c r="D18" s="68">
        <f>IF('[10]Discharge'!D16=0,0,IF(TRIM('[10]Discharge'!D16)="","",IF(COUNT(O6)=0,"",IF(O6=1,(((10^K4)*('[10]Discharge'!D16^N4))/100),((10^K4)*('[10]Discharge'!D16^N4))))))</f>
        <v>92.00031979312455</v>
      </c>
      <c r="E18" s="68">
        <f>IF('[10]Discharge'!E16=0,0,IF(TRIM('[10]Discharge'!E16)="","",IF(COUNT(O6)=0,"",IF(O6=1,(((10^K4)*('[10]Discharge'!E16^N4))/100),((10^K4)*('[10]Discharge'!E16^N4))))))</f>
        <v>49.449008561038056</v>
      </c>
      <c r="F18" s="68">
        <f>IF('[10]Discharge'!F16=0,0,IF(TRIM('[10]Discharge'!F16)="","",IF(COUNT(O6)=0,"",IF(O6=1,(((10^K4)*('[10]Discharge'!F16^N4))/100),((10^K4)*('[10]Discharge'!F16^N4))))))</f>
        <v>591.777235021027</v>
      </c>
      <c r="G18" s="68">
        <f>IF('[10]Discharge'!G16=0,0,IF(TRIM('[10]Discharge'!G16)="","",IF(COUNT(O6)=0,"",IF(O6=1,(((10^K4)*('[10]Discharge'!G16^N4))/100),((10^K4)*('[10]Discharge'!G16^N4))))))</f>
        <v>4349.9192743887525</v>
      </c>
      <c r="H18" s="68">
        <f>IF('[10]Discharge'!H16=0,0,IF(TRIM('[10]Discharge'!H16)="","",IF(COUNT(O6)=0,"",IF(O6=1,(((10^K4)*('[10]Discharge'!H16^N4))/100),((10^K4)*('[10]Discharge'!H16^N4))))))</f>
        <v>281.7511976550787</v>
      </c>
      <c r="I18" s="68">
        <f>IF('[10]Discharge'!I16=0,0,IF(TRIM('[10]Discharge'!I16)="","",IF(COUNT(O6)=0,"",IF(O6=1,(((10^K4)*('[10]Discharge'!I16^N4))/100),((10^K4)*('[10]Discharge'!I16^N4))))))</f>
        <v>2120.4886285338603</v>
      </c>
      <c r="J18" s="68">
        <f>IF('[10]Discharge'!J16=0,0,IF(TRIM('[10]Discharge'!J16)="","",IF(COUNT(O6)=0,"",IF(O6=1,(((10^K4)*('[10]Discharge'!J16^N4))/100),((10^K4)*('[10]Discharge'!J16^N4))))))</f>
        <v>120.02832875660191</v>
      </c>
      <c r="K18" s="68">
        <f>IF('[10]Discharge'!K16=0,0,IF(TRIM('[10]Discharge'!K16)="","",IF(COUNT(O6)=0,"",IF(O6=1,(((10^K4)*('[10]Discharge'!K16^N4))/100),((10^K4)*('[10]Discharge'!K16^N4))))))</f>
        <v>40.95640985811953</v>
      </c>
      <c r="L18" s="68">
        <f>IF('[10]Discharge'!L16=0,0,IF(TRIM('[10]Discharge'!L16)="","",IF(COUNT(O6)=0,"",IF(O6=1,(((10^K4)*('[10]Discharge'!L16^N4))/100),((10^K4)*('[10]Discharge'!L16^N4))))))</f>
        <v>6.557258831486102</v>
      </c>
      <c r="M18" s="68">
        <f>IF('[10]Discharge'!M16=0,0,IF(TRIM('[10]Discharge'!M16)="","",IF(COUNT(O6)=0,"",IF(O6=1,(((10^K4)*('[10]Discharge'!M16^N4))/100),((10^K4)*('[10]Discharge'!M16^N4))))))</f>
        <v>1.3111912491834945</v>
      </c>
      <c r="N18" s="68">
        <f>IF('[10]Discharge'!N16=0,0,IF(TRIM('[10]Discharge'!N16)="","",IF(COUNT(O6)=0,"",IF(O6=1,(((10^K4)*('[10]Discharge'!N16^N4))/100),((10^K4)*('[10]Discharge'!N16^N4))))))</f>
        <v>2.5647070846549034</v>
      </c>
      <c r="O18" s="94">
        <f t="shared" si="0"/>
        <v>7798.071144703691</v>
      </c>
      <c r="P18" s="88"/>
      <c r="Q18" s="31"/>
    </row>
    <row r="19" spans="2:17" ht="21.75">
      <c r="B19" s="63">
        <v>9</v>
      </c>
      <c r="C19" s="68">
        <f>IF('[10]Discharge'!C17=0,0,IF(TRIM('[10]Discharge'!C17)="","",IF(COUNT(O6)=0,"",IF(O6=1,(((10^K4)*('[10]Discharge'!C17^N4))/100),((10^K4)*('[10]Discharge'!C17^N4))))))</f>
        <v>80.07813670818841</v>
      </c>
      <c r="D19" s="68">
        <f>IF('[10]Discharge'!D17=0,0,IF(TRIM('[10]Discharge'!D17)="","",IF(COUNT(O6)=0,"",IF(O6=1,(((10^K4)*('[10]Discharge'!D17^N4))/100),((10^K4)*('[10]Discharge'!D17^N4))))))</f>
        <v>398.4884406629783</v>
      </c>
      <c r="E19" s="68">
        <f>IF('[10]Discharge'!E17=0,0,IF(TRIM('[10]Discharge'!E17)="","",IF(COUNT(O6)=0,"",IF(O6=1,(((10^K4)*('[10]Discharge'!E17^N4))/100),((10^K4)*('[10]Discharge'!E17^N4))))))</f>
        <v>46.53818029490004</v>
      </c>
      <c r="F19" s="68">
        <f>IF('[10]Discharge'!F17=0,0,IF(TRIM('[10]Discharge'!F17)="","",IF(COUNT(O6)=0,"",IF(O6=1,(((10^K4)*('[10]Discharge'!F17^N4))/100),((10^K4)*('[10]Discharge'!F17^N4))))))</f>
        <v>398.4884406629783</v>
      </c>
      <c r="G19" s="68">
        <f>IF('[10]Discharge'!G17=0,0,IF(TRIM('[10]Discharge'!G17)="","",IF(COUNT(O6)=0,"",IF(O6=1,(((10^K4)*('[10]Discharge'!G17^N4))/100),((10^K4)*('[10]Discharge'!G17^N4))))))</f>
        <v>7244.762787571961</v>
      </c>
      <c r="H19" s="68">
        <f>IF('[10]Discharge'!H17=0,0,IF(TRIM('[10]Discharge'!H17)="","",IF(COUNT(O6)=0,"",IF(O6=1,(((10^K4)*('[10]Discharge'!H17^N4))/100),((10^K4)*('[10]Discharge'!H17^N4))))))</f>
        <v>905.9220053794976</v>
      </c>
      <c r="I19" s="68">
        <f>IF('[10]Discharge'!I17=0,0,IF(TRIM('[10]Discharge'!I17)="","",IF(COUNT(O6)=0,"",IF(O6=1,(((10^K4)*('[10]Discharge'!I17^N4))/100),((10^K4)*('[10]Discharge'!I17^N4))))))</f>
        <v>1685.6419499040824</v>
      </c>
      <c r="J19" s="68">
        <f>IF('[10]Discharge'!J17=0,0,IF(TRIM('[10]Discharge'!J17)="","",IF(COUNT(O6)=0,"",IF(O6=1,(((10^K4)*('[10]Discharge'!J17^N4))/100),((10^K4)*('[10]Discharge'!J17^N4))))))</f>
        <v>120.02832875660191</v>
      </c>
      <c r="K19" s="68">
        <f>IF('[10]Discharge'!K17=0,0,IF(TRIM('[10]Discharge'!K17)="","",IF(COUNT(O6)=0,"",IF(O6=1,(((10^K4)*('[10]Discharge'!K17^N4))/100),((10^K4)*('[10]Discharge'!K17^N4))))))</f>
        <v>38.286483267938955</v>
      </c>
      <c r="L19" s="68">
        <f>IF('[10]Discharge'!L17=0,0,IF(TRIM('[10]Discharge'!L17)="","",IF(COUNT(O6)=0,"",IF(O6=1,(((10^K4)*('[10]Discharge'!L17^N4))/100),((10^K4)*('[10]Discharge'!L17^N4))))))</f>
        <v>6.557258831486102</v>
      </c>
      <c r="M19" s="68">
        <f>IF('[10]Discharge'!M17=0,0,IF(TRIM('[10]Discharge'!M17)="","",IF(COUNT(O6)=0,"",IF(O6=1,(((10^K4)*('[10]Discharge'!M17^N4))/100),((10^K4)*('[10]Discharge'!M17^N4))))))</f>
        <v>2.1891038739336275</v>
      </c>
      <c r="N19" s="68">
        <f>IF('[10]Discharge'!N17=0,0,IF(TRIM('[10]Discharge'!N17)="","",IF(COUNT(O6)=0,"",IF(O6=1,(((10^K4)*('[10]Discharge'!N17^N4))/100),((10^K4)*('[10]Discharge'!N17^N4))))))</f>
        <v>2.5647070846549034</v>
      </c>
      <c r="O19" s="94">
        <f t="shared" si="0"/>
        <v>10929.545822999202</v>
      </c>
      <c r="P19" s="88"/>
      <c r="Q19" s="31"/>
    </row>
    <row r="20" spans="2:17" ht="21.75">
      <c r="B20" s="63">
        <v>10</v>
      </c>
      <c r="C20" s="68">
        <f>IF('[10]Discharge'!C18=0,0,IF(TRIM('[10]Discharge'!C18)="","",IF(COUNT(O6)=0,"",IF(O6=1,(((10^K4)*('[10]Discharge'!C18^N4))/100),((10^K4)*('[10]Discharge'!C18^N4))))))</f>
        <v>65.35116110505369</v>
      </c>
      <c r="D20" s="68">
        <f>IF('[10]Discharge'!D18=0,0,IF(TRIM('[10]Discharge'!D18)="","",IF(COUNT(O6)=0,"",IF(O6=1,(((10^K4)*('[10]Discharge'!D18^N4))/100),((10^K4)*('[10]Discharge'!D18^N4))))))</f>
        <v>331.3881265711618</v>
      </c>
      <c r="E20" s="68">
        <f>IF('[10]Discharge'!E18=0,0,IF(TRIM('[10]Discharge'!E18)="","",IF(COUNT(O6)=0,"",IF(O6=1,(((10^K4)*('[10]Discharge'!E18^N4))/100),((10^K4)*('[10]Discharge'!E18^N4))))))</f>
        <v>43.707148303744006</v>
      </c>
      <c r="F20" s="68">
        <f>IF('[10]Discharge'!F18=0,0,IF(TRIM('[10]Discharge'!F18)="","",IF(COUNT(O6)=0,"",IF(O6=1,(((10^K4)*('[10]Discharge'!F18^N4))/100),((10^K4)*('[10]Discharge'!F18^N4))))))</f>
        <v>756.1504642742027</v>
      </c>
      <c r="G20" s="68">
        <f>IF('[10]Discharge'!G18=0,0,IF(TRIM('[10]Discharge'!G18)="","",IF(COUNT(O6)=0,"",IF(O6=1,(((10^K4)*('[10]Discharge'!G18^N4))/100),((10^K4)*('[10]Discharge'!G18^N4))))))</f>
        <v>5758.6099043674</v>
      </c>
      <c r="H20" s="68">
        <f>IF('[10]Discharge'!H18=0,0,IF(TRIM('[10]Discharge'!H18)="","",IF(COUNT(O6)=0,"",IF(O6=1,(((10^K4)*('[10]Discharge'!H18^N4))/100),((10^K4)*('[10]Discharge'!H18^N4))))))</f>
        <v>1012.4935391620601</v>
      </c>
      <c r="I20" s="68">
        <f>IF('[10]Discharge'!I18=0,0,IF(TRIM('[10]Discharge'!I18)="","",IF(COUNT(O6)=0,"",IF(O6=1,(((10^K4)*('[10]Discharge'!I18^N4))/100),((10^K4)*('[10]Discharge'!I18^N4))))))</f>
        <v>1722.7142019292135</v>
      </c>
      <c r="J20" s="68">
        <f>IF('[10]Discharge'!J18=0,0,IF(TRIM('[10]Discharge'!J18)="","",IF(COUNT(O6)=0,"",IF(O6=1,(((10^K4)*('[10]Discharge'!J18^N4))/100),((10^K4)*('[10]Discharge'!J18^N4))))))</f>
        <v>126.93480286914907</v>
      </c>
      <c r="K20" s="68">
        <f>IF('[10]Discharge'!K18=0,0,IF(TRIM('[10]Discharge'!K18)="","",IF(COUNT(O6)=0,"",IF(O6=1,(((10^K4)*('[10]Discharge'!K18^N4))/100),((10^K4)*('[10]Discharge'!K18^N4))))))</f>
        <v>38.286483267938955</v>
      </c>
      <c r="L20" s="68">
        <f>IF('[10]Discharge'!L18=0,0,IF(TRIM('[10]Discharge'!L18)="","",IF(COUNT(O6)=0,"",IF(O6=1,(((10^K4)*('[10]Discharge'!L18^N4))/100),((10^K4)*('[10]Discharge'!L18^N4))))))</f>
        <v>6.557258831486102</v>
      </c>
      <c r="M20" s="68">
        <f>IF('[10]Discharge'!M18=0,0,IF(TRIM('[10]Discharge'!M18)="","",IF(COUNT(O6)=0,"",IF(O6=1,(((10^K4)*('[10]Discharge'!M18^N4))/100),((10^K4)*('[10]Discharge'!M18^N4))))))</f>
        <v>2.5647070846549034</v>
      </c>
      <c r="N20" s="68">
        <f>IF('[10]Discharge'!N18=0,0,IF(TRIM('[10]Discharge'!N18)="","",IF(COUNT(O6)=0,"",IF(O6=1,(((10^K4)*('[10]Discharge'!N18^N4))/100),((10^K4)*('[10]Discharge'!N18^N4))))))</f>
        <v>2.5647070846549034</v>
      </c>
      <c r="O20" s="94">
        <f t="shared" si="0"/>
        <v>9867.322504850721</v>
      </c>
      <c r="P20" s="88"/>
      <c r="Q20" s="31"/>
    </row>
    <row r="21" spans="2:17" ht="21.75">
      <c r="B21" s="63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94"/>
      <c r="P21" s="88"/>
      <c r="Q21" s="31"/>
    </row>
    <row r="22" spans="2:17" ht="21.75">
      <c r="B22" s="63">
        <v>11</v>
      </c>
      <c r="C22" s="68">
        <f>IF('[10]Discharge'!C20=0,0,IF(TRIM('[10]Discharge'!C20)="","",IF(COUNT(O6)=0,"",IF(O6=1,(((10^K4)*('[10]Discharge'!C20^N4))/100),((10^K4)*('[10]Discharge'!C20^N4))))))</f>
        <v>58.65558292853842</v>
      </c>
      <c r="D22" s="68">
        <f>IF('[10]Discharge'!D20=0,0,IF(TRIM('[10]Discharge'!D20)="","",IF(COUNT(O6)=0,"",IF(O6=1,(((10^K4)*('[10]Discharge'!D20^N4))/100),((10^K4)*('[10]Discharge'!D20^N4))))))</f>
        <v>1152.8635724917335</v>
      </c>
      <c r="E22" s="68">
        <f>IF('[10]Discharge'!E20=0,0,IF(TRIM('[10]Discharge'!E20)="","",IF(COUNT(O6)=0,"",IF(O6=1,(((10^K4)*('[10]Discharge'!E20^N4))/100),((10^K4)*('[10]Discharge'!E20^N4))))))</f>
        <v>43.707148303744006</v>
      </c>
      <c r="F22" s="68">
        <f>IF('[10]Discharge'!F20=0,0,IF(TRIM('[10]Discharge'!F20)="","",IF(COUNT(O6)=0,"",IF(O6=1,(((10^K4)*('[10]Discharge'!F20^N4))/100),((10^K4)*('[10]Discharge'!F20^N4))))))</f>
        <v>1012.4935391620601</v>
      </c>
      <c r="G22" s="68">
        <f>IF('[10]Discharge'!G20=0,0,IF(TRIM('[10]Discharge'!G20)="","",IF(COUNT(O6)=0,"",IF(O6=1,(((10^K4)*('[10]Discharge'!G20^N4))/100),((10^K4)*('[10]Discharge'!G20^N4))))))</f>
        <v>5497.140528954114</v>
      </c>
      <c r="H22" s="68">
        <f>IF('[10]Discharge'!H20=0,0,IF(TRIM('[10]Discharge'!H20)="","",IF(COUNT(O6)=0,"",IF(O6=1,(((10^K4)*('[10]Discharge'!H20^N4))/100),((10^K4)*('[10]Discharge'!H20^N4))))))</f>
        <v>2442.8134744588588</v>
      </c>
      <c r="I22" s="68">
        <f>IF('[10]Discharge'!I20=0,0,IF(TRIM('[10]Discharge'!I20)="","",IF(COUNT(O6)=0,"",IF(O6=1,(((10^K4)*('[10]Discharge'!I20^N4))/100),((10^K4)*('[10]Discharge'!I20^N4))))))</f>
        <v>2076.5780411454707</v>
      </c>
      <c r="J22" s="68">
        <f>IF('[10]Discharge'!J20=0,0,IF(TRIM('[10]Discharge'!J20)="","",IF(COUNT(O6)=0,"",IF(O6=1,(((10^K4)*('[10]Discharge'!J20^N4))/100),((10^K4)*('[10]Discharge'!J20^N4))))))</f>
        <v>126.93480286914907</v>
      </c>
      <c r="K22" s="68">
        <f>IF('[10]Discharge'!K20=0,0,IF(TRIM('[10]Discharge'!K20)="","",IF(COUNT(O6)=0,"",IF(O6=1,(((10^K4)*('[10]Discharge'!K20^N4))/100),((10^K4)*('[10]Discharge'!K20^N4))))))</f>
        <v>35.69790958866905</v>
      </c>
      <c r="L22" s="68">
        <f>IF('[10]Discharge'!L20=0,0,IF(TRIM('[10]Discharge'!L20)="","",IF(COUNT(O6)=0,"",IF(O6=1,(((10^K4)*('[10]Discharge'!L20^N4))/100),((10^K4)*('[10]Discharge'!L20^N4))))))</f>
        <v>7.224943498366877</v>
      </c>
      <c r="M22" s="68">
        <f>IF('[10]Discharge'!M20=0,0,IF(TRIM('[10]Discharge'!M20)="","",IF(COUNT(O6)=0,"",IF(O6=1,(((10^K4)*('[10]Discharge'!M20^N4))/100),((10^K4)*('[10]Discharge'!M20^N4))))))</f>
        <v>2.5647070846549034</v>
      </c>
      <c r="N22" s="68">
        <f>IF('[10]Discharge'!N20=0,0,IF(TRIM('[10]Discharge'!N20)="","",IF(COUNT(O6)=0,"",IF(O6=1,(((10^K4)*('[10]Discharge'!N20^N4))/100),((10^K4)*('[10]Discharge'!N20^N4))))))</f>
        <v>2.5647070846549034</v>
      </c>
      <c r="O22" s="94">
        <f t="shared" si="0"/>
        <v>12459.238957570014</v>
      </c>
      <c r="P22" s="88"/>
      <c r="Q22" s="31"/>
    </row>
    <row r="23" spans="2:17" ht="21.75">
      <c r="B23" s="63">
        <v>12</v>
      </c>
      <c r="C23" s="68">
        <f>IF('[10]Discharge'!C21=0,0,IF(TRIM('[10]Discharge'!C21)="","",IF(COUNT(O6)=0,"",IF(O6=1,(((10^K4)*('[10]Discharge'!C21^N4))/100),((10^K4)*('[10]Discharge'!C21^N4))))))</f>
        <v>58.65558292853842</v>
      </c>
      <c r="D23" s="68">
        <f>IF('[10]Discharge'!D21=0,0,IF(TRIM('[10]Discharge'!D21)="","",IF(COUNT(O6)=0,"",IF(O6=1,(((10^K4)*('[10]Discharge'!D21^N4))/100),((10^K4)*('[10]Discharge'!D21^N4))))))</f>
        <v>572.5117571576395</v>
      </c>
      <c r="E23" s="68">
        <f>IF('[10]Discharge'!E21=0,0,IF(TRIM('[10]Discharge'!E21)="","",IF(COUNT(O6)=0,"",IF(O6=1,(((10^K4)*('[10]Discharge'!E21^N4))/100),((10^K4)*('[10]Discharge'!E21^N4))))))</f>
        <v>43.707148303744006</v>
      </c>
      <c r="F23" s="68">
        <f>IF('[10]Discharge'!F21=0,0,IF(TRIM('[10]Discharge'!F21)="","",IF(COUNT(O6)=0,"",IF(O6=1,(((10^K4)*('[10]Discharge'!F21^N4))/100),((10^K4)*('[10]Discharge'!F21^N4))))))</f>
        <v>504.6207952082602</v>
      </c>
      <c r="G23" s="68">
        <f>IF('[10]Discharge'!G21=0,0,IF(TRIM('[10]Discharge'!G21)="","",IF(COUNT(O6)=0,"",IF(O6=1,(((10^K4)*('[10]Discharge'!G21^N4))/100),((10^K4)*('[10]Discharge'!G21^N4))))))</f>
        <v>8890.448655955259</v>
      </c>
      <c r="H23" s="68">
        <f>IF('[10]Discharge'!H21=0,0,IF(TRIM('[10]Discharge'!H21)="","",IF(COUNT(O6)=0,"",IF(O6=1,(((10^K4)*('[10]Discharge'!H21^N4))/100),((10^K4)*('[10]Discharge'!H21^N4))))))</f>
        <v>4745.754648793192</v>
      </c>
      <c r="I23" s="68">
        <f>IF('[10]Discharge'!I21=0,0,IF(TRIM('[10]Discharge'!I21)="","",IF(COUNT(O6)=0,"",IF(O6=1,(((10^K4)*('[10]Discharge'!I21^N4))/100),((10^K4)*('[10]Discharge'!I21^N4))))))</f>
        <v>2301.922258853691</v>
      </c>
      <c r="J23" s="68">
        <f>IF('[10]Discharge'!J21=0,0,IF(TRIM('[10]Discharge'!J21)="","",IF(COUNT(O6)=0,"",IF(O6=1,(((10^K4)*('[10]Discharge'!J21^N4))/100),((10^K4)*('[10]Discharge'!J21^N4))))))</f>
        <v>120.02832875660191</v>
      </c>
      <c r="K23" s="68">
        <f>IF('[10]Discharge'!K21=0,0,IF(TRIM('[10]Discharge'!K21)="","",IF(COUNT(O6)=0,"",IF(O6=1,(((10^K4)*('[10]Discharge'!K21^N4))/100),((10^K4)*('[10]Discharge'!K21^N4))))))</f>
        <v>30.886348732605732</v>
      </c>
      <c r="L23" s="68">
        <f>IF('[10]Discharge'!L21=0,0,IF(TRIM('[10]Discharge'!L21)="","",IF(COUNT(O6)=0,"",IF(O6=1,(((10^K4)*('[10]Discharge'!L21^N4))/100),((10^K4)*('[10]Discharge'!L21^N4))))))</f>
        <v>5.364215958519152</v>
      </c>
      <c r="M23" s="68">
        <f>IF('[10]Discharge'!M21=0,0,IF(TRIM('[10]Discharge'!M21)="","",IF(COUNT(O6)=0,"",IF(O6=1,(((10^K4)*('[10]Discharge'!M21^N4))/100),((10^K4)*('[10]Discharge'!M21^N4))))))</f>
        <v>2.5647070846549034</v>
      </c>
      <c r="N23" s="68">
        <f>IF('[10]Discharge'!N21=0,0,IF(TRIM('[10]Discharge'!N21)="","",IF(COUNT(O6)=0,"",IF(O6=1,(((10^K4)*('[10]Discharge'!N21^N4))/100),((10^K4)*('[10]Discharge'!N21^N4))))))</f>
        <v>2.5647070846549034</v>
      </c>
      <c r="O23" s="94">
        <f t="shared" si="0"/>
        <v>17279.029154817355</v>
      </c>
      <c r="P23" s="88"/>
      <c r="Q23" s="31"/>
    </row>
    <row r="24" spans="2:17" ht="21.75">
      <c r="B24" s="63">
        <v>13</v>
      </c>
      <c r="C24" s="68">
        <f>IF('[10]Discharge'!C10=0,0,IF(TRIM('[10]Discharge'!C22)="","",IF(COUNT(O6)=0,"",IF(O6=1,(((10^K4)*('[10]Discharge'!C22^N4))/100),((10^K4)*('[10]Discharge'!C22^N4))))))</f>
        <v>49.449008561038056</v>
      </c>
      <c r="D24" s="68">
        <f>IF('[10]Discharge'!D22=0,0,IF(TRIM('[10]Discharge'!D22)="","",IF(COUNT(O6)=0,"",IF(O6=1,(((10^K4)*('[10]Discharge'!D22^N4))/100),((10^K4)*('[10]Discharge'!D22^N4))))))</f>
        <v>126.93480286914907</v>
      </c>
      <c r="E24" s="68">
        <f>IF('[10]Discharge'!E22=0,0,IF(TRIM('[10]Discharge'!E22)="","",IF(COUNT(O6)=0,"",IF(O6=1,(((10^K4)*('[10]Discharge'!E22^N4))/100),((10^K4)*('[10]Discharge'!E22^N4))))))</f>
        <v>43.707148303744006</v>
      </c>
      <c r="F24" s="68">
        <f>IF('[10]Discharge'!F22=0,0,IF(TRIM('[10]Discharge'!F22)="","",IF(COUNT(O6)=0,"",IF(O6=1,(((10^K4)*('[10]Discharge'!F22^N4))/100),((10^K4)*('[10]Discharge'!F22^N4))))))</f>
        <v>488.7705186915005</v>
      </c>
      <c r="G24" s="68">
        <f>IF('[10]Discharge'!G22=0,0,IF(TRIM('[10]Discharge'!G22)="","",IF(COUNT(O6)=0,"",IF(O6=1,(((10^K4)*('[10]Discharge'!G22^N4))/100),((10^K4)*('[10]Discharge'!G22^N4))))))</f>
        <v>11834.743375309836</v>
      </c>
      <c r="H24" s="68">
        <f>IF('[10]Discharge'!H22=0,0,IF(TRIM('[10]Discharge'!H22)="","",IF(COUNT(O6)=0,"",IF(O6=1,(((10^K4)*('[10]Discharge'!H22^N4))/100),((10^K4)*('[10]Discharge'!H22^N4))))))</f>
        <v>5325.873952444841</v>
      </c>
      <c r="I24" s="68">
        <f>IF('[10]Discharge'!I22=0,0,IF(TRIM('[10]Discharge'!I22)="","",IF(COUNT(O6)=0,"",IF(O6=1,(((10^K4)*('[10]Discharge'!I22^N4))/100),((10^K4)*('[10]Discharge'!I22^N4))))))</f>
        <v>1182.2894556856395</v>
      </c>
      <c r="J24" s="68">
        <f>IF('[10]Discharge'!J22=0,0,IF(TRIM('[10]Discharge'!J22)="","",IF(COUNT(O6)=0,"",IF(O6=1,(((10^K4)*('[10]Discharge'!J22^N4))/100),((10^K4)*('[10]Discharge'!J22^N4))))))</f>
        <v>113.29640653557503</v>
      </c>
      <c r="K24" s="68">
        <f>IF('[10]Discharge'!K22=0,0,IF(TRIM('[10]Discharge'!K22)="","",IF(COUNT(O6)=0,"",IF(O6=1,(((10^K4)*('[10]Discharge'!K22^N4))/100),((10^K4)*('[10]Discharge'!K22^N4))))))</f>
        <v>33.191254537224715</v>
      </c>
      <c r="L24" s="68">
        <f>IF('[10]Discharge'!L22=0,0,IF(TRIM('[10]Discharge'!L22)="","",IF(COUNT(O6)=0,"",IF(O6=1,(((10^K4)*('[10]Discharge'!L22^N4))/100),((10^K4)*('[10]Discharge'!L22^N4))))))</f>
        <v>5.364215958519152</v>
      </c>
      <c r="M24" s="68">
        <f>IF('[10]Discharge'!M22=0,0,IF(TRIM('[10]Discharge'!M22)="","",IF(COUNT(O6)=0,"",IF(O6=1,(((10^K4)*('[10]Discharge'!M22^N4))/100),((10^K4)*('[10]Discharge'!M22^N4))))))</f>
        <v>2.5647070846549034</v>
      </c>
      <c r="N24" s="68">
        <f>IF('[10]Discharge'!N22=0,0,IF(TRIM('[10]Discharge'!N22)="","",IF(COUNT(O6)=0,"",IF(O6=1,(((10^K4)*('[10]Discharge'!N22^N4))/100),((10^K4)*('[10]Discharge'!N22^N4))))))</f>
        <v>2.1891038739336275</v>
      </c>
      <c r="O24" s="94">
        <f t="shared" si="0"/>
        <v>19208.373949855653</v>
      </c>
      <c r="P24" s="88"/>
      <c r="Q24" s="31"/>
    </row>
    <row r="25" spans="2:17" ht="21.75">
      <c r="B25" s="63">
        <v>14</v>
      </c>
      <c r="C25" s="68">
        <f>IF('[10]Discharge'!C10=0,0,IF(TRIM('[10]Discharge'!C23)="","",IF(COUNT(O6)=0,"",IF(O6=1,(((10^K4)*('[10]Discharge'!C23^N4))/100),((10^K4)*('[10]Discharge'!C23^N4))))))</f>
        <v>52.43915534530766</v>
      </c>
      <c r="D25" s="68">
        <f>IF('[10]Discharge'!D23=0,0,IF(TRIM('[10]Discharge'!D23)="","",IF(COUNT(O6)=0,"",IF(O6=1,(((10^K4)*('[10]Discharge'!D23^N4))/100),((10^K4)*('[10]Discharge'!D23^N4))))))</f>
        <v>65.35116110505369</v>
      </c>
      <c r="E25" s="68">
        <f>IF('[10]Discharge'!E23=0,0,IF(TRIM('[10]Discharge'!E23)="","",IF(COUNT(O6)=0,"",IF(O6=1,(((10^K4)*('[10]Discharge'!E23^N4))/100),((10^K4)*('[10]Discharge'!E23^N4))))))</f>
        <v>43.707148303744006</v>
      </c>
      <c r="F25" s="68">
        <f>IF('[10]Discharge'!F23=0,0,IF(TRIM('[10]Discharge'!F23)="","",IF(COUNT(O6)=0,"",IF(O6=1,(((10^K4)*('[10]Discharge'!F23^N4))/100),((10^K4)*('[10]Discharge'!F23^N4))))))</f>
        <v>958.5404701872448</v>
      </c>
      <c r="G25" s="68">
        <f>IF('[10]Discharge'!G23=0,0,IF(TRIM('[10]Discharge'!G23)="","",IF(COUNT(O6)=0,"",IF(O6=1,(((10^K4)*('[10]Discharge'!G23^N4))/100),((10^K4)*('[10]Discharge'!G23^N4))))))</f>
        <v>4131.804843480846</v>
      </c>
      <c r="H25" s="68">
        <f>IF('[10]Discharge'!H23=0,0,IF(TRIM('[10]Discharge'!H23)="","",IF(COUNT(O6)=0,"",IF(O6=1,(((10^K4)*('[10]Discharge'!H23^N4))/100),((10^K4)*('[10]Discharge'!H23^N4))))))</f>
        <v>6330.693166759277</v>
      </c>
      <c r="I25" s="68">
        <f>IF('[10]Discharge'!I23=0,0,IF(TRIM('[10]Discharge'!I23)="","",IF(COUNT(O6)=0,"",IF(O6=1,(((10^K4)*('[10]Discharge'!I23^N4))/100),((10^K4)*('[10]Discharge'!I23^N4))))))</f>
        <v>1212.0490458694921</v>
      </c>
      <c r="J25" s="68">
        <f>IF('[10]Discharge'!J23=0,0,IF(TRIM('[10]Discharge'!J23)="","",IF(COUNT(O6)=0,"",IF(O6=1,(((10^K4)*('[10]Discharge'!J23^N4))/100),((10^K4)*('[10]Discharge'!J23^N4))))))</f>
        <v>106.74003631378842</v>
      </c>
      <c r="K25" s="68">
        <f>IF('[10]Discharge'!K23=0,0,IF(TRIM('[10]Discharge'!K23)="","",IF(COUNT(O6)=0,"",IF(O6=1,(((10^K4)*('[10]Discharge'!K23^N4))/100),((10^K4)*('[10]Discharge'!K23^N4))))))</f>
        <v>28.65644148218994</v>
      </c>
      <c r="L25" s="68">
        <f>IF('[10]Discharge'!L23=0,0,IF(TRIM('[10]Discharge'!L23)="","",IF(COUNT(O6)=0,"",IF(O6=1,(((10^K4)*('[10]Discharge'!L23^N4))/100),((10^K4)*('[10]Discharge'!L23^N4))))))</f>
        <v>4.834257880009342</v>
      </c>
      <c r="M25" s="68">
        <f>IF('[10]Discharge'!M23=0,0,IF(TRIM('[10]Discharge'!M23)="","",IF(COUNT(O6)=0,"",IF(O6=1,(((10^K4)*('[10]Discharge'!M23^N4))/100),((10^K4)*('[10]Discharge'!M23^N4))))))</f>
        <v>2.5647070846549034</v>
      </c>
      <c r="N25" s="68">
        <f>IF('[10]Discharge'!N23=0,0,IF(TRIM('[10]Discharge'!N23)="","",IF(COUNT(O6)=0,"",IF(O6=1,(((10^K4)*('[10]Discharge'!N23^N4))/100),((10^K4)*('[10]Discharge'!N23^N4))))))</f>
        <v>3.84949982441233</v>
      </c>
      <c r="O25" s="94">
        <f t="shared" si="0"/>
        <v>12941.22993363602</v>
      </c>
      <c r="P25" s="88"/>
      <c r="Q25" s="31"/>
    </row>
    <row r="26" spans="2:17" ht="21.75">
      <c r="B26" s="63">
        <v>15</v>
      </c>
      <c r="C26" s="68">
        <f>IF('[10]Discharge'!C24=0,0,IF(TRIM('[10]Discharge'!C24)="","",IF(COUNT(O6)=0,"",IF(O6=1,(((10^K4)*('[10]Discharge'!C24^N4))/100),((10^K4)*('[10]Discharge'!C24^N4))))))</f>
        <v>58.65558292853842</v>
      </c>
      <c r="D26" s="68">
        <f>IF('[10]Discharge'!D24=0,0,IF(TRIM('[10]Discharge'!D24)="","",IF(COUNT(O6)=0,"",IF(O6=1,(((10^K4)*('[10]Discharge'!D24^N4))/100),((10^K4)*('[10]Discharge'!D24^N4))))))</f>
        <v>43.707148303744006</v>
      </c>
      <c r="E26" s="68">
        <f>IF('[10]Discharge'!E24=0,0,IF(TRIM('[10]Discharge'!E24)="","",IF(COUNT(O6)=0,"",IF(O6=1,(((10^K4)*('[10]Discharge'!E24^N4))/100),((10^K4)*('[10]Discharge'!E24^N4))))))</f>
        <v>49.449008561038056</v>
      </c>
      <c r="F26" s="68">
        <f>IF('[10]Discharge'!F24=0,0,IF(TRIM('[10]Discharge'!F24)="","",IF(COUNT(O6)=0,"",IF(O6=1,(((10^K4)*('[10]Discharge'!F24^N4))/100),((10^K4)*('[10]Discharge'!F24^N4))))))</f>
        <v>671.6979375608378</v>
      </c>
      <c r="G26" s="68">
        <f>IF('[10]Discharge'!G24=0,0,IF(TRIM('[10]Discharge'!G24)="","",IF(COUNT(O6)=0,"",IF(O6=1,(((10^K4)*('[10]Discharge'!G24^N4))/100),((10^K4)*('[10]Discharge'!G24^N4))))))</f>
        <v>2210.3667383623733</v>
      </c>
      <c r="H26" s="68">
        <f>IF('[10]Discharge'!H24=0,0,IF(TRIM('[10]Discharge'!H24)="","",IF(COUNT(O6)=0,"",IF(O6=1,(((10^K4)*('[10]Discharge'!H24^N4))/100),((10^K4)*('[10]Discharge'!H24^N4))))))</f>
        <v>6429.510059451707</v>
      </c>
      <c r="I26" s="68">
        <f>IF('[10]Discharge'!I24=0,0,IF(TRIM('[10]Discharge'!I24)="","",IF(COUNT(O6)=0,"",IF(O6=1,(((10^K4)*('[10]Discharge'!I24^N4))/100),((10^K4)*('[10]Discharge'!I24^N4))))))</f>
        <v>1797.9467767501174</v>
      </c>
      <c r="J26" s="68">
        <f>IF('[10]Discharge'!J24=0,0,IF(TRIM('[10]Discharge'!J24)="","",IF(COUNT(O6)=0,"",IF(O6=1,(((10^K4)*('[10]Discharge'!J24^N4))/100),((10^K4)*('[10]Discharge'!J24^N4))))))</f>
        <v>100.3602569894484</v>
      </c>
      <c r="K26" s="68">
        <f>IF('[10]Discharge'!K24=0,0,IF(TRIM('[10]Discharge'!K24)="","",IF(COUNT(O6)=0,"",IF(O6=1,(((10^K4)*('[10]Discharge'!K24^N4))/100),((10^K4)*('[10]Discharge'!K24^N4))))))</f>
        <v>28.65644148218994</v>
      </c>
      <c r="L26" s="68">
        <f>IF('[10]Discharge'!L24=0,0,IF(TRIM('[10]Discharge'!L24)="","",IF(COUNT(O6)=0,"",IF(O6=1,(((10^K4)*('[10]Discharge'!L24^N4))/100),((10^K4)*('[10]Discharge'!L24^N4))))))</f>
        <v>4.834257880009342</v>
      </c>
      <c r="M26" s="68">
        <f>IF('[10]Discharge'!M24=0,0,IF(TRIM('[10]Discharge'!M24)="","",IF(COUNT(O6)=0,"",IF(O6=1,(((10^K4)*('[10]Discharge'!M24^N4))/100),((10^K4)*('[10]Discharge'!M24^N4))))))</f>
        <v>2.1891038739336275</v>
      </c>
      <c r="N26" s="68">
        <f>IF('[10]Discharge'!N24=0,0,IF(TRIM('[10]Discharge'!N24)="","",IF(COUNT(O6)=0,"",IF(O6=1,(((10^K4)*('[10]Discharge'!N24^N4))/100),((10^K4)*('[10]Discharge'!N24^N4))))))</f>
        <v>3.84949982441233</v>
      </c>
      <c r="O26" s="94">
        <f t="shared" si="0"/>
        <v>11401.22281196835</v>
      </c>
      <c r="P26" s="88"/>
      <c r="Q26" s="31"/>
    </row>
    <row r="27" spans="2:17" ht="21.75">
      <c r="B27" s="63">
        <v>16</v>
      </c>
      <c r="C27" s="68">
        <f>IF('[10]Discharge'!C25=0,0,IF(TRIM('[10]Discharge'!C25)="","",IF(COUNT(O6)=0,"",IF(O6=1,(((10^K4)*('[10]Discharge'!C25^N4))/100),((10^K4)*('[10]Discharge'!C25^N4))))))</f>
        <v>49.449008561038056</v>
      </c>
      <c r="D27" s="68">
        <f>IF('[10]Discharge'!D25=0,0,IF(TRIM('[10]Discharge'!D25)="","",IF(COUNT(O6)=0,"",IF(O6=1,(((10^K4)*('[10]Discharge'!D25^N4))/100),((10^K4)*('[10]Discharge'!D25^N4))))))</f>
        <v>30.886348732605732</v>
      </c>
      <c r="E27" s="68">
        <f>IF('[10]Discharge'!E25=0,0,IF(TRIM('[10]Discharge'!E25)="","",IF(COUNT(O6)=0,"",IF(O6=1,(((10^K4)*('[10]Discharge'!E25^N4))/100),((10^K4)*('[10]Discharge'!E25^N4))))))</f>
        <v>55.508161035116814</v>
      </c>
      <c r="F27" s="68">
        <f>IF('[10]Discharge'!F25=0,0,IF(TRIM('[10]Discharge'!F25)="","",IF(COUNT(O6)=0,"",IF(O6=1,(((10^K4)*('[10]Discharge'!F25^N4))/100),((10^K4)*('[10]Discharge'!F25^N4))))))</f>
        <v>880.3854719238619</v>
      </c>
      <c r="G27" s="68">
        <f>IF('[10]Discharge'!G25=0,0,IF(TRIM('[10]Discharge'!G25)="","",IF(COUNT(O6)=0,"",IF(O6=1,(((10^K4)*('[10]Discharge'!G25^N4))/100),((10^K4)*('[10]Discharge'!G25^N4))))))</f>
        <v>1470.8749378505872</v>
      </c>
      <c r="H27" s="68">
        <f>IF('[10]Discharge'!H25=0,0,IF(TRIM('[10]Discharge'!H25)="","",IF(COUNT(O6)=0,"",IF(O6=1,(((10^K4)*('[10]Discharge'!H25^N4))/100),((10^K4)*('[10]Discharge'!H25^N4))))))</f>
        <v>5073.562724331479</v>
      </c>
      <c r="I27" s="68">
        <f>IF('[10]Discharge'!I25=0,0,IF(TRIM('[10]Discharge'!I25)="","",IF(COUNT(O6)=0,"",IF(O6=1,(((10^K4)*('[10]Discharge'!I25^N4))/100),((10^K4)*('[10]Discharge'!I25^N4))))))</f>
        <v>931.7870288499016</v>
      </c>
      <c r="J27" s="68">
        <f>IF('[10]Discharge'!J25=0,0,IF(TRIM('[10]Discharge'!J25)="","",IF(COUNT(O6)=0,"",IF(O6=1,(((10^K4)*('[10]Discharge'!J25^N4))/100),((10^K4)*('[10]Discharge'!J25^N4))))))</f>
        <v>113.29640653557503</v>
      </c>
      <c r="K27" s="68">
        <f>IF('[10]Discharge'!K25=0,0,IF(TRIM('[10]Discharge'!K25)="","",IF(COUNT(O6)=0,"",IF(O6=1,(((10^K4)*('[10]Discharge'!K25^N4))/100),((10^K4)*('[10]Discharge'!K25^N4))))))</f>
        <v>28.65644148218994</v>
      </c>
      <c r="L27" s="68">
        <f>IF('[10]Discharge'!L25=0,0,IF(TRIM('[10]Discharge'!L25)="","",IF(COUNT(O6)=0,"",IF(O6=1,(((10^K4)*('[10]Discharge'!L25^N4))/100),((10^K4)*('[10]Discharge'!L25^N4))))))</f>
        <v>4.329261091080811</v>
      </c>
      <c r="M27" s="68">
        <f>IF('[10]Discharge'!M25=0,0,IF(TRIM('[10]Discharge'!M25)="","",IF(COUNT(O6)=0,"",IF(O6=1,(((10^K4)*('[10]Discharge'!M25^N4))/100),((10^K4)*('[10]Discharge'!M25^N4))))))</f>
        <v>3.395269357399818</v>
      </c>
      <c r="N27" s="68">
        <f>IF('[10]Discharge'!N25=0,0,IF(TRIM('[10]Discharge'!N25)="","",IF(COUNT(O6)=0,"",IF(O6=1,(((10^K4)*('[10]Discharge'!N25^N4))/100),((10^K4)*('[10]Discharge'!N25^N4))))))</f>
        <v>3.395269357399818</v>
      </c>
      <c r="O27" s="94">
        <f t="shared" si="0"/>
        <v>8645.526329108236</v>
      </c>
      <c r="P27" s="88"/>
      <c r="Q27" s="31"/>
    </row>
    <row r="28" spans="2:17" ht="21.75">
      <c r="B28" s="63">
        <v>17</v>
      </c>
      <c r="C28" s="68">
        <f>IF('[10]Discharge'!C26=0,0,IF(TRIM('[10]Discharge'!C26)="","",IF(COUNT(O6)=0,"",IF(O6=1,(((10^K4)*('[10]Discharge'!C26^N4))/100),((10^K4)*('[10]Discharge'!C26^N4))))))</f>
        <v>22.422440287406125</v>
      </c>
      <c r="D28" s="68">
        <f>IF('[10]Discharge'!D26=0,0,IF(TRIM('[10]Discharge'!D26)="","",IF(COUNT(O6)=0,"",IF(O6=1,(((10^K4)*('[10]Discharge'!D26^N4))/100),((10^K4)*('[10]Discharge'!D26^N4))))))</f>
        <v>30.886348732605732</v>
      </c>
      <c r="E28" s="68">
        <f>IF('[10]Discharge'!E26=0,0,IF(TRIM('[10]Discharge'!E26)="","",IF(COUNT(O6)=0,"",IF(O6=1,(((10^K4)*('[10]Discharge'!E26^N4))/100),((10^K4)*('[10]Discharge'!E26^N4))))))</f>
        <v>49.449008561038056</v>
      </c>
      <c r="F28" s="68">
        <f>IF('[10]Discharge'!F26=0,0,IF(TRIM('[10]Discharge'!F26)="","",IF(COUNT(O6)=0,"",IF(O6=1,(((10^K4)*('[10]Discharge'!F26^N4))/100),((10^K4)*('[10]Discharge'!F26^N4))))))</f>
        <v>520.6986038682016</v>
      </c>
      <c r="G28" s="68">
        <f>IF('[10]Discharge'!G26=0,0,IF(TRIM('[10]Discharge'!G26)="","",IF(COUNT(O6)=0,"",IF(O6=1,(((10^K4)*('[10]Discharge'!G26^N4))/100),((10^K4)*('[10]Discharge'!G26^N4))))))</f>
        <v>1722.7142019292135</v>
      </c>
      <c r="H28" s="68">
        <f>IF('[10]Discharge'!H26=0,0,IF(TRIM('[10]Discharge'!H26)="","",IF(COUNT(O6)=0,"",IF(O6=1,(((10^K4)*('[10]Discharge'!H26^N4))/100),((10^K4)*('[10]Discharge'!H26^N4))))))</f>
        <v>3814.66605537081</v>
      </c>
      <c r="I28" s="68">
        <f>IF('[10]Discharge'!I26=0,0,IF(TRIM('[10]Discharge'!I26)="","",IF(COUNT(O6)=0,"",IF(O6=1,(((10^K4)*('[10]Discharge'!I26^N4))/100),((10^K4)*('[10]Discharge'!I26^N4))))))</f>
        <v>804.7190878690856</v>
      </c>
      <c r="J28" s="68">
        <f>IF('[10]Discharge'!J26=0,0,IF(TRIM('[10]Discharge'!J26)="","",IF(COUNT(O6)=0,"",IF(O6=1,(((10^K4)*('[10]Discharge'!J26^N4))/100),((10^K4)*('[10]Discharge'!J26^N4))))))</f>
        <v>134.01486496178586</v>
      </c>
      <c r="K28" s="68">
        <f>IF('[10]Discharge'!K26=0,0,IF(TRIM('[10]Discharge'!K26)="","",IF(COUNT(O6)=0,"",IF(O6=1,(((10^K4)*('[10]Discharge'!K26^N4))/100),((10^K4)*('[10]Discharge'!K26^N4))))))</f>
        <v>26.50209121331918</v>
      </c>
      <c r="L28" s="68">
        <f>IF('[10]Discharge'!L26=0,0,IF(TRIM('[10]Discharge'!L26)="","",IF(COUNT(O6)=0,"",IF(O6=1,(((10^K4)*('[10]Discharge'!L26^N4))/100),((10^K4)*('[10]Discharge'!L26^N4))))))</f>
        <v>5.918879523611595</v>
      </c>
      <c r="M28" s="68">
        <f>IF('[10]Discharge'!M26=0,0,IF(TRIM('[10]Discharge'!M26)="","",IF(COUNT(O6)=0,"",IF(O6=1,(((10^K4)*('[10]Discharge'!M26^N4))/100),((10^K4)*('[10]Discharge'!M26^N4))))))</f>
        <v>24.423884785649538</v>
      </c>
      <c r="N28" s="68">
        <f>IF('[10]Discharge'!N26=0,0,IF(TRIM('[10]Discharge'!N26)="","",IF(COUNT(O6)=0,"",IF(O6=1,(((10^K4)*('[10]Discharge'!N26^N4))/100),((10^K4)*('[10]Discharge'!N26^N4))))))</f>
        <v>4.329261091080811</v>
      </c>
      <c r="O28" s="94">
        <f t="shared" si="0"/>
        <v>7160.7447281938075</v>
      </c>
      <c r="P28" s="88"/>
      <c r="Q28" s="31"/>
    </row>
    <row r="29" spans="2:17" ht="21.75">
      <c r="B29" s="63">
        <v>18</v>
      </c>
      <c r="C29" s="68">
        <f>IF('[10]Discharge'!C27=0,0,IF(TRIM('[10]Discharge'!C27)="","",IF(COUNT(O6)=0,"",IF(O6=1,(((10^K4)*('[10]Discharge'!C27^N4))/100),((10^K4)*('[10]Discharge'!C27^N4))))))</f>
        <v>13.590918033615095</v>
      </c>
      <c r="D29" s="68">
        <f>IF('[10]Discharge'!D27=0,0,IF(TRIM('[10]Discharge'!D27)="","",IF(COUNT(O6)=0,"",IF(O6=1,(((10^K4)*('[10]Discharge'!D27^N4))/100),((10^K4)*('[10]Discharge'!D27^N4))))))</f>
        <v>43.707148303744006</v>
      </c>
      <c r="E29" s="68">
        <f>IF('[10]Discharge'!E27=0,0,IF(TRIM('[10]Discharge'!E27)="","",IF(COUNT(O6)=0,"",IF(O6=1,(((10^K4)*('[10]Discharge'!E27^N4))/100),((10^K4)*('[10]Discharge'!E27^N4))))))</f>
        <v>61.88099411938257</v>
      </c>
      <c r="F29" s="68">
        <f>IF('[10]Discharge'!F27=0,0,IF(TRIM('[10]Discharge'!F27)="","",IF(COUNT(O6)=0,"",IF(O6=1,(((10^K4)*('[10]Discharge'!F27^N4))/100),((10^K4)*('[10]Discharge'!F27^N4))))))</f>
        <v>344.36177790584645</v>
      </c>
      <c r="G29" s="68">
        <f>IF('[10]Discharge'!G27=0,0,IF(TRIM('[10]Discharge'!G27)="","",IF(COUNT(O6)=0,"",IF(O6=1,(((10^K4)*('[10]Discharge'!G27^N4))/100),((10^K4)*('[10]Discharge'!G27^N4))))))</f>
        <v>1648.9334274931173</v>
      </c>
      <c r="H29" s="68">
        <f>IF('[10]Discharge'!H27=0,0,IF(TRIM('[10]Discharge'!H27)="","",IF(COUNT(O6)=0,"",IF(O6=1,(((10^K4)*('[10]Discharge'!H27^N4))/100),((10^K4)*('[10]Discharge'!H27^N4))))))</f>
        <v>2734.953491915351</v>
      </c>
      <c r="I29" s="68">
        <f>IF('[10]Discharge'!I27=0,0,IF(TRIM('[10]Discharge'!I27)="","",IF(COUNT(O6)=0,"",IF(O6=1,(((10^K4)*('[10]Discharge'!I27^N4))/100),((10^K4)*('[10]Discharge'!I27^N4))))))</f>
        <v>671.6979375608378</v>
      </c>
      <c r="J29" s="68">
        <f>IF('[10]Discharge'!J27=0,0,IF(TRIM('[10]Discharge'!J27)="","",IF(COUNT(O6)=0,"",IF(O6=1,(((10^K4)*('[10]Discharge'!J27^N4))/100),((10^K4)*('[10]Discharge'!J27^N4))))))</f>
        <v>199.27995120501205</v>
      </c>
      <c r="K29" s="68">
        <f>IF('[10]Discharge'!K27=0,0,IF(TRIM('[10]Discharge'!K27)="","",IF(COUNT(O6)=0,"",IF(O6=1,(((10^K4)*('[10]Discharge'!K27^N4))/100),((10^K4)*('[10]Discharge'!K27^N4))))))</f>
        <v>24.423884785649538</v>
      </c>
      <c r="L29" s="68">
        <f>IF('[10]Discharge'!L27=0,0,IF(TRIM('[10]Discharge'!L27)="","",IF(COUNT(O6)=0,"",IF(O6=1,(((10^K4)*('[10]Discharge'!L27^N4))/100),((10^K4)*('[10]Discharge'!L27^N4))))))</f>
        <v>5.364215958519152</v>
      </c>
      <c r="M29" s="68">
        <f>IF('[10]Discharge'!M27=0,0,IF(TRIM('[10]Discharge'!M27)="","",IF(COUNT(O6)=0,"",IF(O6=1,(((10^K4)*('[10]Discharge'!M27^N4))/100),((10^K4)*('[10]Discharge'!M27^N4))))))</f>
        <v>18.652485381935385</v>
      </c>
      <c r="N29" s="68">
        <f>IF('[10]Discharge'!N27=0,0,IF(TRIM('[10]Discharge'!N27)="","",IF(COUNT(O6)=0,"",IF(O6=1,(((10^K4)*('[10]Discharge'!N27^N4))/100),((10^K4)*('[10]Discharge'!N27^N4))))))</f>
        <v>2.5647070846549034</v>
      </c>
      <c r="O29" s="94">
        <f t="shared" si="0"/>
        <v>5769.410939747666</v>
      </c>
      <c r="P29" s="88"/>
      <c r="Q29" s="31"/>
    </row>
    <row r="30" spans="2:17" ht="21.75">
      <c r="B30" s="63">
        <v>19</v>
      </c>
      <c r="C30" s="68">
        <f>IF('[10]Discharge'!C28=0,0,IF(TRIM('[10]Discharge'!C28)="","",IF(COUNT(O6)=0,"",IF(O6=1,(((10^K4)*('[10]Discharge'!C28^N4))/100),((10^K4)*('[10]Discharge'!C28^N4))))))</f>
        <v>100.3602569894484</v>
      </c>
      <c r="D30" s="68">
        <f>IF('[10]Discharge'!D28=0,0,IF(TRIM('[10]Discharge'!D28)="","",IF(COUNT(O6)=0,"",IF(O6=1,(((10^K4)*('[10]Discharge'!D28^N4))/100),((10^K4)*('[10]Discharge'!D28^N4))))))</f>
        <v>269.9109347866285</v>
      </c>
      <c r="E30" s="68">
        <f>IF('[10]Discharge'!E28=0,0,IF('[10]Discharge'!E28=0,0,IF(TRIM('[10]Discharge'!E28)="","",IF(COUNT(O6)=0,"",IF(O6=1,(((10^K4)*('[10]Discharge'!E28^N4))/100),((10^K4)*('[10]Discharge'!E28^N4)))))))</f>
        <v>52.43915534530766</v>
      </c>
      <c r="F30" s="68">
        <f>IF('[10]Discharge'!F28=0,0,IF(TRIM('[10]Discharge'!F28)="","",IF(COUNT(O6)=0,"",IF(O6=1,(((10^K4)*('[10]Discharge'!F28^N4))/100),((10^K4)*('[10]Discharge'!F28^N4))))))</f>
        <v>269.9109347866285</v>
      </c>
      <c r="G30" s="68">
        <f>IF('[10]Discharge'!G28=0,0,IF(TRIM('[10]Discharge'!G28)="","",IF(COUNT(O6)=0,"",IF(O6=1,(((10^K4)*('[10]Discharge'!G28^N4))/100),((10^K4)*('[10]Discharge'!G28^N4))))))</f>
        <v>1067.7739982371734</v>
      </c>
      <c r="H30" s="68">
        <f>IF('[10]Discharge'!H28=0,0,IF(TRIM('[10]Discharge'!H28)="","",IF(COUNT(O6)=0,"",IF(O6=1,(((10^K4)*('[10]Discharge'!H28^N4))/100),((10^K4)*('[10]Discharge'!H28^N4))))))</f>
        <v>2395.14846561059</v>
      </c>
      <c r="I30" s="68">
        <f>IF('[10]Discharge'!I28=0,0,IF(TRIM('[10]Discharge'!I28)="","",IF(COUNT(O6)=0,"",IF(O6=1,(((10^K4)*('[10]Discharge'!I28^N4))/100),((10^K4)*('[10]Discharge'!I28^N4))))))</f>
        <v>591.777235021027</v>
      </c>
      <c r="J30" s="68">
        <f>IF('[10]Discharge'!J28=0,0,IF(TRIM('[10]Discharge'!J28)="","",IF(COUNT(O6)=0,"",IF(O6=1,(((10^K4)*('[10]Discharge'!J28^N4))/100),((10^K4)*('[10]Discharge'!J28^N4))))))</f>
        <v>156.2874351155363</v>
      </c>
      <c r="K30" s="68">
        <f>IF('[10]Discharge'!K28=0,0,IF(TRIM('[10]Discharge'!K28)="","",IF(COUNT(O6)=0,"",IF(O6=1,(((10^K4)*('[10]Discharge'!K28^N4))/100),((10^K4)*('[10]Discharge'!K28^N4))))))</f>
        <v>20.498410251958333</v>
      </c>
      <c r="L30" s="68">
        <f>IF('[10]Discharge'!L28=0,0,IF(TRIM('[10]Discharge'!L28)="","",IF(COUNT(O6)=0,"",IF(O6=1,(((10^K4)*('[10]Discharge'!L28^N4))/100),((10^K4)*('[10]Discharge'!L28^N4))))))</f>
        <v>4.834257880009342</v>
      </c>
      <c r="M30" s="68">
        <f>IF('[10]Discharge'!M28=0,0,IF(TRIM('[10]Discharge'!M28)="","",IF(COUNT(O6)=0,"",IF(O6=1,(((10^K4)*('[10]Discharge'!M28^N4))/100),((10^K4)*('[10]Discharge'!M28^N4))))))</f>
        <v>5.918879523611595</v>
      </c>
      <c r="N30" s="68">
        <f>IF('[10]Discharge'!N28=0,0,IF(TRIM('[10]Discharge'!N28)="","",IF(COUNT(O6)=0,"",IF(O6=1,(((10^K4)*('[10]Discharge'!N28^N4))/100),((10^K4)*('[10]Discharge'!N28^N4))))))</f>
        <v>2.1891038739336275</v>
      </c>
      <c r="O30" s="94">
        <f t="shared" si="0"/>
        <v>4937.049067421853</v>
      </c>
      <c r="P30" s="88"/>
      <c r="Q30" s="31"/>
    </row>
    <row r="31" spans="2:17" ht="21.75">
      <c r="B31" s="63">
        <v>20</v>
      </c>
      <c r="C31" s="68">
        <f>IF('[10]Discharge'!C29=0,0,IF(TRIM('[10]Discharge'!C29)="","",IF(COUNT(O6)=0,"",IF(O6=1,(((10^K4)*('[10]Discharge'!C29^N4))/100),((10^K4)*('[10]Discharge'!C29^N4))))))</f>
        <v>113.29640653557503</v>
      </c>
      <c r="D31" s="68">
        <f>IF('[10]Discharge'!D29=0,0,IF(TRIM('[10]Discharge'!D29)="","",IF(COUNT(O6)=0,"",IF(O6=1,(((10^K4)*('[10]Discharge'!D29^N4))/100),((10^K4)*('[10]Discharge'!D29^N4))))))</f>
        <v>357.55945745614696</v>
      </c>
      <c r="E31" s="68">
        <f>IF('[10]Discharge'!E29=0,0,IF(TRIM('[10]Discharge'!E29)="","",IF(COUNT(O6)=0,"",IF(O6=1,(((10^K4)*('[10]Discharge'!E29^N4))/100),((10^K4)*('[10]Discharge'!E29^N4))))))</f>
        <v>49.449008561038056</v>
      </c>
      <c r="F31" s="68">
        <f>IF('[10]Discharge'!F29=0,0,IF(TRIM('[10]Discharge'!F29)="","",IF(COUNT(O6)=0,"",IF(O6=1,(((10^K4)*('[10]Discharge'!F29^N4))/100),((10^K4)*('[10]Discharge'!F29^N4))))))</f>
        <v>238.4616405920591</v>
      </c>
      <c r="G31" s="68">
        <f>IF('[10]Discharge'!G29=0,0,IF(TRIM('[10]Discharge'!G29)="","",IF(COUNT(O6)=0,"",IF(O6=1,(((10^K4)*('[10]Discharge'!G29^N4))/100),((10^K4)*('[10]Discharge'!G29^N4))))))</f>
        <v>804.7190878690856</v>
      </c>
      <c r="H31" s="68">
        <f>IF('[10]Discharge'!H29=0,0,IF(TRIM('[10]Discharge'!H29)="","",IF(COUNT(O6)=0,"",IF(O6=1,(((10^K4)*('[10]Discharge'!H29^N4))/100),((10^K4)*('[10]Discharge'!H29^N4))))))</f>
        <v>2301.922258853691</v>
      </c>
      <c r="I31" s="68">
        <f>IF('[10]Discharge'!I29=0,0,IF(TRIM('[10]Discharge'!I29)="","",IF(COUNT(O6)=0,"",IF(O6=1,(((10^K4)*('[10]Discharge'!I29^N4))/100),((10^K4)*('[10]Discharge'!I29^N4))))))</f>
        <v>520.6986038682016</v>
      </c>
      <c r="J31" s="68">
        <f>IF('[10]Discharge'!J29=0,0,IF(TRIM('[10]Discharge'!J29)="","",IF(COUNT(O6)=0,"",IF(O6=1,(((10^K4)*('[10]Discharge'!J29^N4))/100),((10^K4)*('[10]Discharge'!J29^N4))))))</f>
        <v>120.02832875660191</v>
      </c>
      <c r="K31" s="68">
        <f>IF('[10]Discharge'!K29=0,0,IF(TRIM('[10]Discharge'!K29)="","",IF(COUNT(O6)=0,"",IF(O6=1,(((10^K4)*('[10]Discharge'!K29^N4))/100),((10^K4)*('[10]Discharge'!K29^N4))))))</f>
        <v>16.8853988917151</v>
      </c>
      <c r="L31" s="68">
        <f>IF('[10]Discharge'!L29=0,0,IF(TRIM('[10]Discharge'!L29)="","",IF(COUNT(O6)=0,"",IF(O6=1,(((10^K4)*('[10]Discharge'!L29^N4))/100),((10^K4)*('[10]Discharge'!L29^N4))))))</f>
        <v>3.84949982441233</v>
      </c>
      <c r="M31" s="68">
        <f>IF('[10]Discharge'!M29=0,0,IF(TRIM('[10]Discharge'!M29)="","",IF(COUNT(O6)=0,"",IF(O6=1,(((10^K4)*('[10]Discharge'!M29^N4))/100),((10^K4)*('[10]Discharge'!M29^N4))))))</f>
        <v>2.966889206789597</v>
      </c>
      <c r="N31" s="68">
        <f>IF('[10]Discharge'!N29=0,0,IF(TRIM('[10]Discharge'!N29)="","",IF(COUNT(O6)=0,"",IF(O6=1,(((10^K4)*('[10]Discharge'!N29^N4))/100),((10^K4)*('[10]Discharge'!N29^N4))))))</f>
        <v>5.918879523611595</v>
      </c>
      <c r="O31" s="94">
        <f t="shared" si="0"/>
        <v>4535.755459938928</v>
      </c>
      <c r="P31" s="88"/>
      <c r="Q31" s="31"/>
    </row>
    <row r="32" spans="2:17" ht="21.75">
      <c r="B32" s="63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94"/>
      <c r="P32" s="88"/>
      <c r="Q32" s="31"/>
    </row>
    <row r="33" spans="2:17" ht="21.75">
      <c r="B33" s="63">
        <v>21</v>
      </c>
      <c r="C33" s="68">
        <f>IF('[10]Discharge'!C31=0,0,IF(TRIM('[10]Discharge'!C31)="","",IF(COUNT(O6)=0,"",IF(O6=1,(((10^K4)*('[10]Discharge'!C31^N4))/100),((10^K4)*('[10]Discharge'!C31^N4))))))</f>
        <v>189.9815045255452</v>
      </c>
      <c r="D33" s="68">
        <f>IF('[10]Discharge'!D31=0,0,IF(TRIM('[10]Discharge'!D31)="","",IF(COUNT(O6)=0,"",IF(O6=1,(((10^K4)*('[10]Discharge'!D31^N4))/100),((10^K4)*('[10]Discharge'!D31^N4))))))</f>
        <v>4745.754648793192</v>
      </c>
      <c r="E33" s="68">
        <f>IF('[10]Discharge'!E31=0,0,IF(TRIM('[10]Discharge'!E31)="","",IF(COUNT(O6)=0,"",IF(O6=1,(((10^K4)*('[10]Discharge'!E31^N4))/100),((10^K4)*('[10]Discharge'!E31^N4))))))</f>
        <v>33.191254537224715</v>
      </c>
      <c r="F33" s="68">
        <f>IF('[10]Discharge'!F31=0,0,IF(TRIM('[10]Discharge'!F31)="","",IF(COUNT(O6)=0,"",IF(O6=1,(((10^K4)*('[10]Discharge'!F31^N4))/100),((10^K4)*('[10]Discharge'!F31^N4))))))</f>
        <v>398.4884406629783</v>
      </c>
      <c r="G33" s="68">
        <f>IF('[10]Discharge'!G31=0,0,IF(TRIM('[10]Discharge'!G31)="","",IF(COUNT(O6)=0,"",IF(O6=1,(((10^K4)*('[10]Discharge'!G31^N4))/100),((10^K4)*('[10]Discharge'!G31^N4))))))</f>
        <v>780.008913082132</v>
      </c>
      <c r="H33" s="68">
        <f>IF('[10]Discharge'!H31=0,0,IF(TRIM('[10]Discharge'!H31)="","",IF(COUNT(O6)=0,"",IF(O6=1,(((10^K4)*('[10]Discharge'!H31^N4))/100),((10^K4)*('[10]Discharge'!H31^N4))))))</f>
        <v>3449.827262619635</v>
      </c>
      <c r="I33" s="68">
        <f>IF('[10]Discharge'!I31=0,0,IF(TRIM('[10]Discharge'!I31)="","",IF(COUNT(O6)=0,"",IF(O6=1,(((10^K4)*('[10]Discharge'!I31^N4))/100),((10^K4)*('[10]Discharge'!I31^N4))))))</f>
        <v>473.1484941059019</v>
      </c>
      <c r="J33" s="68">
        <f>IF('[10]Discharge'!J31=0,0,IF(TRIM('[10]Discharge'!J31)="","",IF(COUNT(O6)=0,"",IF(O6=1,(((10^K4)*('[10]Discharge'!J31^N4))/100),((10^K4)*('[10]Discharge'!J31^N4))))))</f>
        <v>113.29640653557503</v>
      </c>
      <c r="K33" s="68">
        <f>IF('[10]Discharge'!K31=0,0,IF(TRIM('[10]Discharge'!K31)="","",IF(COUNT(O6)=0,"",IF(O6=1,(((10^K4)*('[10]Discharge'!K31^N4))/100),((10^K4)*('[10]Discharge'!K31^N4))))))</f>
        <v>16.8853988917151</v>
      </c>
      <c r="L33" s="68">
        <f>IF('[10]Discharge'!L31=0,0,IF(TRIM('[10]Discharge'!L31)="","",IF(COUNT(O6)=0,"",IF(O6=1,(((10^K4)*('[10]Discharge'!L31^N4))/100),((10^K4)*('[10]Discharge'!L31^N4))))))</f>
        <v>3.395269357399818</v>
      </c>
      <c r="M33" s="68">
        <f>IF('[10]Discharge'!M31=0,0,IF(TRIM('[10]Discharge'!M31)="","",IF(COUNT(O6)=0,"",IF(O6=1,(((10^K4)*('[10]Discharge'!M31^N4))/100),((10^K4)*('[10]Discharge'!M31^N4))))))</f>
        <v>2.1891038739336275</v>
      </c>
      <c r="N33" s="68">
        <f>IF('[10]Discharge'!N31=0,0,IF(TRIM('[10]Discharge'!N31)="","",IF(COUNT(O6)=0,"",IF(O6=1,(((10^K4)*('[10]Discharge'!N31^N4))/100),((10^K4)*('[10]Discharge'!N31^N4))))))</f>
        <v>4.329261091080811</v>
      </c>
      <c r="O33" s="94">
        <f t="shared" si="0"/>
        <v>10210.495958076313</v>
      </c>
      <c r="P33" s="88"/>
      <c r="Q33" s="31"/>
    </row>
    <row r="34" spans="2:17" ht="21.75">
      <c r="B34" s="63">
        <v>22</v>
      </c>
      <c r="C34" s="68">
        <f>IF('[10]Discharge'!C32=0,0,IF(TRIM('[10]Discharge'!C32)="","",IF(COUNT(O6)=0,"",IF(O6=1,(((10^K4)*('[10]Discharge'!C32^N4))/100),((10^K4)*('[10]Discharge'!C32^N4))))))</f>
        <v>83.96934040151264</v>
      </c>
      <c r="D34" s="68">
        <f>IF('[10]Discharge'!D32=0,0,IF(TRIM('[10]Discharge'!D32)="","",IF(COUNT(O6)=0,"",IF(O6=1,(((10^K4)*('[10]Discharge'!D32^N4))/100),((10^K4)*('[10]Discharge'!D32^N4))))))</f>
        <v>4002.726229778689</v>
      </c>
      <c r="E34" s="68">
        <f>IF('[10]Discharge'!E32=0,0,IF(TRIM('[10]Discharge'!E32)="","",IF(COUNT(O6)=0,"",IF(O6=1,(((10^K4)*('[10]Discharge'!E32^N4))/100),((10^K4)*('[10]Discharge'!E32^N4))))))</f>
        <v>26.50209121331918</v>
      </c>
      <c r="F34" s="68">
        <f>IF('[10]Discharge'!F32=0,0,IF(TRIM('[10]Discharge'!F32)="","",IF(COUNT(O6)=0,"",IF(O6=1,(((10^K4)*('[10]Discharge'!F32^N4))/100),((10^K4)*('[10]Discharge'!F32^N4))))))</f>
        <v>1152.8635724917335</v>
      </c>
      <c r="G34" s="68">
        <f>IF('[10]Discharge'!G32=0,0,IF(TRIM('[10]Discharge'!G32)="","",IF(COUNT(O6)=0,"",IF(O6=1,(((10^K4)*('[10]Discharge'!G32^N4))/100),((10^K4)*('[10]Discharge'!G32^N4))))))</f>
        <v>1096.2077320421226</v>
      </c>
      <c r="H34" s="68">
        <f>IF('[10]Discharge'!H32=0,0,IF(TRIM('[10]Discharge'!H32)="","",IF(COUNT(O6)=0,"",IF(O6=1,(((10^K4)*('[10]Discharge'!H32^N4))/100),((10^K4)*('[10]Discharge'!H32^N4))))))</f>
        <v>2784.6315506316073</v>
      </c>
      <c r="I34" s="68">
        <f>IF('[10]Discharge'!I32=0,0,IF(TRIM('[10]Discharge'!I32)="","",IF(COUNT(O6)=0,"",IF(O6=1,(((10^K4)*('[10]Discharge'!I32^N4))/100),((10^K4)*('[10]Discharge'!I32^N4))))))</f>
        <v>442.59215642292895</v>
      </c>
      <c r="J34" s="68">
        <f>IF('[10]Discharge'!J32=0,0,IF(TRIM('[10]Discharge'!J32)="","",IF(COUNT(O6)=0,"",IF(O6=1,(((10^K4)*('[10]Discharge'!J32^N4))/100),((10^K4)*('[10]Discharge'!J32^N4))))))</f>
        <v>92.00031979312455</v>
      </c>
      <c r="K34" s="68">
        <f>IF('[10]Discharge'!K32=0,0,IF(TRIM('[10]Discharge'!K32)="","",IF(COUNT(O6)=0,"",IF(O6=1,(((10^K4)*('[10]Discharge'!K32^N4))/100),((10^K4)*('[10]Discharge'!K32^N4))))))</f>
        <v>18.652485381935385</v>
      </c>
      <c r="L34" s="68">
        <f>IF('[10]Discharge'!L32=0,0,IF(TRIM('[10]Discharge'!L32)="","",IF(COUNT(O6)=0,"",IF(O6=1,(((10^K4)*('[10]Discharge'!L32^N4))/100),((10^K4)*('[10]Discharge'!L32^N4))))))</f>
        <v>2.966889206789597</v>
      </c>
      <c r="M34" s="68">
        <f>IF('[10]Discharge'!M32=0,0,IF(TRIM('[10]Discharge'!M32)="","",IF(COUNT(O6)=0,"",IF(O6=1,(((10^K4)*('[10]Discharge'!M32^N4))/100),((10^K4)*('[10]Discharge'!M32^N4))))))</f>
        <v>1.8405000000733776</v>
      </c>
      <c r="N34" s="68">
        <f>IF('[10]Discharge'!N32=0,0,IF(TRIM('[10]Discharge'!N32)="","",IF(COUNT(O6)=0,"",IF(O6=1,(((10^K4)*('[10]Discharge'!N32^N4))/100),((10^K4)*('[10]Discharge'!N32^N4))))))</f>
        <v>4.329261091080811</v>
      </c>
      <c r="O34" s="94">
        <f t="shared" si="0"/>
        <v>9709.282128454915</v>
      </c>
      <c r="P34" s="88"/>
      <c r="Q34" s="31"/>
    </row>
    <row r="35" spans="2:17" ht="21.75">
      <c r="B35" s="63">
        <v>23</v>
      </c>
      <c r="C35" s="68">
        <f>IF('[10]Discharge'!C33=0,0,IF(TRIM('[10]Discharge'!C33)="","",IF(COUNT(O6)=0,"",IF(O6=1,(((10^K4)*('[10]Discharge'!C33^N4))/100),((10^K4)*('[10]Discharge'!C33^N4))))))</f>
        <v>65.35116110505369</v>
      </c>
      <c r="D35" s="68">
        <f>IF('[10]Discharge'!D33=0,0,IF(TRIM('[10]Discharge'!D33)="","",IF(COUNT(O6)=0,"",IF(O6=1,(((10^K4)*('[10]Discharge'!D33^N4))/100),((10^K4)*('[10]Discharge'!D33^N4))))))</f>
        <v>1182.2894556856395</v>
      </c>
      <c r="E35" s="68">
        <f>IF('[10]Discharge'!E33=0,0,IF(TRIM('[10]Discharge'!E33)="","",IF(COUNT(O6)=0,"",IF(O6=1,(((10^K4)*('[10]Discharge'!E33^N4))/100),((10^K4)*('[10]Discharge'!E33^N4))))))</f>
        <v>22.422440287406125</v>
      </c>
      <c r="F35" s="68">
        <f>IF('[10]Discharge'!F33=0,0,IF(TRIM('[10]Discharge'!F33)="","",IF(COUNT(O6)=0,"",IF(O6=1,(((10^K4)*('[10]Discharge'!F33^N4))/100),((10^K4)*('[10]Discharge'!F33^N4))))))</f>
        <v>1096.2077320421226</v>
      </c>
      <c r="G35" s="68">
        <f>IF('[10]Discharge'!G33=0,0,IF(TRIM('[10]Discharge'!G33)="","",IF(COUNT(O6)=0,"",IF(O6=1,(((10^K4)*('[10]Discharge'!G33^N4))/100),((10^K4)*('[10]Discharge'!G33^N4))))))</f>
        <v>804.7190878690856</v>
      </c>
      <c r="H35" s="68">
        <f>IF('[10]Discharge'!H33=0,0,IF(TRIM('[10]Discharge'!H33)="","",IF(COUNT(O6)=0,"",IF(O6=1,(((10^K4)*('[10]Discharge'!H33^N4))/100),((10^K4)*('[10]Discharge'!H33^N4))))))</f>
        <v>2210.3667383623733</v>
      </c>
      <c r="I35" s="68">
        <f>IF('[10]Discharge'!I33=0,0,IF(TRIM('[10]Discharge'!I33)="","",IF(COUNT(O6)=0,"",IF(O6=1,(((10^K4)*('[10]Discharge'!I33^N4))/100),((10^K4)*('[10]Discharge'!I33^N4))))))</f>
        <v>457.7554564274344</v>
      </c>
      <c r="J35" s="68">
        <f>IF('[10]Discharge'!J33=0,0,IF(TRIM('[10]Discharge'!J33)="","",IF(COUNT(O6)=0,"",IF(O6=1,(((10^K4)*('[10]Discharge'!J33^N4))/100),((10^K4)*('[10]Discharge'!J33^N4))))))</f>
        <v>96.13934867567603</v>
      </c>
      <c r="K35" s="68">
        <f>IF('[10]Discharge'!K33=0,0,IF(TRIM('[10]Discharge'!K33)="","",IF(COUNT(O6)=0,"",IF(O6=1,(((10^K4)*('[10]Discharge'!K33^N4))/100),((10^K4)*('[10]Discharge'!K33^N4))))))</f>
        <v>15.197931610789558</v>
      </c>
      <c r="L35" s="68">
        <f>IF('[10]Discharge'!L33=0,0,IF(TRIM('[10]Discharge'!L33)="","",IF(COUNT(O6)=0,"",IF(O6=1,(((10^K4)*('[10]Discharge'!L33^N4))/100),((10^K4)*('[10]Discharge'!L33^N4))))))</f>
        <v>2.966889206789597</v>
      </c>
      <c r="M35" s="68">
        <f>IF('[10]Discharge'!M33=0,0,IF(TRIM('[10]Discharge'!M33)="","",IF(COUNT(O6)=0,"",IF(O6=1,(((10^K4)*('[10]Discharge'!M33^N4))/100),((10^K4)*('[10]Discharge'!M33^N4))))))</f>
        <v>1.5193637647843758</v>
      </c>
      <c r="N35" s="68">
        <f>IF('[10]Discharge'!N33=0,0,IF(TRIM('[10]Discharge'!N33)="","",IF(COUNT(O6)=0,"",IF(O6=1,(((10^K4)*('[10]Discharge'!N33^N4))/100),((10^K4)*('[10]Discharge'!N33^N4))))))</f>
        <v>3.84949982441233</v>
      </c>
      <c r="O35" s="94">
        <f t="shared" si="0"/>
        <v>5958.785104861567</v>
      </c>
      <c r="P35" s="88"/>
      <c r="Q35" s="31"/>
    </row>
    <row r="36" spans="2:17" ht="21.75">
      <c r="B36" s="63">
        <v>24</v>
      </c>
      <c r="C36" s="68">
        <f>IF('[10]Discharge'!C34=0,0,IF(TRIM('[10]Discharge'!C34)="","",IF(COUNT(O6)=0,"",IF(O6=1,(((10^K4)*('[10]Discharge'!C34^N4))/100),((10^K4)*('[10]Discharge'!C34^N4))))))</f>
        <v>55.508161035116814</v>
      </c>
      <c r="D36" s="68">
        <f>IF('[10]Discharge'!D34=0,0,IF(TRIM('[10]Discharge'!D34)="","",IF(COUNT(O6)=0,"",IF(O6=1,(((10^K4)*('[10]Discharge'!D34^N4))/100),((10^K4)*('[10]Discharge'!D34^N4))))))</f>
        <v>611.329503672013</v>
      </c>
      <c r="E36" s="68">
        <f>IF('[10]Discharge'!E34=0,0,IF(TRIM('[10]Discharge'!E34)="","",IF(COUNT(O6)=0,"",IF(O6=1,(((10^K4)*('[10]Discharge'!E34^N4))/100),((10^K4)*('[10]Discharge'!E34^N4))))))</f>
        <v>22.422440287406125</v>
      </c>
      <c r="F36" s="68">
        <f>IF('[10]Discharge'!F34=0,0,IF(TRIM('[10]Discharge'!F34)="","",IF(COUNT(O6)=0,"",IF(O6=1,(((10^K4)*('[10]Discharge'!F34^N4))/100),((10^K4)*('[10]Discharge'!F34^N4))))))</f>
        <v>1505.7526765175132</v>
      </c>
      <c r="G36" s="68">
        <f>IF('[10]Discharge'!G34=0,0,IF(TRIM('[10]Discharge'!G34)="","",IF(COUNT(O6)=0,"",IF(O6=1,(((10^K4)*('[10]Discharge'!G34^N4))/100),((10^K4)*('[10]Discharge'!G34^N4))))))</f>
        <v>591.777235021027</v>
      </c>
      <c r="H36" s="68">
        <f>IF('[10]Discharge'!H34=0,0,IF(TRIM('[10]Discharge'!H34)="","",IF(COUNT(O6)=0,"",IF(O6=1,(((10^K4)*('[10]Discharge'!H34^N4))/100),((10^K4)*('[10]Discharge'!H34^N4))))))</f>
        <v>2395.14846561059</v>
      </c>
      <c r="I36" s="68">
        <f>IF('[10]Discharge'!I34=0,0,IF(TRIM('[10]Discharge'!I34)="","",IF(COUNT(O6)=0,"",IF(O6=1,(((10^K4)*('[10]Discharge'!I34^N4))/100),((10^K4)*('[10]Discharge'!I34^N4))))))</f>
        <v>398.4884406629783</v>
      </c>
      <c r="J36" s="68">
        <f>IF('[10]Discharge'!J34=0,0,IF(TRIM('[10]Discharge'!J34)="","",IF(COUNT(O6)=0,"",IF(O6=1,(((10^K4)*('[10]Discharge'!J34^N4))/100),((10^K4)*('[10]Discharge'!J34^N4))))))</f>
        <v>87.94352774236735</v>
      </c>
      <c r="K36" s="68">
        <f>IF('[10]Discharge'!K34=0,0,IF(TRIM('[10]Discharge'!K34)="","",IF(COUNT(O6)=0,"",IF(O6=1,(((10^K4)*('[10]Discharge'!K34^N4))/100),((10^K4)*('[10]Discharge'!K34^N4))))))</f>
        <v>16.8853988917151</v>
      </c>
      <c r="L36" s="68">
        <f>IF('[10]Discharge'!L34=0,0,IF(TRIM('[10]Discharge'!L34)="","",IF(COUNT(O6)=0,"",IF(O6=1,(((10^K4)*('[10]Discharge'!L34^N4))/100),((10^K4)*('[10]Discharge'!L34^N4))))))</f>
        <v>2.5647070846549034</v>
      </c>
      <c r="M36" s="68">
        <f>IF('[10]Discharge'!M34=0,0,IF(TRIM('[10]Discharge'!M34)="","",IF(COUNT(O6)=0,"",IF(O6=1,(((10^K4)*('[10]Discharge'!M34^N4))/100),((10^K4)*('[10]Discharge'!M34^N4))))))</f>
        <v>1.3111912491834945</v>
      </c>
      <c r="N36" s="68">
        <f>IF('[10]Discharge'!N34=0,0,IF(TRIM('[10]Discharge'!N34)="","",IF(COUNT(O6)=0,"",IF(O6=1,(((10^K4)*('[10]Discharge'!N34^N4))/100),((10^K4)*('[10]Discharge'!N34^N4))))))</f>
        <v>3.395269357399818</v>
      </c>
      <c r="O36" s="94">
        <f t="shared" si="0"/>
        <v>5692.527017131965</v>
      </c>
      <c r="P36" s="88"/>
      <c r="Q36" s="31"/>
    </row>
    <row r="37" spans="2:17" ht="21.75">
      <c r="B37" s="63">
        <v>25</v>
      </c>
      <c r="C37" s="68">
        <f>IF('[10]Discharge'!C35=0,0,IF(TRIM('[10]Discharge'!C35)="","",IF(COUNT(O6)=0,"",IF(O6=1,(((10^K4)*('[10]Discharge'!C35^N4))/100),((10^K4)*('[10]Discharge'!C35^N4))))))</f>
        <v>65.35116110505369</v>
      </c>
      <c r="D37" s="68">
        <f>IF('[10]Discharge'!D35=0,0,IF(TRIM('[10]Discharge'!D35)="","",IF(COUNT(O6)=0,"",IF(O6=1,(((10^K4)*('[10]Discharge'!D35^N4))/100),((10^K4)*('[10]Discharge'!D35^N4))))))</f>
        <v>611.329503672013</v>
      </c>
      <c r="E37" s="68">
        <f>IF('[10]Discharge'!E35=0,0,IF(TRIM('[10]Discharge'!E35)="","",IF(COUNT(O6)=0,"",IF(O6=1,(((10^K4)*('[10]Discharge'!E35^N4))/100),((10^K4)*('[10]Discharge'!E35^N4))))))</f>
        <v>22.422440287406125</v>
      </c>
      <c r="F37" s="68">
        <f>IF('[10]Discharge'!F35=0,0,IF(TRIM('[10]Discharge'!F35)="","",IF(COUNT(O6)=0,"",IF(O6=1,(((10^K4)*('[10]Discharge'!F35^N4))/100),((10^K4)*('[10]Discharge'!F35^N4))))))</f>
        <v>1012.4935391620601</v>
      </c>
      <c r="G37" s="68">
        <f>IF('[10]Discharge'!G35=0,0,IF(TRIM('[10]Discharge'!G35)="","",IF(COUNT(O6)=0,"",IF(O6=1,(((10^K4)*('[10]Discharge'!G35^N4))/100),((10^K4)*('[10]Discharge'!G35^N4))))))</f>
        <v>488.7705186915005</v>
      </c>
      <c r="H37" s="68">
        <f>IF('[10]Discharge'!H35=0,0,IF(TRIM('[10]Discharge'!H35)="","",IF(COUNT(O6)=0,"",IF(O6=1,(((10^K4)*('[10]Discharge'!H35^N4))/100),((10^K4)*('[10]Discharge'!H35^N4))))))</f>
        <v>2635.0383187582465</v>
      </c>
      <c r="I37" s="68">
        <f>IF('[10]Discharge'!I35=0,0,IF(TRIM('[10]Discharge'!I35)="","",IF(COUNT(O6)=0,"",IF(O6=1,(((10^K4)*('[10]Discharge'!I35^N4))/100),((10^K4)*('[10]Discharge'!I35^N4))))))</f>
        <v>344.36177790584645</v>
      </c>
      <c r="J37" s="68">
        <f>IF('[10]Discharge'!J35=0,0,IF(TRIM('[10]Discharge'!J35)="","",IF(COUNT(O6)=0,"",IF(O6=1,(((10^K4)*('[10]Discharge'!J35^N4))/100),((10^K4)*('[10]Discharge'!J35^N4))))))</f>
        <v>87.94352774236735</v>
      </c>
      <c r="K37" s="68">
        <f>IF('[10]Discharge'!K35=0,0,IF(TRIM('[10]Discharge'!K35)="","",IF(COUNT(O6)=0,"",IF(O6=1,(((10^K4)*('[10]Discharge'!K35^N4))/100),((10^K4)*('[10]Discharge'!K35^N4))))))</f>
        <v>13.590918033615095</v>
      </c>
      <c r="L37" s="68">
        <f>IF('[10]Discharge'!L35=0,0,IF(TRIM('[10]Discharge'!L35)="","",IF(COUNT(O6)=0,"",IF(O6=1,(((10^K4)*('[10]Discharge'!L35^N4))/100),((10^K4)*('[10]Discharge'!L35^N4))))))</f>
        <v>2.966889206789597</v>
      </c>
      <c r="M37" s="68">
        <f>IF('[10]Discharge'!M35=0,0,IF(TRIM('[10]Discharge'!M35)="","",IF(COUNT(O6)=0,"",IF(O6=1,(((10^K4)*('[10]Discharge'!M35^N4))/100),((10^K4)*('[10]Discharge'!M35^N4))))))</f>
        <v>1.1169364872836094</v>
      </c>
      <c r="N37" s="68">
        <f>IF('[10]Discharge'!N35=0,0,IF(TRIM('[10]Discharge'!N35)="","",IF(COUNT(O6)=0,"",IF(O6=1,(((10^K4)*('[10]Discharge'!N35^N4))/100),((10^K4)*('[10]Discharge'!N35^N4))))))</f>
        <v>3.395269357399818</v>
      </c>
      <c r="O37" s="94">
        <f t="shared" si="0"/>
        <v>5288.780800409582</v>
      </c>
      <c r="P37" s="88"/>
      <c r="Q37" s="31"/>
    </row>
    <row r="38" spans="2:17" ht="21.75">
      <c r="B38" s="63">
        <v>26</v>
      </c>
      <c r="C38" s="68">
        <f>IF('[10]Discharge'!C36=0,0,IF(TRIM('[10]Discharge'!C36)="","",IF(COUNT(O6)=0,"",IF(O6=1,(((10^K4)*('[10]Discharge'!C36^N4))/100),((10^K4)*('[10]Discharge'!C36^N4))))))</f>
        <v>55.508161035116814</v>
      </c>
      <c r="D38" s="68">
        <f>IF('[10]Discharge'!D36=0,0,IF(TRIM('[10]Discharge'!D36)="","",IF(COUNT(O6)=0,"",IF(O6=1,(((10^K4)*('[10]Discharge'!D36^N4))/100),((10^K4)*('[10]Discharge'!D36^N4))))))</f>
        <v>344.36177790584645</v>
      </c>
      <c r="E38" s="68">
        <f>IF('[10]Discharge'!E36=0,0,IF(TRIM('[10]Discharge'!E36)="","",IF(COUNT(O6)=0,"",IF(O6=1,(((10^K4)*('[10]Discharge'!E36^N4))/100),((10^K4)*('[10]Discharge'!E36^N4))))))</f>
        <v>22.422440287406125</v>
      </c>
      <c r="F38" s="68">
        <f>IF('[10]Discharge'!F36=0,0,IF(TRIM('[10]Discharge'!F36)="","",IF(COUNT(O6)=0,"",IF(O6=1,(((10^K4)*('[10]Discharge'!F36^N4))/100),((10^K4)*('[10]Discharge'!F36^N4))))))</f>
        <v>520.6986038682016</v>
      </c>
      <c r="G38" s="68">
        <f>IF('[10]Discharge'!G36=0,0,IF(TRIM('[10]Discharge'!G36)="","",IF(COUNT(O6)=0,"",IF(O6=1,(((10^K4)*('[10]Discharge'!G36^N4))/100),((10^K4)*('[10]Discharge'!G36^N4))))))</f>
        <v>1368.4572168001896</v>
      </c>
      <c r="H38" s="68">
        <f>IF('[10]Discharge'!H36=0,0,IF(TRIM('[10]Discharge'!H36)="","",IF(COUNT(O6)=0,"",IF(O6=1,(((10^K4)*('[10]Discharge'!H36^N4))/100),((10^K4)*('[10]Discharge'!H36^N4))))))</f>
        <v>3044.707974494767</v>
      </c>
      <c r="I38" s="68">
        <f>IF('[10]Discharge'!I36=0,0,IF(TRIM('[10]Discharge'!I36)="","",IF(COUNT(O6)=0,"",IF(O6=1,(((10^K4)*('[10]Discharge'!I36^N4))/100),((10^K4)*('[10]Discharge'!I36^N4))))))</f>
        <v>318.63935653672553</v>
      </c>
      <c r="J38" s="68">
        <f>IF('[10]Discharge'!J36=0,0,IF(TRIM('[10]Discharge'!J36)="","",IF(COUNT(O6)=0,"",IF(O6=1,(((10^K4)*('[10]Discharge'!J36^N4))/100),((10^K4)*('[10]Discharge'!J36^N4))))))</f>
        <v>80.07813670818841</v>
      </c>
      <c r="K38" s="68">
        <f>IF('[10]Discharge'!K36=0,0,IF(TRIM('[10]Discharge'!K36)="","",IF(COUNT(O6)=0,"",IF(O6=1,(((10^K4)*('[10]Discharge'!K36^N4))/100),((10^K4)*('[10]Discharge'!K36^N4))))))</f>
        <v>16.8853988917151</v>
      </c>
      <c r="L38" s="68">
        <f>IF('[10]Discharge'!L36=0,0,IF(TRIM('[10]Discharge'!L36)="","",IF(COUNT(O6)=0,"",IF(O6=1,(((10^K4)*('[10]Discharge'!L36^N4))/100),((10^K4)*('[10]Discharge'!L36^N4))))))</f>
        <v>2.5647070846549034</v>
      </c>
      <c r="M38" s="68">
        <f>IF('[10]Discharge'!M36=0,0,IF(TRIM('[10]Discharge'!M36)="","",IF(COUNT(O6)=0,"",IF(O6=1,(((10^K4)*('[10]Discharge'!M36^N4))/100),((10^K4)*('[10]Discharge'!M36^N4))))))</f>
        <v>0.9368224336423324</v>
      </c>
      <c r="N38" s="68">
        <f>IF('[10]Discharge'!N36=0,0,IF(TRIM('[10]Discharge'!N36)="","",IF(COUNT(O6)=0,"",IF(O6=1,(((10^K4)*('[10]Discharge'!N36^N4))/100),((10^K4)*('[10]Discharge'!N36^N4))))))</f>
        <v>3.395269357399818</v>
      </c>
      <c r="O38" s="94">
        <f t="shared" si="0"/>
        <v>5778.655865403854</v>
      </c>
      <c r="P38" s="88"/>
      <c r="Q38" s="31"/>
    </row>
    <row r="39" spans="2:17" ht="21.75">
      <c r="B39" s="63">
        <v>27</v>
      </c>
      <c r="C39" s="68">
        <f>IF('[10]Discharge'!C37=0,0,IF(TRIM('[10]Discharge'!C37)="","",IF(COUNT(O6)=0,"",IF(O6=1,(((10^K4)*('[10]Discharge'!C37^N4))/100),((10^K4)*('[10]Discharge'!C37^N4))))))</f>
        <v>61.88099411938257</v>
      </c>
      <c r="D39" s="68">
        <f>IF('[10]Discharge'!D37=0,0,IF(TRIM('[10]Discharge'!D37)="","",IF(COUNT(O6)=0,"",IF(O6=1,(((10^K4)*('[10]Discharge'!D37^N4))/100),((10^K4)*('[10]Discharge'!D37^N4))))))</f>
        <v>208.77809295757547</v>
      </c>
      <c r="E39" s="68">
        <f>IF('[10]Discharge'!E37=0,0,IF(TRIM('[10]Discharge'!E37)="","",IF(COUNT(O6)=0,"",IF(O6=1,(((10^K4)*('[10]Discharge'!E37^N4))/100),((10^K4)*('[10]Discharge'!E37^N4))))))</f>
        <v>40.95640985811953</v>
      </c>
      <c r="F39" s="68">
        <f>IF('[10]Discharge'!F37=0,0,IF(TRIM('[10]Discharge'!F37)="","",IF(COUNT(O6)=0,"",IF(O6=1,(((10^K4)*('[10]Discharge'!F37^N4))/100),((10^K4)*('[10]Discharge'!F37^N4))))))</f>
        <v>331.3881265711618</v>
      </c>
      <c r="G39" s="68">
        <f>IF('[10]Discharge'!G37=0,0,IF(TRIM('[10]Discharge'!G37)="","",IF(COUNT(O6)=0,"",IF(O6=1,(((10^K4)*('[10]Discharge'!G37^N4))/100),((10^K4)*('[10]Discharge'!G37^N4))))))</f>
        <v>2301.922258853691</v>
      </c>
      <c r="H39" s="68">
        <f>IF('[10]Discharge'!H37=0,0,IF(TRIM('[10]Discharge'!H37)="","",IF(COUNT(O6)=0,"",IF(O6=1,(((10^K4)*('[10]Discharge'!H37^N4))/100),((10^K4)*('[10]Discharge'!H37^N4))))))</f>
        <v>2635.0383187582465</v>
      </c>
      <c r="I39" s="68">
        <f>IF('[10]Discharge'!I37=0,0,IF(TRIM('[10]Discharge'!I37)="","",IF(COUNT(O6)=0,"",IF(O6=1,(((10^K4)*('[10]Discharge'!I37^N4))/100),((10^K4)*('[10]Discharge'!I37^N4))))))</f>
        <v>442.59215642292895</v>
      </c>
      <c r="J39" s="68">
        <f>IF('[10]Discharge'!J37=0,0,IF(TRIM('[10]Discharge'!J37)="","",IF(COUNT(O6)=0,"",IF(O6=1,(((10^K4)*('[10]Discharge'!J37^N4))/100),((10^K4)*('[10]Discharge'!J37^N4))))))</f>
        <v>80.07813670818841</v>
      </c>
      <c r="K39" s="68">
        <f>IF('[10]Discharge'!K37=0,0,IF(TRIM('[10]Discharge'!K37)="","",IF(COUNT(O6)=0,"",IF(O6=1,(((10^K4)*('[10]Discharge'!K37^N4))/100),((10^K4)*('[10]Discharge'!K37^N4))))))</f>
        <v>12.697663270579023</v>
      </c>
      <c r="L39" s="68">
        <f>IF('[10]Discharge'!L37=0,0,IF(TRIM('[10]Discharge'!L37)="","",IF(COUNT(O6)=0,"",IF(O6=1,(((10^K4)*('[10]Discharge'!L37^N4))/100),((10^K4)*('[10]Discharge'!L37^N4))))))</f>
        <v>2.1891038739336275</v>
      </c>
      <c r="M39" s="68">
        <f>IF('[10]Discharge'!M37=0,0,IF(TRIM('[10]Discharge'!M37)="","",IF(COUNT(O6)=0,"",IF(O6=1,(((10^K4)*('[10]Discharge'!M37^N4))/100),((10^K4)*('[10]Discharge'!M37^N4))))))</f>
        <v>1.1169364872836094</v>
      </c>
      <c r="N39" s="68">
        <f>IF('[10]Discharge'!N37=0,0,IF(TRIM('[10]Discharge'!N37)="","",IF(COUNT(O6)=0,"",IF(O6=1,(((10^K4)*('[10]Discharge'!N37^N4))/100),((10^K4)*('[10]Discharge'!N37^N4))))))</f>
        <v>2.966889206789597</v>
      </c>
      <c r="O39" s="94">
        <f t="shared" si="0"/>
        <v>6121.605087087881</v>
      </c>
      <c r="P39" s="88"/>
      <c r="Q39" s="31"/>
    </row>
    <row r="40" spans="2:17" ht="21.75">
      <c r="B40" s="63">
        <v>28</v>
      </c>
      <c r="C40" s="68">
        <f>IF('[10]Discharge'!C38=0,0,IF(TRIM('[10]Discharge'!C38)="","",IF(COUNT(O6)=0,"",IF(O6=1,(((10^K4)*('[10]Discharge'!C38^N4))/100),((10^K4)*('[10]Discharge'!C38^N4))))))</f>
        <v>58.65558292853842</v>
      </c>
      <c r="D40" s="68">
        <f>IF('[10]Discharge'!D38=0,0,IF(TRIM('[10]Discharge'!D38)="","",IF(COUNT(O6)=0,"",IF(O6=1,(((10^K4)*('[10]Discharge'!D38^N4))/100),((10^K4)*('[10]Discharge'!D38^N4))))))</f>
        <v>148.69206454732443</v>
      </c>
      <c r="E40" s="68">
        <f>IF('[10]Discharge'!E38=0,0,IF(TRIM('[10]Discharge'!E38)="","",IF(COUNT(O6)=0,"",IF(O6=1,(((10^K4)*('[10]Discharge'!E38^N4))/100),((10^K4)*('[10]Discharge'!E38^N4))))))</f>
        <v>52.43915534530766</v>
      </c>
      <c r="F40" s="68">
        <f>IF('[10]Discharge'!F38=0,0,IF(TRIM('[10]Discharge'!F38)="","",IF(COUNT(O6)=0,"",IF(O6=1,(((10^K4)*('[10]Discharge'!F38^N4))/100),((10^K4)*('[10]Discharge'!F38^N4))))))</f>
        <v>238.4616405920591</v>
      </c>
      <c r="G40" s="68">
        <f>IF('[10]Discharge'!G38=0,0,IF(TRIM('[10]Discharge'!G38)="","",IF(COUNT(O6)=0,"",IF(O6=1,(((10^K4)*('[10]Discharge'!G38^N4))/100),((10^K4)*('[10]Discharge'!G38^N4))))))</f>
        <v>1685.6419499040824</v>
      </c>
      <c r="H40" s="68">
        <f>IF('[10]Discharge'!H38=0,0,IF(TRIM('[10]Discharge'!H38)="","",IF(COUNT(O6)=0,"",IF(O6=1,(((10^K4)*('[10]Discharge'!H38^N4))/100),((10^K4)*('[10]Discharge'!H38^N4))))))</f>
        <v>1685.6419499040824</v>
      </c>
      <c r="I40" s="68">
        <f>IF('[10]Discharge'!I38=0,0,IF(TRIM('[10]Discharge'!I38)="","",IF(COUNT(O6)=0,"",IF(O6=1,(((10^K4)*('[10]Discharge'!I38^N4))/100),((10^K4)*('[10]Discharge'!I38^N4))))))</f>
        <v>318.63935653672553</v>
      </c>
      <c r="J40" s="68">
        <f>IF('[10]Discharge'!J38=0,0,IF(TRIM('[10]Discharge'!J38)="","",IF(COUNT(O6)=0,"",IF(O6=1,(((10^K4)*('[10]Discharge'!J38^N4))/100),((10^K4)*('[10]Discharge'!J38^N4))))))</f>
        <v>72.5462551483537</v>
      </c>
      <c r="K40" s="68">
        <f>IF('[10]Discharge'!K38=0,0,IF(TRIM('[10]Discharge'!K38)="","",IF(COUNT(O6)=0,"",IF(O6=1,(((10^K4)*('[10]Discharge'!K38^N4))/100),((10^K4)*('[10]Discharge'!K38^N4))))))</f>
        <v>11.831857919761696</v>
      </c>
      <c r="L40" s="68">
        <f>IF('[10]Discharge'!L38=0,0,IF(TRIM('[10]Discharge'!L38)="","",IF(COUNT(O6)=0,"",IF(O6=1,(((10^K4)*('[10]Discharge'!L38^N4))/100),((10^K4)*('[10]Discharge'!L38^N4))))))</f>
        <v>2.1891038739336275</v>
      </c>
      <c r="M40" s="68">
        <f>IF('[10]Discharge'!M38=0,0,IF(TRIM('[10]Discharge'!M38)="","",IF(COUNT(O6)=0,"",IF(O6=1,(((10^K4)*('[10]Discharge'!M38^N4))/100),((10^K4)*('[10]Discharge'!M38^N4))))))</f>
        <v>1.1169364872836094</v>
      </c>
      <c r="N40" s="68">
        <f>IF('[10]Discharge'!N38=0,0,IF(TRIM('[10]Discharge'!N38)="","",IF(COUNT(O6)=0,"",IF(O6=1,(((10^K4)*('[10]Discharge'!N38^N4))/100),((10^K4)*('[10]Discharge'!N38^N4))))))</f>
        <v>1.3111912491834945</v>
      </c>
      <c r="O40" s="94">
        <f t="shared" si="0"/>
        <v>4277.167044436636</v>
      </c>
      <c r="P40" s="88"/>
      <c r="Q40" s="31"/>
    </row>
    <row r="41" spans="2:17" ht="21.75">
      <c r="B41" s="63">
        <v>29</v>
      </c>
      <c r="C41" s="68">
        <f>IF('[10]Discharge'!C39=0,0,IF(TRIM('[10]Discharge'!C39)="","",IF(COUNT(O6)=0,"",IF(O6=1,(((10^K4)*('[10]Discharge'!C39^N4))/100),((10^K4)*('[10]Discharge'!C39^N4))))))</f>
        <v>68.90639640347682</v>
      </c>
      <c r="D41" s="68">
        <f>IF('[10]Discharge'!D39=0,0,IF(TRIM('[10]Discharge'!D39)="","",IF(COUNT(O6)=0,"",IF(O6=1,(((10^K4)*('[10]Discharge'!D39^N4))/100),((10^K4)*('[10]Discharge'!D39^N4))))))</f>
        <v>120.02832875660191</v>
      </c>
      <c r="E41" s="68">
        <f>IF('[10]Discharge'!E39=0,0,IF(TRIM('[10]Discharge'!E39)="","",IF(COUNT(O6)=0,"",IF(O6=1,(((10^K4)*('[10]Discharge'!E39^N4))/100),((10^K4)*('[10]Discharge'!E39^N4))))))</f>
        <v>46.53818029490004</v>
      </c>
      <c r="F41" s="68">
        <f>IF('[10]Discharge'!F39=0,0,IF(TRIM('[10]Discharge'!F39)="","",IF(COUNT(O6)=0,"",IF(O6=1,(((10^K4)*('[10]Discharge'!F39^N4))/100),((10^K4)*('[10]Discharge'!F39^N4))))))</f>
        <v>259.23300742432576</v>
      </c>
      <c r="G41" s="68">
        <f>IF('[10]Discharge'!G39=0,0,IF(TRIM('[10]Discharge'!G39)="","",IF(COUNT(O6)=0,"",IF(O6=1,(((10^K4)*('[10]Discharge'!G39^N4))/100),((10^K4)*('[10]Discharge'!G39^N4))))))</f>
        <v>1012.4935391620601</v>
      </c>
      <c r="H41" s="68">
        <f>IF('[10]Discharge'!H39=0,0,IF(TRIM('[10]Discharge'!H39)="","",IF(COUNT(O6)=0,"",IF(O6=1,(((10^K4)*('[10]Discharge'!H39^N4))/100),((10^K4)*('[10]Discharge'!H39^N4))))))</f>
        <v>1335.0594110486018</v>
      </c>
      <c r="I41" s="68">
        <f>IF('[10]Discharge'!I39=0,0,IF(TRIM('[10]Discharge'!I39)="","",IF(COUNT(O6)=0,"",IF(O6=1,(((10^K4)*('[10]Discharge'!I39^N4))/100),((10^K4)*('[10]Discharge'!I39^N4))))))</f>
        <v>281.7511976550787</v>
      </c>
      <c r="J41" s="68">
        <f>IF('[10]Discharge'!J39=0,0,IF(TRIM('[10]Discharge'!J39)="","",IF(COUNT(O6)=0,"",IF(O6=1,(((10^K4)*('[10]Discharge'!J39^N4))/100),((10^K4)*('[10]Discharge'!J39^N4))))))</f>
        <v>76.27030728992275</v>
      </c>
      <c r="K41" s="68">
        <f>IF('[10]Discharge'!K39=0,0,IF(TRIM('[10]Discharge'!K39)="","",IF(COUNT(O6)=0,"",IF(O6=1,(((10^K4)*('[10]Discharge'!K39^N4))/100),((10^K4)*('[10]Discharge'!K39^N4))))))</f>
        <v>11.831857919761696</v>
      </c>
      <c r="L41" s="68">
        <f>IF('[10]Discharge'!L39=0,0,IF(TRIM('[10]Discharge'!L39)="","",IF(COUNT(O6)=0,"",IF(O6=1,(((10^K4)*('[10]Discharge'!L39^N4))/100),((10^K4)*('[10]Discharge'!L39^N4))))))</f>
        <v>2.1891038739336275</v>
      </c>
      <c r="M41" s="68">
        <f>IF('[10]Discharge'!M39=0,0,IF(TRIM('[10]Discharge'!M39)="","",IF(COUNT(O6)=0,"",IF(O6=1,(((10^K4)*('[10]Discharge'!M39^N4))/100),((10^K4)*('[10]Discharge'!M39^N4))))))</f>
      </c>
      <c r="N41" s="68">
        <f>IF('[10]Discharge'!N39=0,0,IF(TRIM('[10]Discharge'!N39)="","",IF(COUNT(O6)=0,"",IF(O6=1,(((10^K4)*('[10]Discharge'!N39^N4))/100),((10^K4)*('[10]Discharge'!N39^N4))))))</f>
        <v>1.3111912491834945</v>
      </c>
      <c r="O41" s="94">
        <f t="shared" si="0"/>
        <v>3215.6125210778464</v>
      </c>
      <c r="P41" s="88"/>
      <c r="Q41" s="31"/>
    </row>
    <row r="42" spans="2:17" ht="21.75">
      <c r="B42" s="63">
        <v>30</v>
      </c>
      <c r="C42" s="68">
        <f>IF('[10]Discharge'!C40=0,0,IF(TRIM('[10]Discharge'!C40)="","",IF(COUNT(O6)=0,"",IF(O6=1,(((10^K4)*('[10]Discharge'!C40^N4))/100),((10^K4)*('[10]Discharge'!C40^N4))))))</f>
        <v>52.43915534530766</v>
      </c>
      <c r="D42" s="68">
        <f>IF('[10]Discharge'!D40=0,0,IF(TRIM('[10]Discharge'!D40)="","",IF(COUNT(O6)=0,"",IF(O6=1,(((10^K4)*('[10]Discharge'!D40^N4))/100),((10^K4)*('[10]Discharge'!D40^N4))))))</f>
        <v>92.00031979312455</v>
      </c>
      <c r="E42" s="68">
        <f>IF('[10]Discharge'!E40=0,0,IF(TRIM('[10]Discharge'!E40)="","",IF(COUNT(O6)=0,"",IF(O6=1,(((10^K4)*('[10]Discharge'!E40^N4))/100),((10^K4)*('[10]Discharge'!E40^N4))))))</f>
        <v>65.35116110505369</v>
      </c>
      <c r="F42" s="68">
        <f>IF('[10]Discharge'!F40=0,0,IF(TRIM('[10]Discharge'!F40)="","",IF(COUNT(O6)=0,"",IF(O6=1,(((10^K4)*('[10]Discharge'!F40^N4))/100),((10^K4)*('[10]Discharge'!F40^N4))))))</f>
        <v>306.1163426349633</v>
      </c>
      <c r="G42" s="68">
        <f>IF('[10]Discharge'!G40=0,0,IF(TRIM('[10]Discharge'!G40)="","",IF(COUNT(O6)=0,"",IF(O6=1,(((10^K4)*('[10]Discharge'!G40^N4))/100),((10^K4)*('[10]Discharge'!G40^N4))))))</f>
        <v>931.7870288499016</v>
      </c>
      <c r="H42" s="68">
        <f>IF('[10]Discharge'!H40=0,0,IF(TRIM('[10]Discharge'!H40)="","",IF(COUNT(O6)=0,"",IF(O6=1,(((10^K4)*('[10]Discharge'!H40^N4))/100),((10^K4)*('[10]Discharge'!H40^N4))))))</f>
        <v>1152.8635724917335</v>
      </c>
      <c r="I42" s="68">
        <f>IF('[10]Discharge'!I40=0,0,IF(TRIM('[10]Discharge'!I40)="","",IF(COUNT(O6)=0,"",IF(O6=1,(((10^K4)*('[10]Discharge'!I40^N4))/100),((10^K4)*('[10]Discharge'!I40^N4))))))</f>
        <v>259.23300742432576</v>
      </c>
      <c r="J42" s="68">
        <f>IF('[10]Discharge'!J40=0,0,IF(TRIM('[10]Discharge'!J40)="","",IF(COUNT(O6)=0,"",IF(O6=1,(((10^K4)*('[10]Discharge'!J40^N4))/100),((10^K4)*('[10]Discharge'!J40^N4))))))</f>
        <v>65.35116110505369</v>
      </c>
      <c r="K42" s="68">
        <f>IF('[10]Discharge'!K40=0,0,IF(TRIM('[10]Discharge'!K40)="","",IF(COUNT(O6)=0,"",IF(O6=1,(((10^K4)*('[10]Discharge'!K40^N4))/100),((10^K4)*('[10]Discharge'!K40^N4))))))</f>
        <v>11.831857919761696</v>
      </c>
      <c r="L42" s="68">
        <f>IF('[10]Discharge'!L40=0,0,IF(TRIM('[10]Discharge'!L40)="","",IF(COUNT(O6)=0,"",IF(O6=1,(((10^K4)*('[10]Discharge'!L40^N4))/100),((10^K4)*('[10]Discharge'!L40^N4))))))</f>
        <v>2.5647070846549034</v>
      </c>
      <c r="M42" s="68"/>
      <c r="N42" s="68">
        <f>IF('[10]Discharge'!N40=0,0,IF(TRIM('[10]Discharge'!N40)="","",IF(COUNT(O6)=0,"",IF(O6=1,(((10^K4)*('[10]Discharge'!N40^N4))/100),((10^K4)*('[10]Discharge'!N40^N4))))))</f>
        <v>1.1169364872836094</v>
      </c>
      <c r="O42" s="94">
        <f>IF(AND(C42="",D42="",E42="",F42="",G42="",H42="",I42="",J42="",K42="",L42="",M42="",N42=""),"",SUM(C42:N42))</f>
        <v>2940.6552502411637</v>
      </c>
      <c r="P42" s="88"/>
      <c r="Q42" s="31"/>
    </row>
    <row r="43" spans="2:17" ht="21.75">
      <c r="B43" s="63">
        <v>31</v>
      </c>
      <c r="C43" s="68"/>
      <c r="D43" s="68">
        <f>IF('[10]Discharge'!D41=0,0,IF(TRIM('[10]Discharge'!D41)="","",IF(COUNT(O6)=0,"",IF(O6=1,(((10^K4)*('[10]Discharge'!D41^N4))/100),((10^K4)*('[10]Discharge'!D41^N4))))))</f>
        <v>180.88369959536547</v>
      </c>
      <c r="E43" s="68"/>
      <c r="F43" s="68">
        <f>IF('[10]Discharge'!F41=0,0,IF(TRIM('[10]Discharge'!F41)="","",IF(COUNT(O6)=0,"",IF(O6=1,(((10^K4)*('[10]Discharge'!F41^N4))/100),((10^K4)*('[10]Discharge'!F41^N4))))))</f>
        <v>427.6593612885001</v>
      </c>
      <c r="G43" s="68">
        <f>IF('[10]Discharge'!G41=0,0,IF(TRIM('[10]Discharge'!G41)="","",IF(COUNT(O6)=0,"",IF(O6=1,(((10^K4)*('[10]Discharge'!G41^N4))/100),((10^K4)*('[10]Discharge'!G41^N4))))))</f>
        <v>692.3883449877662</v>
      </c>
      <c r="H43" s="68"/>
      <c r="I43" s="68">
        <f>IF('[10]Discharge'!I41=0,0,IF(TRIM('[10]Discharge'!I41)="","",IF(COUNT(O6)=0,"",IF(O6=1,(((10^K4)*('[10]Discharge'!I41^N4))/100),((10^K4)*('[10]Discharge'!I41^N4))))))</f>
        <v>228.36981605256008</v>
      </c>
      <c r="J43" s="68"/>
      <c r="K43" s="68">
        <f>IF('[10]Discharge'!K41=0,0,IF(TRIM('[10]Discharge'!K41)="","",IF(COUNT(O6)=0,"",IF(O6=1,(((10^K4)*('[10]Discharge'!K41^N4))/100),((10^K4)*('[10]Discharge'!K41^N4))))))</f>
        <v>10.993694551138447</v>
      </c>
      <c r="L43" s="68">
        <f>IF(TRIM('[10]Discharge'!L41)="","",IF(COUNT(O6)=0,"",IF(O6=1,(((10^K4)*('[10]Discharge'!L41^N4))/100),((10^K4)*('[10]Discharge'!L41^N4)))))</f>
        <v>2.1891038739336275</v>
      </c>
      <c r="M43" s="68"/>
      <c r="N43" s="68">
        <f>IF('[10]Discharge'!N41=0,0,IF(TRIM('[10]Discharge'!N41)="","",IF(COUNT(O6)=0,"",IF(O6=1,(((10^K4)*('[10]Discharge'!N41^N4))/100),((10^K4)*('[10]Discharge'!N41^N4))))))</f>
        <v>0.9368224336423324</v>
      </c>
      <c r="O43" s="94">
        <f t="shared" si="0"/>
        <v>1543.4208427829064</v>
      </c>
      <c r="P43" s="88"/>
      <c r="Q43" s="31"/>
    </row>
    <row r="44" spans="2:17" ht="21.75">
      <c r="B44" s="69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69"/>
      <c r="Q44" s="31"/>
    </row>
    <row r="45" spans="2:17" ht="21.75">
      <c r="B45" s="49" t="s">
        <v>28</v>
      </c>
      <c r="C45" s="68">
        <f>IF(COUNT(C11:C43)=0,"",SUM(C11:C43))</f>
        <v>2331.7116010964965</v>
      </c>
      <c r="D45" s="68">
        <f aca="true" t="shared" si="1" ref="D45:M45">IF(COUNT(D11:D43)=0,"",SUM(D11:D43))</f>
        <v>16453.175599344373</v>
      </c>
      <c r="E45" s="68">
        <f t="shared" si="1"/>
        <v>1532.7337330402493</v>
      </c>
      <c r="F45" s="68">
        <f t="shared" si="1"/>
        <v>16951.519888997846</v>
      </c>
      <c r="G45" s="68">
        <f t="shared" si="1"/>
        <v>76792.77696022997</v>
      </c>
      <c r="H45" s="68">
        <f t="shared" si="1"/>
        <v>72365.52877112731</v>
      </c>
      <c r="I45" s="68">
        <f t="shared" si="1"/>
        <v>97533.07368861763</v>
      </c>
      <c r="J45" s="68">
        <f t="shared" si="1"/>
        <v>3819.4499160182595</v>
      </c>
      <c r="K45" s="68">
        <f t="shared" si="1"/>
        <v>932.2031428526043</v>
      </c>
      <c r="L45" s="68">
        <f t="shared" si="1"/>
        <v>163.43946195556344</v>
      </c>
      <c r="M45" s="68">
        <f t="shared" si="1"/>
        <v>97.42790355773725</v>
      </c>
      <c r="N45" s="68">
        <f>IF(COUNT(N11:N43)=0,"",SUM(N11:N43))</f>
        <v>89.07664521170697</v>
      </c>
      <c r="O45" s="94">
        <f>IF(COUNT(C45:N45)=0,"",SUM(C45:N45))</f>
        <v>289062.11731204967</v>
      </c>
      <c r="P45" s="88"/>
      <c r="Q45" s="71" t="s">
        <v>34</v>
      </c>
    </row>
    <row r="46" spans="2:17" ht="21.75">
      <c r="B46" s="49" t="s">
        <v>30</v>
      </c>
      <c r="C46" s="68">
        <f>IF(COUNT(C11:C43)=0,"",AVERAGE(C11:C43))</f>
        <v>77.72372003654988</v>
      </c>
      <c r="D46" s="68">
        <f aca="true" t="shared" si="2" ref="D46:N46">IF(COUNT(D11:D43)=0,"",AVERAGE(D11:D43))</f>
        <v>530.7475999788508</v>
      </c>
      <c r="E46" s="68">
        <f t="shared" si="2"/>
        <v>51.091124434674974</v>
      </c>
      <c r="F46" s="68">
        <f t="shared" si="2"/>
        <v>546.8232222257369</v>
      </c>
      <c r="G46" s="68">
        <f t="shared" si="2"/>
        <v>2477.1863535558055</v>
      </c>
      <c r="H46" s="68">
        <f t="shared" si="2"/>
        <v>2412.1842923709105</v>
      </c>
      <c r="I46" s="68">
        <f t="shared" si="2"/>
        <v>3146.2281835037948</v>
      </c>
      <c r="J46" s="68">
        <f t="shared" si="2"/>
        <v>127.31499720060864</v>
      </c>
      <c r="K46" s="68">
        <f t="shared" si="2"/>
        <v>30.071069124277557</v>
      </c>
      <c r="L46" s="68">
        <f t="shared" si="2"/>
        <v>5.272240708243982</v>
      </c>
      <c r="M46" s="68">
        <f t="shared" si="2"/>
        <v>3.479567984204902</v>
      </c>
      <c r="N46" s="68">
        <f t="shared" si="2"/>
        <v>2.87344016811958</v>
      </c>
      <c r="O46" s="94">
        <f>IF(COUNT(C46:N46)=0,"",SUM(C46:N46))</f>
        <v>9410.99581129178</v>
      </c>
      <c r="P46" s="88"/>
      <c r="Q46" s="31"/>
    </row>
    <row r="47" spans="2:17" ht="21.75">
      <c r="B47" s="49" t="s">
        <v>31</v>
      </c>
      <c r="C47" s="68">
        <f>IF(COUNT(C11:C43)=0,"",MAX(C11:C43))</f>
        <v>199.27995120501205</v>
      </c>
      <c r="D47" s="68">
        <f aca="true" t="shared" si="3" ref="D47:N47">IF(COUNT(D11:D43)=0,"",MAX(D11:D43))</f>
        <v>4745.754648793192</v>
      </c>
      <c r="E47" s="68">
        <f t="shared" si="3"/>
        <v>189.9815045255452</v>
      </c>
      <c r="F47" s="68">
        <f t="shared" si="3"/>
        <v>1505.7526765175132</v>
      </c>
      <c r="G47" s="68">
        <f t="shared" si="3"/>
        <v>11834.743375309836</v>
      </c>
      <c r="H47" s="68">
        <f t="shared" si="3"/>
        <v>6429.510059451707</v>
      </c>
      <c r="I47" s="68">
        <f t="shared" si="3"/>
        <v>28804.874634941945</v>
      </c>
      <c r="J47" s="68">
        <f t="shared" si="3"/>
        <v>248.74964384890305</v>
      </c>
      <c r="K47" s="68">
        <f t="shared" si="3"/>
        <v>68.90639640347682</v>
      </c>
      <c r="L47" s="68">
        <f t="shared" si="3"/>
        <v>11.831857919761696</v>
      </c>
      <c r="M47" s="68">
        <f t="shared" si="3"/>
        <v>24.423884785649538</v>
      </c>
      <c r="N47" s="68">
        <f t="shared" si="3"/>
        <v>5.918879523611595</v>
      </c>
      <c r="O47" s="94">
        <f>IF(COUNT(C47:N47)=0,"",MAX(C47:N47))</f>
        <v>28804.874634941945</v>
      </c>
      <c r="P47" s="88"/>
      <c r="Q47" s="31"/>
    </row>
    <row r="48" spans="2:17" ht="21.75">
      <c r="B48" s="49" t="s">
        <v>32</v>
      </c>
      <c r="C48" s="68">
        <f>IF(COUNT(C11:C43)=0,"",MIN(C11:C43))</f>
        <v>13.590918033615095</v>
      </c>
      <c r="D48" s="68">
        <f aca="true" t="shared" si="4" ref="D48:N48">IF(COUNT(D11:D43)=0,"",MIN(D11:D43))</f>
        <v>30.886348732605732</v>
      </c>
      <c r="E48" s="68">
        <f t="shared" si="4"/>
        <v>22.422440287406125</v>
      </c>
      <c r="F48" s="68">
        <f t="shared" si="4"/>
        <v>87.94352774236735</v>
      </c>
      <c r="G48" s="68">
        <f t="shared" si="4"/>
        <v>488.7705186915005</v>
      </c>
      <c r="H48" s="68">
        <f t="shared" si="4"/>
        <v>281.7511976550787</v>
      </c>
      <c r="I48" s="68">
        <f t="shared" si="4"/>
        <v>228.36981605256008</v>
      </c>
      <c r="J48" s="68">
        <f t="shared" si="4"/>
        <v>65.35116110505369</v>
      </c>
      <c r="K48" s="68">
        <f t="shared" si="4"/>
        <v>10.993694551138447</v>
      </c>
      <c r="L48" s="68">
        <f t="shared" si="4"/>
        <v>2.1891038739336275</v>
      </c>
      <c r="M48" s="68">
        <f t="shared" si="4"/>
        <v>0.9368224336423324</v>
      </c>
      <c r="N48" s="68">
        <f t="shared" si="4"/>
        <v>0.9368224336423324</v>
      </c>
      <c r="O48" s="94">
        <f>IF(COUNT(C48:N48)=0,"",MIN(C48:N48))</f>
        <v>0.9368224336423324</v>
      </c>
      <c r="P48" s="88"/>
      <c r="Q48" s="31"/>
    </row>
  </sheetData>
  <sheetProtection/>
  <mergeCells count="51">
    <mergeCell ref="O47:P47"/>
    <mergeCell ref="O48:P48"/>
    <mergeCell ref="O40:P40"/>
    <mergeCell ref="O41:P41"/>
    <mergeCell ref="O42:P42"/>
    <mergeCell ref="O43:P43"/>
    <mergeCell ref="O45:P45"/>
    <mergeCell ref="O46:P46"/>
    <mergeCell ref="O34:P34"/>
    <mergeCell ref="O35:P35"/>
    <mergeCell ref="O36:P36"/>
    <mergeCell ref="O37:P37"/>
    <mergeCell ref="O38:P38"/>
    <mergeCell ref="O39:P39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O16:P16"/>
    <mergeCell ref="O17:P17"/>
    <mergeCell ref="O18:P18"/>
    <mergeCell ref="O19:P19"/>
    <mergeCell ref="O20:P20"/>
    <mergeCell ref="O21:P21"/>
    <mergeCell ref="O9:P9"/>
    <mergeCell ref="O11:P11"/>
    <mergeCell ref="O12:P12"/>
    <mergeCell ref="O13:P13"/>
    <mergeCell ref="O14:P14"/>
    <mergeCell ref="O15:P15"/>
    <mergeCell ref="C4:G4"/>
    <mergeCell ref="K4:L4"/>
    <mergeCell ref="N4:O4"/>
    <mergeCell ref="J5:K5"/>
    <mergeCell ref="H6:I6"/>
    <mergeCell ref="B7:O7"/>
    <mergeCell ref="A1:B1"/>
    <mergeCell ref="C1:J1"/>
    <mergeCell ref="M1:N1"/>
    <mergeCell ref="A2:B2"/>
    <mergeCell ref="C2:G2"/>
    <mergeCell ref="C3:G3"/>
    <mergeCell ref="M3:N3"/>
  </mergeCells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PC-CM.Com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Crazy Danger</dc:creator>
  <cp:keywords/>
  <dc:description/>
  <cp:lastModifiedBy>Admin_TK</cp:lastModifiedBy>
  <cp:lastPrinted>2023-06-16T05:37:03Z</cp:lastPrinted>
  <dcterms:created xsi:type="dcterms:W3CDTF">2008-07-21T01:50:58Z</dcterms:created>
  <dcterms:modified xsi:type="dcterms:W3CDTF">2023-06-16T05:37:07Z</dcterms:modified>
  <cp:category/>
  <cp:version/>
  <cp:contentType/>
  <cp:contentStatus/>
</cp:coreProperties>
</file>