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92" sheetId="1" r:id="rId1"/>
    <sheet name="p9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<sst xmlns="http://schemas.openxmlformats.org/spreadsheetml/2006/main" count="55" uniqueCount="30">
  <si>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</si>
  <si>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</si>
  <si>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</si>
  <si>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</si>
  <si>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</si>
  <si>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</si>
  <si>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</si>
  <si>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</si>
  <si>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</si>
  <si>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</si>
  <si>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</si>
  <si>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</si>
  <si>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</si>
  <si>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</si>
  <si>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</si>
  <si>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</si>
  <si>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</si>
  <si>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สถานี :  P.92 น้ำแม่แตง บ้านเมืองกึ๊ด  อ.แม่แตง  จ.เชียงใหม่</t>
  </si>
  <si>
    <t>พื้นที่รับน้ำ  1,653    ตร.กม.</t>
  </si>
  <si>
    <t>ม.(รทก.)</t>
  </si>
  <si>
    <t>ZG.</t>
  </si>
  <si>
    <t>ปีน้ำ</t>
  </si>
  <si>
    <t>ระดับน้ำสูงสุด</t>
  </si>
  <si>
    <t>ปริมาณน้ำสูงสุด</t>
  </si>
  <si>
    <t>ระดับตลิ่ง</t>
  </si>
  <si>
    <t>ความจุตลิ่ง</t>
  </si>
  <si>
    <t>เมตร</t>
  </si>
  <si>
    <t>ลูกบาศก์เมตร/วิ</t>
  </si>
  <si>
    <t>ตลิ่งฝั่งซ้าย 447.415 ม.(ร.ท.ก.) ตลิ่งฝั่งขวา 447.312 ม.(ร.ท.ก.)ท้องน้ำ  ม.(ร.ท.ก.) ศูนย์เสาระดับน้ำ 440.645  ม.(ร.ท.ก.)</t>
  </si>
  <si>
    <t>3/28/22012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</si>
</sst>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  <numFmt numFmtId="201" formatCode="0.000_)"/>
    <numFmt numFmtId="202" formatCode="0_)"/>
    <numFmt numFmtId="203" formatCode="0_);\(0\)"/>
    <numFmt numFmtId="204" formatCode="#,##0_ ;\-#,##0\ "/>
    <numFmt numFmtId="205" formatCode="0.00000000000000"/>
    <numFmt numFmtId="206" formatCode="0.0000"/>
  </numFmts>
  <fonts count="5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0"/>
      <name val="TH SarabunPSK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/>
    </xf>
    <xf numFmtId="196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9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9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9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96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96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96" fontId="9" fillId="0" borderId="0" xfId="0" applyNumberFormat="1" applyFont="1" applyAlignment="1">
      <alignment horizontal="center"/>
    </xf>
    <xf numFmtId="196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196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96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197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96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96" fontId="11" fillId="0" borderId="12" xfId="0" applyNumberFormat="1" applyFont="1" applyBorder="1" applyAlignment="1">
      <alignment horizontal="centerContinuous"/>
    </xf>
    <xf numFmtId="196" fontId="10" fillId="0" borderId="12" xfId="0" applyNumberFormat="1" applyFont="1" applyBorder="1" applyAlignment="1">
      <alignment horizontal="centerContinuous"/>
    </xf>
    <xf numFmtId="196" fontId="10" fillId="0" borderId="11" xfId="0" applyNumberFormat="1" applyFont="1" applyBorder="1" applyAlignment="1">
      <alignment horizontal="centerContinuous"/>
    </xf>
    <xf numFmtId="196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9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9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96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96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96" fontId="11" fillId="0" borderId="17" xfId="0" applyNumberFormat="1" applyFont="1" applyBorder="1" applyAlignment="1">
      <alignment horizontal="right"/>
    </xf>
    <xf numFmtId="196" fontId="11" fillId="0" borderId="17" xfId="0" applyNumberFormat="1" applyFont="1" applyBorder="1" applyAlignment="1">
      <alignment horizontal="center"/>
    </xf>
    <xf numFmtId="196" fontId="11" fillId="0" borderId="19" xfId="0" applyNumberFormat="1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3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27" xfId="0" applyFont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6" xfId="0" applyNumberFormat="1" applyFont="1" applyBorder="1" applyAlignment="1">
      <alignment/>
    </xf>
    <xf numFmtId="0" fontId="12" fillId="0" borderId="21" xfId="0" applyFont="1" applyBorder="1" applyAlignment="1">
      <alignment/>
    </xf>
    <xf numFmtId="2" fontId="12" fillId="0" borderId="27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7" xfId="0" applyFont="1" applyBorder="1" applyAlignment="1">
      <alignment/>
    </xf>
    <xf numFmtId="201" fontId="7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33" borderId="28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1" fontId="7" fillId="35" borderId="30" xfId="0" applyNumberFormat="1" applyFont="1" applyFill="1" applyBorder="1" applyAlignment="1" applyProtection="1">
      <alignment horizontal="center"/>
      <protection/>
    </xf>
    <xf numFmtId="2" fontId="7" fillId="33" borderId="30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202" fontId="7" fillId="34" borderId="30" xfId="0" applyNumberFormat="1" applyFont="1" applyFill="1" applyBorder="1" applyAlignment="1">
      <alignment horizontal="center"/>
    </xf>
    <xf numFmtId="1" fontId="7" fillId="35" borderId="28" xfId="0" applyNumberFormat="1" applyFont="1" applyFill="1" applyBorder="1" applyAlignment="1" applyProtection="1">
      <alignment horizontal="center"/>
      <protection/>
    </xf>
    <xf numFmtId="2" fontId="7" fillId="33" borderId="28" xfId="0" applyNumberFormat="1" applyFont="1" applyFill="1" applyBorder="1" applyAlignment="1">
      <alignment horizontal="right"/>
    </xf>
    <xf numFmtId="2" fontId="7" fillId="34" borderId="28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right"/>
    </xf>
    <xf numFmtId="202" fontId="7" fillId="34" borderId="31" xfId="0" applyNumberFormat="1" applyFont="1" applyFill="1" applyBorder="1" applyAlignment="1">
      <alignment horizontal="center"/>
    </xf>
    <xf numFmtId="202" fontId="7" fillId="34" borderId="28" xfId="0" applyNumberFormat="1" applyFont="1" applyFill="1" applyBorder="1" applyAlignment="1">
      <alignment horizontal="center"/>
    </xf>
    <xf numFmtId="0" fontId="7" fillId="34" borderId="28" xfId="0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1" fontId="7" fillId="35" borderId="28" xfId="0" applyNumberFormat="1" applyFont="1" applyFill="1" applyBorder="1" applyAlignment="1">
      <alignment horizontal="center"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7" fillId="33" borderId="29" xfId="0" applyFont="1" applyFill="1" applyBorder="1" applyAlignment="1">
      <alignment horizontal="center"/>
    </xf>
    <xf numFmtId="202" fontId="7" fillId="34" borderId="29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96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96" fontId="13" fillId="0" borderId="0" xfId="0" applyNumberFormat="1" applyFont="1" applyBorder="1" applyAlignment="1">
      <alignment vertical="center"/>
    </xf>
    <xf numFmtId="196" fontId="7" fillId="0" borderId="0" xfId="0" applyNumberFormat="1" applyFont="1" applyBorder="1" applyAlignment="1">
      <alignment/>
    </xf>
    <xf numFmtId="2" fontId="7" fillId="0" borderId="24" xfId="0" applyNumberFormat="1" applyFont="1" applyBorder="1" applyAlignment="1">
      <alignment horizontal="right"/>
    </xf>
    <xf numFmtId="2" fontId="7" fillId="0" borderId="32" xfId="0" applyNumberFormat="1" applyFont="1" applyBorder="1" applyAlignment="1">
      <alignment horizontal="right"/>
    </xf>
    <xf numFmtId="15" fontId="7" fillId="0" borderId="33" xfId="0" applyNumberFormat="1" applyFont="1" applyBorder="1" applyAlignment="1">
      <alignment/>
    </xf>
    <xf numFmtId="15" fontId="7" fillId="0" borderId="26" xfId="0" applyNumberFormat="1" applyFont="1" applyBorder="1" applyAlignment="1">
      <alignment/>
    </xf>
    <xf numFmtId="15" fontId="12" fillId="0" borderId="26" xfId="0" applyNumberFormat="1" applyFont="1" applyBorder="1" applyAlignment="1">
      <alignment/>
    </xf>
    <xf numFmtId="15" fontId="7" fillId="0" borderId="26" xfId="0" applyNumberFormat="1" applyFont="1" applyBorder="1" applyAlignment="1">
      <alignment horizontal="right"/>
    </xf>
    <xf numFmtId="15" fontId="7" fillId="0" borderId="34" xfId="0" applyNumberFormat="1" applyFont="1" applyBorder="1" applyAlignment="1">
      <alignment/>
    </xf>
    <xf numFmtId="15" fontId="12" fillId="0" borderId="34" xfId="0" applyNumberFormat="1" applyFont="1" applyBorder="1" applyAlignment="1">
      <alignment/>
    </xf>
    <xf numFmtId="15" fontId="7" fillId="0" borderId="34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2" fontId="57" fillId="0" borderId="0" xfId="0" applyNumberFormat="1" applyFont="1" applyAlignment="1">
      <alignment/>
    </xf>
    <xf numFmtId="1" fontId="15" fillId="35" borderId="10" xfId="0" applyNumberFormat="1" applyFont="1" applyFill="1" applyBorder="1" applyAlignment="1">
      <alignment horizontal="center" vertical="center"/>
    </xf>
    <xf numFmtId="1" fontId="15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23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23"/>
          <c:w val="0.855"/>
          <c:h val="0.830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'p92'!$X$5:$X$19</c:f>
              <c:numCache/>
            </c:numRef>
          </c:cat>
          <c:val>
            <c:numRef>
              <c:f>'p92'!$Y$5:$Y$19</c:f>
              <c:numCache/>
            </c:numRef>
          </c:val>
        </c:ser>
        <c:axId val="37580574"/>
        <c:axId val="2680847"/>
      </c:barChart>
      <c:catAx>
        <c:axId val="375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680847"/>
        <c:crosses val="autoZero"/>
        <c:auto val="1"/>
        <c:lblOffset val="100"/>
        <c:tickLblSkip val="1"/>
        <c:noMultiLvlLbl val="0"/>
      </c:catAx>
      <c:valAx>
        <c:axId val="268084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758057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บ้านเมืองกึ๊ด  อ.แม่แตง จ.เชียงใหม่</a:t>
            </a:r>
          </a:p>
        </c:rich>
      </c:tx>
      <c:layout>
        <c:manualLayout>
          <c:xMode val="factor"/>
          <c:yMode val="factor"/>
          <c:x val="0.031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25"/>
          <c:y val="0.13425"/>
          <c:w val="0.81225"/>
          <c:h val="0.82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'p92'!$X$5:$X$19</c:f>
              <c:numCache/>
            </c:numRef>
          </c:cat>
          <c:val>
            <c:numRef>
              <c:f>'p92'!$Z$5:$Z$19</c:f>
              <c:numCache/>
            </c:numRef>
          </c:val>
        </c:ser>
        <c:axId val="24127624"/>
        <c:axId val="15822025"/>
      </c:barChart>
      <c:catAx>
        <c:axId val="24127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5822025"/>
        <c:crosses val="autoZero"/>
        <c:auto val="1"/>
        <c:lblOffset val="100"/>
        <c:tickLblSkip val="1"/>
        <c:noMultiLvlLbl val="0"/>
      </c:catAx>
      <c:valAx>
        <c:axId val="1582202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4127624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7">
      <selection activeCell="S23" sqref="S23"/>
    </sheetView>
  </sheetViews>
  <sheetFormatPr defaultColWidth="9.33203125" defaultRowHeight="21"/>
  <cols>
    <col min="1" max="1" width="6" style="1" customWidth="1"/>
    <col min="2" max="2" width="7.66015625" style="6" customWidth="1"/>
    <col min="3" max="3" width="7.83203125" style="6" customWidth="1"/>
    <col min="4" max="4" width="11.33203125" style="11" customWidth="1"/>
    <col min="5" max="5" width="7.66015625" style="1" customWidth="1"/>
    <col min="6" max="6" width="7.83203125" style="6" customWidth="1"/>
    <col min="7" max="7" width="11.33203125" style="11" customWidth="1"/>
    <col min="8" max="8" width="7.66015625" style="6" customWidth="1"/>
    <col min="9" max="9" width="7.83203125" style="6" customWidth="1"/>
    <col min="10" max="10" width="10.5" style="11" customWidth="1"/>
    <col min="11" max="12" width="7.83203125" style="6" customWidth="1"/>
    <col min="13" max="13" width="11.3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</row>
    <row r="4" spans="1:17" ht="22.5" customHeight="1">
      <c r="A4" s="21" t="s">
        <v>28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440.645</v>
      </c>
    </row>
    <row r="5" spans="1:15" ht="18.75">
      <c r="A5" s="28"/>
      <c r="B5" s="29" t="s">
        <v>2</v>
      </c>
      <c r="C5" s="30"/>
      <c r="D5" s="31"/>
      <c r="E5" s="32"/>
      <c r="F5" s="32"/>
      <c r="G5" s="33"/>
      <c r="H5" s="34" t="s">
        <v>3</v>
      </c>
      <c r="I5" s="32"/>
      <c r="J5" s="35"/>
      <c r="K5" s="32"/>
      <c r="L5" s="32"/>
      <c r="M5" s="36"/>
      <c r="N5" s="37" t="s">
        <v>4</v>
      </c>
      <c r="O5" s="38"/>
    </row>
    <row r="6" spans="1:19" ht="18.75">
      <c r="A6" s="39" t="s">
        <v>5</v>
      </c>
      <c r="B6" s="40" t="s">
        <v>6</v>
      </c>
      <c r="C6" s="41"/>
      <c r="D6" s="42"/>
      <c r="E6" s="40" t="s">
        <v>7</v>
      </c>
      <c r="F6" s="43"/>
      <c r="G6" s="42"/>
      <c r="H6" s="40" t="s">
        <v>6</v>
      </c>
      <c r="I6" s="43"/>
      <c r="J6" s="42"/>
      <c r="K6" s="40" t="s">
        <v>7</v>
      </c>
      <c r="L6" s="43"/>
      <c r="M6" s="44"/>
      <c r="N6" s="45" t="s">
        <v>1</v>
      </c>
      <c r="O6" s="40"/>
      <c r="S6" s="6"/>
    </row>
    <row r="7" spans="1:21" s="6" customFormat="1" ht="18.7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  <c r="U7" s="124">
        <v>543</v>
      </c>
    </row>
    <row r="8" spans="1:15" ht="18.75">
      <c r="A8" s="52"/>
      <c r="B8" s="53" t="s">
        <v>19</v>
      </c>
      <c r="C8" s="54" t="s">
        <v>13</v>
      </c>
      <c r="D8" s="55"/>
      <c r="E8" s="53" t="s">
        <v>19</v>
      </c>
      <c r="F8" s="54" t="s">
        <v>13</v>
      </c>
      <c r="G8" s="55"/>
      <c r="H8" s="53" t="s">
        <v>19</v>
      </c>
      <c r="I8" s="54" t="s">
        <v>13</v>
      </c>
      <c r="J8" s="56"/>
      <c r="K8" s="53" t="s">
        <v>19</v>
      </c>
      <c r="L8" s="54" t="s">
        <v>13</v>
      </c>
      <c r="M8" s="57"/>
      <c r="N8" s="54" t="s">
        <v>14</v>
      </c>
      <c r="O8" s="53" t="s">
        <v>13</v>
      </c>
    </row>
    <row r="9" spans="1:21" ht="18" customHeight="1">
      <c r="A9" s="58">
        <v>2553</v>
      </c>
      <c r="B9" s="59">
        <v>444.15</v>
      </c>
      <c r="C9" s="60">
        <v>359.25</v>
      </c>
      <c r="D9" s="117">
        <v>40449</v>
      </c>
      <c r="E9" s="61">
        <v>443.27</v>
      </c>
      <c r="F9" s="62">
        <v>232.8</v>
      </c>
      <c r="G9" s="121">
        <v>40449</v>
      </c>
      <c r="H9" s="59">
        <v>440.85</v>
      </c>
      <c r="I9" s="60">
        <v>1.7</v>
      </c>
      <c r="J9" s="117">
        <v>40305</v>
      </c>
      <c r="K9" s="59">
        <v>440.85</v>
      </c>
      <c r="L9" s="60">
        <v>1.7</v>
      </c>
      <c r="M9" s="117">
        <v>40305</v>
      </c>
      <c r="N9" s="63">
        <v>680.11</v>
      </c>
      <c r="O9" s="64">
        <f aca="true" t="shared" si="0" ref="O9:O21">+N9*0.0317097</f>
        <v>21.566084067000002</v>
      </c>
      <c r="Q9" s="6">
        <f aca="true" t="shared" si="1" ref="Q9:Q21">B9-$Q$4</f>
        <v>3.5049999999999955</v>
      </c>
      <c r="R9" s="6">
        <f aca="true" t="shared" si="2" ref="R9:R21">H9-$Q$4</f>
        <v>0.20500000000004093</v>
      </c>
      <c r="U9" s="124">
        <f>A9-$U$7</f>
        <v>2010</v>
      </c>
    </row>
    <row r="10" spans="1:21" ht="18" customHeight="1">
      <c r="A10" s="58">
        <v>2554</v>
      </c>
      <c r="B10" s="65">
        <v>443.635</v>
      </c>
      <c r="C10" s="66">
        <v>341.6</v>
      </c>
      <c r="D10" s="118">
        <v>40815</v>
      </c>
      <c r="E10" s="67">
        <v>443.395</v>
      </c>
      <c r="F10" s="66">
        <v>297</v>
      </c>
      <c r="G10" s="121">
        <v>40815</v>
      </c>
      <c r="H10" s="65">
        <v>440.845</v>
      </c>
      <c r="I10" s="66">
        <v>6.8</v>
      </c>
      <c r="J10" s="118">
        <v>40996</v>
      </c>
      <c r="K10" s="67">
        <v>440.845</v>
      </c>
      <c r="L10" s="66">
        <v>6.8</v>
      </c>
      <c r="M10" s="118">
        <v>40996</v>
      </c>
      <c r="N10" s="68">
        <v>1240.27</v>
      </c>
      <c r="O10" s="64">
        <f t="shared" si="0"/>
        <v>39.328589619</v>
      </c>
      <c r="Q10" s="6">
        <f t="shared" si="1"/>
        <v>2.990000000000009</v>
      </c>
      <c r="R10" s="6">
        <f t="shared" si="2"/>
        <v>0.20000000000004547</v>
      </c>
      <c r="U10" s="124">
        <f aca="true" t="shared" si="3" ref="U10:U23">A10-$U$7</f>
        <v>2011</v>
      </c>
    </row>
    <row r="11" spans="1:21" ht="18" customHeight="1">
      <c r="A11" s="58">
        <v>2555</v>
      </c>
      <c r="B11" s="65">
        <v>442.465</v>
      </c>
      <c r="C11" s="66">
        <v>157.9</v>
      </c>
      <c r="D11" s="118">
        <v>41163</v>
      </c>
      <c r="E11" s="61">
        <v>442.259</v>
      </c>
      <c r="F11" s="66">
        <v>124.65</v>
      </c>
      <c r="G11" s="121">
        <v>41163</v>
      </c>
      <c r="H11" s="65">
        <v>440.715</v>
      </c>
      <c r="I11" s="66">
        <v>3.5</v>
      </c>
      <c r="J11" s="118">
        <v>41363</v>
      </c>
      <c r="K11" s="67">
        <v>440.715</v>
      </c>
      <c r="L11" s="66">
        <v>3.5</v>
      </c>
      <c r="M11" s="118">
        <v>41363</v>
      </c>
      <c r="N11" s="68">
        <v>589.32</v>
      </c>
      <c r="O11" s="64">
        <f t="shared" si="0"/>
        <v>18.687160404</v>
      </c>
      <c r="Q11" s="6">
        <f t="shared" si="1"/>
        <v>1.8199999999999932</v>
      </c>
      <c r="R11" s="6">
        <f t="shared" si="2"/>
        <v>0.06999999999999318</v>
      </c>
      <c r="U11" s="124">
        <f t="shared" si="3"/>
        <v>2012</v>
      </c>
    </row>
    <row r="12" spans="1:21" ht="18" customHeight="1">
      <c r="A12" s="58">
        <v>2556</v>
      </c>
      <c r="B12" s="69">
        <v>442.48</v>
      </c>
      <c r="C12" s="70">
        <v>150.4</v>
      </c>
      <c r="D12" s="118">
        <v>41547</v>
      </c>
      <c r="E12" s="61">
        <v>442.07</v>
      </c>
      <c r="F12" s="71">
        <v>99.05</v>
      </c>
      <c r="G12" s="121">
        <v>41497</v>
      </c>
      <c r="H12" s="65">
        <v>440.625</v>
      </c>
      <c r="I12" s="66">
        <v>1.66</v>
      </c>
      <c r="J12" s="118">
        <v>41363</v>
      </c>
      <c r="K12" s="67">
        <v>440.625</v>
      </c>
      <c r="L12" s="66">
        <v>1.66</v>
      </c>
      <c r="M12" s="118">
        <v>41728</v>
      </c>
      <c r="N12" s="68">
        <v>511.14</v>
      </c>
      <c r="O12" s="64">
        <f t="shared" si="0"/>
        <v>16.208096058</v>
      </c>
      <c r="Q12" s="6">
        <f t="shared" si="1"/>
        <v>1.8350000000000364</v>
      </c>
      <c r="R12" s="6">
        <f t="shared" si="2"/>
        <v>-0.01999999999998181</v>
      </c>
      <c r="U12" s="124">
        <f t="shared" si="3"/>
        <v>2013</v>
      </c>
    </row>
    <row r="13" spans="1:21" ht="18" customHeight="1">
      <c r="A13" s="58">
        <v>2557</v>
      </c>
      <c r="B13" s="65">
        <v>442.295</v>
      </c>
      <c r="C13" s="66">
        <v>123</v>
      </c>
      <c r="D13" s="118">
        <v>41885</v>
      </c>
      <c r="E13" s="67">
        <v>442.098</v>
      </c>
      <c r="F13" s="66">
        <v>97</v>
      </c>
      <c r="G13" s="118">
        <v>41885</v>
      </c>
      <c r="H13" s="65">
        <v>440.605</v>
      </c>
      <c r="I13" s="71">
        <v>1.82</v>
      </c>
      <c r="J13" s="118">
        <v>42074</v>
      </c>
      <c r="K13" s="67">
        <v>440.605</v>
      </c>
      <c r="L13" s="71">
        <v>1.82</v>
      </c>
      <c r="M13" s="118">
        <v>42074</v>
      </c>
      <c r="N13" s="68">
        <v>483.45</v>
      </c>
      <c r="O13" s="72">
        <f t="shared" si="0"/>
        <v>15.330054465</v>
      </c>
      <c r="Q13" s="6">
        <f t="shared" si="1"/>
        <v>1.650000000000034</v>
      </c>
      <c r="R13" s="6">
        <f t="shared" si="2"/>
        <v>-0.03999999999996362</v>
      </c>
      <c r="U13" s="124">
        <f t="shared" si="3"/>
        <v>2014</v>
      </c>
    </row>
    <row r="14" spans="1:21" ht="18" customHeight="1">
      <c r="A14" s="58">
        <v>2558</v>
      </c>
      <c r="B14" s="65">
        <v>442.365</v>
      </c>
      <c r="C14" s="66">
        <v>118.85</v>
      </c>
      <c r="D14" s="118">
        <v>42228</v>
      </c>
      <c r="E14" s="61">
        <v>442.11</v>
      </c>
      <c r="F14" s="66">
        <v>92</v>
      </c>
      <c r="G14" s="118">
        <v>42228</v>
      </c>
      <c r="H14" s="65">
        <v>440.505</v>
      </c>
      <c r="I14" s="66">
        <v>1.1</v>
      </c>
      <c r="J14" s="118">
        <v>42459</v>
      </c>
      <c r="K14" s="67">
        <v>440.505</v>
      </c>
      <c r="L14" s="66">
        <v>1.1</v>
      </c>
      <c r="M14" s="118">
        <v>42459</v>
      </c>
      <c r="N14" s="68">
        <v>256.77</v>
      </c>
      <c r="O14" s="73">
        <f t="shared" si="0"/>
        <v>8.142099669</v>
      </c>
      <c r="Q14" s="6">
        <f t="shared" si="1"/>
        <v>1.7200000000000273</v>
      </c>
      <c r="R14" s="6">
        <f t="shared" si="2"/>
        <v>-0.13999999999998636</v>
      </c>
      <c r="U14" s="124">
        <f t="shared" si="3"/>
        <v>2015</v>
      </c>
    </row>
    <row r="15" spans="1:21" ht="18" customHeight="1">
      <c r="A15" s="58">
        <v>2559</v>
      </c>
      <c r="B15" s="65">
        <v>443.34</v>
      </c>
      <c r="C15" s="66">
        <v>248.7</v>
      </c>
      <c r="D15" s="118">
        <v>42685</v>
      </c>
      <c r="E15" s="67">
        <v>442.399</v>
      </c>
      <c r="F15" s="66">
        <v>120</v>
      </c>
      <c r="G15" s="118">
        <v>42685</v>
      </c>
      <c r="H15" s="65">
        <v>440.505</v>
      </c>
      <c r="I15" s="71">
        <v>0.61</v>
      </c>
      <c r="J15" s="118">
        <v>42461</v>
      </c>
      <c r="K15" s="67">
        <v>440.505</v>
      </c>
      <c r="L15" s="71">
        <v>0.61</v>
      </c>
      <c r="M15" s="118">
        <v>42461</v>
      </c>
      <c r="N15" s="68">
        <v>532.59</v>
      </c>
      <c r="O15" s="73">
        <f t="shared" si="0"/>
        <v>16.888269123</v>
      </c>
      <c r="Q15" s="6">
        <f t="shared" si="1"/>
        <v>2.694999999999993</v>
      </c>
      <c r="R15" s="6">
        <f t="shared" si="2"/>
        <v>-0.13999999999998636</v>
      </c>
      <c r="U15" s="124">
        <f t="shared" si="3"/>
        <v>2016</v>
      </c>
    </row>
    <row r="16" spans="1:21" ht="18" customHeight="1">
      <c r="A16" s="58">
        <v>2560</v>
      </c>
      <c r="B16" s="65">
        <v>443.125</v>
      </c>
      <c r="C16" s="66">
        <v>206.75</v>
      </c>
      <c r="D16" s="118">
        <v>42939</v>
      </c>
      <c r="E16" s="67">
        <v>442.741</v>
      </c>
      <c r="F16" s="71">
        <v>160.25</v>
      </c>
      <c r="G16" s="118">
        <v>42939</v>
      </c>
      <c r="H16" s="65">
        <v>440.655</v>
      </c>
      <c r="I16" s="66">
        <v>2.5</v>
      </c>
      <c r="J16" s="118">
        <v>42849</v>
      </c>
      <c r="K16" s="61">
        <v>440.655</v>
      </c>
      <c r="L16" s="66">
        <v>2.5</v>
      </c>
      <c r="M16" s="118">
        <v>42849</v>
      </c>
      <c r="N16" s="68">
        <v>766.92</v>
      </c>
      <c r="O16" s="73">
        <f t="shared" si="0"/>
        <v>24.318803124</v>
      </c>
      <c r="Q16" s="1">
        <f t="shared" si="1"/>
        <v>2.480000000000018</v>
      </c>
      <c r="R16" s="1">
        <f t="shared" si="2"/>
        <v>0.009999999999990905</v>
      </c>
      <c r="U16" s="124">
        <f t="shared" si="3"/>
        <v>2017</v>
      </c>
    </row>
    <row r="17" spans="1:21" ht="18" customHeight="1">
      <c r="A17" s="58">
        <v>2561</v>
      </c>
      <c r="B17" s="65">
        <v>443.925</v>
      </c>
      <c r="C17" s="66">
        <v>301.9</v>
      </c>
      <c r="D17" s="118">
        <v>43330</v>
      </c>
      <c r="E17" s="67">
        <v>443.208</v>
      </c>
      <c r="F17" s="66">
        <v>213.2</v>
      </c>
      <c r="G17" s="118">
        <v>43330</v>
      </c>
      <c r="H17" s="65">
        <v>440.585</v>
      </c>
      <c r="I17" s="71">
        <v>1.62</v>
      </c>
      <c r="J17" s="118">
        <v>43545</v>
      </c>
      <c r="K17" s="61">
        <v>440.585</v>
      </c>
      <c r="L17" s="71">
        <v>1.62</v>
      </c>
      <c r="M17" s="118">
        <v>43545</v>
      </c>
      <c r="N17" s="68">
        <v>617.19</v>
      </c>
      <c r="O17" s="72">
        <f t="shared" si="0"/>
        <v>19.570909743</v>
      </c>
      <c r="Q17" s="1">
        <f t="shared" si="1"/>
        <v>3.2800000000000296</v>
      </c>
      <c r="R17" s="1">
        <f t="shared" si="2"/>
        <v>-0.060000000000002274</v>
      </c>
      <c r="U17" s="124">
        <f t="shared" si="3"/>
        <v>2018</v>
      </c>
    </row>
    <row r="18" spans="1:21" ht="18" customHeight="1">
      <c r="A18" s="58">
        <v>2562</v>
      </c>
      <c r="B18" s="65">
        <v>442.145</v>
      </c>
      <c r="C18" s="66">
        <v>66.12</v>
      </c>
      <c r="D18" s="118">
        <v>43702</v>
      </c>
      <c r="E18" s="67">
        <v>442.058</v>
      </c>
      <c r="F18" s="66">
        <v>60.95</v>
      </c>
      <c r="G18" s="118">
        <v>43702</v>
      </c>
      <c r="H18" s="65">
        <v>440.535</v>
      </c>
      <c r="I18" s="66">
        <v>1.6</v>
      </c>
      <c r="J18" s="118">
        <v>43917</v>
      </c>
      <c r="K18" s="61">
        <v>440.535</v>
      </c>
      <c r="L18" s="66">
        <v>1.6</v>
      </c>
      <c r="M18" s="118">
        <v>43917</v>
      </c>
      <c r="N18" s="68">
        <v>276.64</v>
      </c>
      <c r="O18" s="73">
        <f t="shared" si="0"/>
        <v>8.772171408</v>
      </c>
      <c r="Q18" s="6">
        <f t="shared" si="1"/>
        <v>1.5</v>
      </c>
      <c r="R18" s="1">
        <f t="shared" si="2"/>
        <v>-0.1099999999999568</v>
      </c>
      <c r="U18" s="124">
        <f t="shared" si="3"/>
        <v>2019</v>
      </c>
    </row>
    <row r="19" spans="1:21" ht="18" customHeight="1">
      <c r="A19" s="58">
        <v>2563</v>
      </c>
      <c r="B19" s="65">
        <v>443.225</v>
      </c>
      <c r="C19" s="66">
        <v>134.63</v>
      </c>
      <c r="D19" s="118">
        <v>44066</v>
      </c>
      <c r="E19" s="67">
        <v>442.787</v>
      </c>
      <c r="F19" s="66">
        <v>88.63</v>
      </c>
      <c r="G19" s="118">
        <v>44066</v>
      </c>
      <c r="H19" s="65">
        <v>440.525</v>
      </c>
      <c r="I19" s="66">
        <v>0.01</v>
      </c>
      <c r="J19" s="118">
        <v>43929</v>
      </c>
      <c r="K19" s="61">
        <v>440.525</v>
      </c>
      <c r="L19" s="66">
        <v>0.01</v>
      </c>
      <c r="M19" s="118">
        <v>43929</v>
      </c>
      <c r="N19" s="68">
        <v>319.67</v>
      </c>
      <c r="O19" s="73">
        <f t="shared" si="0"/>
        <v>10.136639799000001</v>
      </c>
      <c r="Q19" s="6">
        <f t="shared" si="1"/>
        <v>2.580000000000041</v>
      </c>
      <c r="R19" s="1">
        <f t="shared" si="2"/>
        <v>-0.12000000000000455</v>
      </c>
      <c r="U19" s="124">
        <f t="shared" si="3"/>
        <v>2020</v>
      </c>
    </row>
    <row r="20" spans="1:21" ht="18" customHeight="1">
      <c r="A20" s="58">
        <v>2564</v>
      </c>
      <c r="B20" s="65">
        <v>443.135</v>
      </c>
      <c r="C20" s="66">
        <v>93</v>
      </c>
      <c r="D20" s="118">
        <v>44492</v>
      </c>
      <c r="E20" s="67">
        <v>442.862</v>
      </c>
      <c r="F20" s="66">
        <v>66.6</v>
      </c>
      <c r="G20" s="118">
        <v>44492</v>
      </c>
      <c r="H20" s="65">
        <v>441.125</v>
      </c>
      <c r="I20" s="66">
        <v>0.29</v>
      </c>
      <c r="J20" s="118">
        <v>44621</v>
      </c>
      <c r="K20" s="61">
        <v>441.145</v>
      </c>
      <c r="L20" s="66">
        <v>0.35</v>
      </c>
      <c r="M20" s="118">
        <v>44620</v>
      </c>
      <c r="N20" s="68">
        <v>332.99</v>
      </c>
      <c r="O20" s="73">
        <f t="shared" si="0"/>
        <v>10.559013003</v>
      </c>
      <c r="Q20" s="6">
        <f t="shared" si="1"/>
        <v>2.490000000000009</v>
      </c>
      <c r="R20" s="1">
        <f t="shared" si="2"/>
        <v>0.4800000000000182</v>
      </c>
      <c r="U20" s="124">
        <f t="shared" si="3"/>
        <v>2021</v>
      </c>
    </row>
    <row r="21" spans="1:21" ht="18" customHeight="1">
      <c r="A21" s="58">
        <v>2565</v>
      </c>
      <c r="B21" s="65">
        <v>444.915</v>
      </c>
      <c r="C21" s="66">
        <v>246.4</v>
      </c>
      <c r="D21" s="118">
        <v>44836</v>
      </c>
      <c r="E21" s="67">
        <v>444.446</v>
      </c>
      <c r="F21" s="66">
        <v>201.75</v>
      </c>
      <c r="G21" s="118">
        <v>44838</v>
      </c>
      <c r="H21" s="65">
        <v>440.965</v>
      </c>
      <c r="I21" s="66">
        <v>0.69</v>
      </c>
      <c r="J21" s="118">
        <v>45016</v>
      </c>
      <c r="K21" s="61">
        <v>440.966</v>
      </c>
      <c r="L21" s="66">
        <v>0.69</v>
      </c>
      <c r="M21" s="118">
        <v>45016</v>
      </c>
      <c r="N21" s="68">
        <v>563.31</v>
      </c>
      <c r="O21" s="73">
        <f t="shared" si="0"/>
        <v>17.862391106999997</v>
      </c>
      <c r="Q21" s="125">
        <f t="shared" si="1"/>
        <v>4.270000000000039</v>
      </c>
      <c r="R21" s="1">
        <f t="shared" si="2"/>
        <v>0.3199999999999932</v>
      </c>
      <c r="U21" s="124">
        <f t="shared" si="3"/>
        <v>2022</v>
      </c>
    </row>
    <row r="22" spans="1:21" ht="18" customHeight="1">
      <c r="A22" s="58"/>
      <c r="B22" s="65"/>
      <c r="C22" s="66"/>
      <c r="D22" s="118"/>
      <c r="E22" s="67"/>
      <c r="F22" s="66"/>
      <c r="G22" s="121"/>
      <c r="H22" s="65"/>
      <c r="I22" s="66"/>
      <c r="J22" s="118"/>
      <c r="K22" s="61"/>
      <c r="L22" s="66"/>
      <c r="M22" s="121"/>
      <c r="N22" s="68"/>
      <c r="O22" s="73"/>
      <c r="Q22" s="6"/>
      <c r="U22" s="124">
        <f t="shared" si="3"/>
        <v>-543</v>
      </c>
    </row>
    <row r="23" spans="1:21" ht="18" customHeight="1">
      <c r="A23" s="74"/>
      <c r="B23" s="75"/>
      <c r="C23" s="71"/>
      <c r="D23" s="119"/>
      <c r="E23" s="76"/>
      <c r="F23" s="71"/>
      <c r="G23" s="122"/>
      <c r="H23" s="77"/>
      <c r="I23" s="71"/>
      <c r="J23" s="119"/>
      <c r="K23" s="76"/>
      <c r="L23" s="71"/>
      <c r="M23" s="122"/>
      <c r="N23" s="68"/>
      <c r="O23" s="72"/>
      <c r="U23" s="124">
        <f t="shared" si="3"/>
        <v>-543</v>
      </c>
    </row>
    <row r="24" spans="1:15" ht="18" customHeight="1">
      <c r="A24" s="106" t="s">
        <v>2</v>
      </c>
      <c r="B24" s="107">
        <f>MAX(B9:B23)</f>
        <v>444.915</v>
      </c>
      <c r="C24" s="62">
        <f>MAX(C9:C23)</f>
        <v>359.25</v>
      </c>
      <c r="D24" s="118">
        <v>40449</v>
      </c>
      <c r="E24" s="115">
        <f>MAX(E9:E23)</f>
        <v>444.446</v>
      </c>
      <c r="F24" s="62">
        <f>MAX(F9:F23)</f>
        <v>297</v>
      </c>
      <c r="G24" s="121">
        <v>40815</v>
      </c>
      <c r="H24" s="107">
        <f>MAX(H9:H23)</f>
        <v>441.125</v>
      </c>
      <c r="I24" s="62">
        <f>MAX(I9:I23)</f>
        <v>6.8</v>
      </c>
      <c r="J24" s="118">
        <v>40996</v>
      </c>
      <c r="K24" s="115">
        <f>MAX(K9:K23)</f>
        <v>441.145</v>
      </c>
      <c r="L24" s="62">
        <f>MAX(L9:L23)</f>
        <v>6.8</v>
      </c>
      <c r="M24" s="118" t="s">
        <v>29</v>
      </c>
      <c r="N24" s="107">
        <f>MAX(N9:N23)</f>
        <v>1240.27</v>
      </c>
      <c r="O24" s="64">
        <f>MAX(O9:O23)</f>
        <v>39.328589619</v>
      </c>
    </row>
    <row r="25" spans="1:15" ht="18" customHeight="1">
      <c r="A25" s="106" t="s">
        <v>12</v>
      </c>
      <c r="B25" s="107">
        <f>AVERAGE(B9:B23)</f>
        <v>443.1692307692309</v>
      </c>
      <c r="C25" s="62">
        <f>AVERAGE(C9:C23)</f>
        <v>196.03846153846155</v>
      </c>
      <c r="D25" s="120"/>
      <c r="E25" s="115">
        <f>AVERAGE(E9:E23)</f>
        <v>442.74638461538467</v>
      </c>
      <c r="F25" s="62">
        <f>AVERAGE(F9:F23)</f>
        <v>142.60615384615386</v>
      </c>
      <c r="G25" s="123"/>
      <c r="H25" s="107">
        <f>AVERAGE(H9:H23)</f>
        <v>440.6953846153846</v>
      </c>
      <c r="I25" s="62">
        <f>AVERAGE(I9:I23)</f>
        <v>1.8384615384615388</v>
      </c>
      <c r="J25" s="120"/>
      <c r="K25" s="115">
        <f>AVERAGE(K9:K23)</f>
        <v>440.697</v>
      </c>
      <c r="L25" s="62">
        <f>AVERAGE(L9:L23)</f>
        <v>1.8430769230769237</v>
      </c>
      <c r="M25" s="123"/>
      <c r="N25" s="107">
        <f>AVERAGE(N9:N23)</f>
        <v>551.5669230769231</v>
      </c>
      <c r="O25" s="64">
        <f>AVERAGE(O9:O23)</f>
        <v>17.490021660692307</v>
      </c>
    </row>
    <row r="26" spans="1:15" ht="18" customHeight="1">
      <c r="A26" s="106" t="s">
        <v>3</v>
      </c>
      <c r="B26" s="107">
        <f>MIN(B9:B23)</f>
        <v>442.145</v>
      </c>
      <c r="C26" s="116">
        <f>MIN(C9:C23)</f>
        <v>66.12</v>
      </c>
      <c r="D26" s="118">
        <v>42228</v>
      </c>
      <c r="E26" s="115">
        <f>MIN(E9:E23)</f>
        <v>442.058</v>
      </c>
      <c r="F26" s="62">
        <f>MIN(F9:F23)</f>
        <v>60.95</v>
      </c>
      <c r="G26" s="118">
        <v>42228</v>
      </c>
      <c r="H26" s="107">
        <f>MIN(H9:H23)</f>
        <v>440.505</v>
      </c>
      <c r="I26" s="62">
        <f>MIN(I9:I23)</f>
        <v>0.01</v>
      </c>
      <c r="J26" s="118">
        <v>42461</v>
      </c>
      <c r="K26" s="115">
        <f>MIN(K9:K23)</f>
        <v>440.505</v>
      </c>
      <c r="L26" s="62">
        <f>MIN(L9:L23)</f>
        <v>0.01</v>
      </c>
      <c r="M26" s="118">
        <v>42461</v>
      </c>
      <c r="N26" s="107">
        <f>MIN(N9:N23)</f>
        <v>256.77</v>
      </c>
      <c r="O26" s="64">
        <f>MIN(O9:O23)</f>
        <v>8.142099669</v>
      </c>
    </row>
    <row r="27" spans="1:15" ht="18" customHeight="1">
      <c r="A27" s="108" t="s">
        <v>16</v>
      </c>
      <c r="B27" s="109"/>
      <c r="D27" s="110"/>
      <c r="E27" s="108"/>
      <c r="F27" s="108"/>
      <c r="G27" s="110"/>
      <c r="H27" s="108"/>
      <c r="I27" s="108"/>
      <c r="J27" s="110"/>
      <c r="K27" s="108"/>
      <c r="L27" s="108"/>
      <c r="M27" s="110"/>
      <c r="N27" s="108"/>
      <c r="O27" s="108"/>
    </row>
    <row r="28" spans="1:15" ht="22.5" customHeight="1">
      <c r="A28" s="113" t="s">
        <v>15</v>
      </c>
      <c r="B28" s="112"/>
      <c r="D28" s="114"/>
      <c r="E28" s="111"/>
      <c r="F28" s="111"/>
      <c r="G28" s="114"/>
      <c r="H28" s="111"/>
      <c r="I28" s="111"/>
      <c r="J28" s="114"/>
      <c r="K28" s="111"/>
      <c r="L28" s="111"/>
      <c r="M28" s="114"/>
      <c r="N28" s="112"/>
      <c r="O28" s="114"/>
    </row>
    <row r="29" spans="2:12" ht="18.75">
      <c r="B29" s="1"/>
      <c r="C29" s="1"/>
      <c r="F29" s="1"/>
      <c r="H29" s="1"/>
      <c r="I29" s="1"/>
      <c r="K29" s="1"/>
      <c r="L29" s="1"/>
    </row>
    <row r="30" spans="2:12" ht="18.75">
      <c r="B30" s="1"/>
      <c r="C30" s="1"/>
      <c r="F30" s="1"/>
      <c r="H30" s="1"/>
      <c r="I30" s="1"/>
      <c r="K30" s="1"/>
      <c r="L30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95"/>
  <sheetViews>
    <sheetView zoomScalePageLayoutView="0" workbookViewId="0" topLeftCell="A34">
      <selection activeCell="AE49" sqref="AE49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0.66015625" style="1" customWidth="1"/>
    <col min="27" max="27" width="7.66015625" style="1" customWidth="1"/>
    <col min="28" max="28" width="10.66015625" style="1" customWidth="1"/>
    <col min="29" max="29" width="7.66015625" style="1" customWidth="1"/>
    <col min="30" max="16384" width="9.33203125" style="1" customWidth="1"/>
  </cols>
  <sheetData>
    <row r="2" spans="28:29" ht="18.75">
      <c r="AB2" s="78">
        <v>440.645</v>
      </c>
      <c r="AC2" s="5" t="s">
        <v>20</v>
      </c>
    </row>
    <row r="3" spans="24:28" ht="18.75">
      <c r="X3" s="126" t="s">
        <v>21</v>
      </c>
      <c r="Y3" s="84" t="s">
        <v>22</v>
      </c>
      <c r="Z3" s="85" t="s">
        <v>23</v>
      </c>
      <c r="AA3" s="84" t="s">
        <v>24</v>
      </c>
      <c r="AB3" s="85" t="s">
        <v>25</v>
      </c>
    </row>
    <row r="4" spans="24:28" ht="18.75">
      <c r="X4" s="127"/>
      <c r="Y4" s="86" t="s">
        <v>26</v>
      </c>
      <c r="Z4" s="87" t="s">
        <v>27</v>
      </c>
      <c r="AA4" s="86" t="s">
        <v>26</v>
      </c>
      <c r="AB4" s="87" t="s">
        <v>27</v>
      </c>
    </row>
    <row r="5" spans="24:29" ht="18.75">
      <c r="X5" s="88">
        <v>2553</v>
      </c>
      <c r="Y5" s="89">
        <v>3.51</v>
      </c>
      <c r="Z5" s="90">
        <v>359.25</v>
      </c>
      <c r="AA5" s="91"/>
      <c r="AB5" s="92"/>
      <c r="AC5" s="79"/>
    </row>
    <row r="6" spans="24:29" ht="18.75">
      <c r="X6" s="93">
        <v>2554</v>
      </c>
      <c r="Y6" s="94">
        <v>2.99</v>
      </c>
      <c r="Z6" s="95">
        <v>341.6</v>
      </c>
      <c r="AA6" s="96"/>
      <c r="AB6" s="97"/>
      <c r="AC6" s="79"/>
    </row>
    <row r="7" spans="24:29" ht="18.75">
      <c r="X7" s="93">
        <v>2555</v>
      </c>
      <c r="Y7" s="94">
        <v>1.82</v>
      </c>
      <c r="Z7" s="95">
        <v>157.9</v>
      </c>
      <c r="AA7" s="96"/>
      <c r="AB7" s="98"/>
      <c r="AC7" s="79"/>
    </row>
    <row r="8" spans="24:29" ht="18.75">
      <c r="X8" s="93">
        <v>2556</v>
      </c>
      <c r="Y8" s="94">
        <v>1.84</v>
      </c>
      <c r="Z8" s="95">
        <v>150.4</v>
      </c>
      <c r="AA8" s="96"/>
      <c r="AB8" s="98"/>
      <c r="AC8" s="79"/>
    </row>
    <row r="9" spans="24:29" ht="18.75">
      <c r="X9" s="93">
        <v>2557</v>
      </c>
      <c r="Y9" s="94">
        <v>1.65</v>
      </c>
      <c r="Z9" s="95">
        <v>123</v>
      </c>
      <c r="AA9" s="96"/>
      <c r="AB9" s="98"/>
      <c r="AC9" s="79"/>
    </row>
    <row r="10" spans="24:29" ht="18.75">
      <c r="X10" s="93">
        <v>2558</v>
      </c>
      <c r="Y10" s="94">
        <v>1.72</v>
      </c>
      <c r="Z10" s="99">
        <v>118.85</v>
      </c>
      <c r="AA10" s="96"/>
      <c r="AB10" s="98"/>
      <c r="AC10" s="79"/>
    </row>
    <row r="11" spans="24:29" ht="18.75">
      <c r="X11" s="93">
        <v>2559</v>
      </c>
      <c r="Y11" s="94">
        <v>2.69</v>
      </c>
      <c r="Z11" s="95">
        <v>248.7</v>
      </c>
      <c r="AA11" s="96"/>
      <c r="AB11" s="98"/>
      <c r="AC11" s="79"/>
    </row>
    <row r="12" spans="24:29" ht="18.75">
      <c r="X12" s="93">
        <v>2560</v>
      </c>
      <c r="Y12" s="96">
        <v>2.48</v>
      </c>
      <c r="Z12" s="99">
        <v>206.75</v>
      </c>
      <c r="AA12" s="96"/>
      <c r="AB12" s="98"/>
      <c r="AC12" s="79"/>
    </row>
    <row r="13" spans="24:29" ht="18.75">
      <c r="X13" s="93">
        <v>2561</v>
      </c>
      <c r="Y13" s="96">
        <v>3.28</v>
      </c>
      <c r="Z13" s="95">
        <v>301.9</v>
      </c>
      <c r="AA13" s="96"/>
      <c r="AB13" s="98"/>
      <c r="AC13" s="79"/>
    </row>
    <row r="14" spans="24:29" ht="18.75">
      <c r="X14" s="93">
        <v>2562</v>
      </c>
      <c r="Y14" s="94">
        <v>1.5</v>
      </c>
      <c r="Z14" s="99">
        <v>66.12</v>
      </c>
      <c r="AA14" s="96"/>
      <c r="AB14" s="98"/>
      <c r="AC14" s="79"/>
    </row>
    <row r="15" spans="24:29" ht="18.75">
      <c r="X15" s="93">
        <v>2563</v>
      </c>
      <c r="Y15" s="96">
        <v>2.58</v>
      </c>
      <c r="Z15" s="99">
        <v>134.63</v>
      </c>
      <c r="AA15" s="96"/>
      <c r="AB15" s="98"/>
      <c r="AC15" s="79"/>
    </row>
    <row r="16" spans="24:29" ht="18.75">
      <c r="X16" s="93">
        <v>2564</v>
      </c>
      <c r="Y16" s="96">
        <v>2.49</v>
      </c>
      <c r="Z16" s="95">
        <v>93</v>
      </c>
      <c r="AA16" s="96"/>
      <c r="AB16" s="98"/>
      <c r="AC16" s="79"/>
    </row>
    <row r="17" spans="24:29" ht="18.75">
      <c r="X17" s="93">
        <v>2565</v>
      </c>
      <c r="Y17" s="96">
        <v>4.27</v>
      </c>
      <c r="Z17" s="95">
        <v>246.4</v>
      </c>
      <c r="AA17" s="96"/>
      <c r="AB17" s="98"/>
      <c r="AC17" s="79"/>
    </row>
    <row r="18" spans="24:29" ht="18.75">
      <c r="X18" s="93">
        <v>2566</v>
      </c>
      <c r="Y18" s="96"/>
      <c r="Z18" s="99"/>
      <c r="AA18" s="96"/>
      <c r="AB18" s="98"/>
      <c r="AC18" s="79"/>
    </row>
    <row r="19" spans="24:29" ht="18.75">
      <c r="X19" s="93">
        <v>2567</v>
      </c>
      <c r="Y19" s="96"/>
      <c r="Z19" s="99"/>
      <c r="AA19" s="96"/>
      <c r="AB19" s="98"/>
      <c r="AC19" s="79"/>
    </row>
    <row r="20" spans="24:29" ht="18.75">
      <c r="X20" s="93">
        <v>2568</v>
      </c>
      <c r="Y20" s="96"/>
      <c r="Z20" s="99"/>
      <c r="AA20" s="96"/>
      <c r="AB20" s="98"/>
      <c r="AC20" s="79"/>
    </row>
    <row r="21" spans="24:29" ht="18.75">
      <c r="X21" s="93">
        <v>2569</v>
      </c>
      <c r="Y21" s="96"/>
      <c r="Z21" s="99"/>
      <c r="AA21" s="96"/>
      <c r="AB21" s="98"/>
      <c r="AC21" s="79"/>
    </row>
    <row r="22" spans="24:29" ht="18.75">
      <c r="X22" s="93"/>
      <c r="Y22" s="100"/>
      <c r="Z22" s="101"/>
      <c r="AA22" s="100"/>
      <c r="AB22" s="98"/>
      <c r="AC22" s="79"/>
    </row>
    <row r="23" spans="24:29" ht="18.75">
      <c r="X23" s="93"/>
      <c r="Y23" s="100"/>
      <c r="Z23" s="101"/>
      <c r="AA23" s="100"/>
      <c r="AB23" s="98"/>
      <c r="AC23" s="79"/>
    </row>
    <row r="24" spans="24:29" ht="18.75">
      <c r="X24" s="93"/>
      <c r="Y24" s="100"/>
      <c r="Z24" s="101"/>
      <c r="AA24" s="100"/>
      <c r="AB24" s="98"/>
      <c r="AC24" s="79"/>
    </row>
    <row r="25" spans="24:29" ht="18.75">
      <c r="X25" s="93"/>
      <c r="Y25" s="100"/>
      <c r="Z25" s="101"/>
      <c r="AA25" s="100"/>
      <c r="AB25" s="98"/>
      <c r="AC25" s="79"/>
    </row>
    <row r="26" spans="24:29" ht="18.75">
      <c r="X26" s="93"/>
      <c r="Y26" s="100"/>
      <c r="Z26" s="101"/>
      <c r="AA26" s="100"/>
      <c r="AB26" s="98"/>
      <c r="AC26" s="79"/>
    </row>
    <row r="27" spans="24:29" ht="18.75">
      <c r="X27" s="93"/>
      <c r="Y27" s="100"/>
      <c r="Z27" s="101"/>
      <c r="AA27" s="100"/>
      <c r="AB27" s="98"/>
      <c r="AC27" s="79"/>
    </row>
    <row r="28" spans="24:29" ht="18.75">
      <c r="X28" s="93"/>
      <c r="Y28" s="100"/>
      <c r="Z28" s="101"/>
      <c r="AA28" s="100"/>
      <c r="AB28" s="98"/>
      <c r="AC28" s="79"/>
    </row>
    <row r="29" spans="24:29" ht="18.75">
      <c r="X29" s="93"/>
      <c r="Y29" s="100"/>
      <c r="Z29" s="101"/>
      <c r="AA29" s="100"/>
      <c r="AB29" s="98"/>
      <c r="AC29" s="79"/>
    </row>
    <row r="30" spans="24:29" ht="18.75">
      <c r="X30" s="93"/>
      <c r="Y30" s="100"/>
      <c r="Z30" s="101"/>
      <c r="AA30" s="100"/>
      <c r="AB30" s="98"/>
      <c r="AC30" s="79"/>
    </row>
    <row r="31" spans="24:29" ht="18.75">
      <c r="X31" s="93"/>
      <c r="Y31" s="100"/>
      <c r="Z31" s="101"/>
      <c r="AA31" s="100"/>
      <c r="AB31" s="98"/>
      <c r="AC31" s="79"/>
    </row>
    <row r="32" spans="24:29" ht="18.75">
      <c r="X32" s="93"/>
      <c r="Y32" s="100"/>
      <c r="Z32" s="101"/>
      <c r="AA32" s="100"/>
      <c r="AB32" s="98"/>
      <c r="AC32" s="79"/>
    </row>
    <row r="33" spans="24:29" ht="18.75">
      <c r="X33" s="93"/>
      <c r="Y33" s="100"/>
      <c r="Z33" s="101"/>
      <c r="AA33" s="100"/>
      <c r="AB33" s="98"/>
      <c r="AC33" s="79"/>
    </row>
    <row r="34" spans="24:29" ht="18.75">
      <c r="X34" s="93"/>
      <c r="Y34" s="100"/>
      <c r="Z34" s="101"/>
      <c r="AA34" s="100"/>
      <c r="AB34" s="98"/>
      <c r="AC34" s="79"/>
    </row>
    <row r="35" spans="24:29" ht="18.75">
      <c r="X35" s="93"/>
      <c r="Y35" s="100"/>
      <c r="Z35" s="101"/>
      <c r="AA35" s="100"/>
      <c r="AB35" s="98"/>
      <c r="AC35" s="79"/>
    </row>
    <row r="36" spans="24:29" ht="18.75">
      <c r="X36" s="93"/>
      <c r="Y36" s="100"/>
      <c r="Z36" s="101"/>
      <c r="AA36" s="100"/>
      <c r="AB36" s="98"/>
      <c r="AC36" s="79"/>
    </row>
    <row r="37" spans="24:29" ht="18.75">
      <c r="X37" s="93"/>
      <c r="Y37" s="100"/>
      <c r="Z37" s="101"/>
      <c r="AA37" s="100"/>
      <c r="AB37" s="98"/>
      <c r="AC37" s="79"/>
    </row>
    <row r="38" spans="24:29" ht="18.75">
      <c r="X38" s="93"/>
      <c r="Y38" s="100"/>
      <c r="Z38" s="101"/>
      <c r="AA38" s="100"/>
      <c r="AB38" s="98"/>
      <c r="AC38" s="79"/>
    </row>
    <row r="39" spans="24:29" ht="18.75">
      <c r="X39" s="93"/>
      <c r="Y39" s="100"/>
      <c r="Z39" s="101"/>
      <c r="AA39" s="100"/>
      <c r="AB39" s="98"/>
      <c r="AC39" s="79"/>
    </row>
    <row r="40" spans="24:29" ht="18.75">
      <c r="X40" s="93"/>
      <c r="Y40" s="100"/>
      <c r="Z40" s="101"/>
      <c r="AA40" s="100"/>
      <c r="AB40" s="98"/>
      <c r="AC40" s="79"/>
    </row>
    <row r="41" spans="24:29" ht="18.75">
      <c r="X41" s="93"/>
      <c r="Y41" s="100"/>
      <c r="Z41" s="101"/>
      <c r="AA41" s="100"/>
      <c r="AB41" s="98"/>
      <c r="AC41" s="79"/>
    </row>
    <row r="42" spans="24:29" ht="18.75">
      <c r="X42" s="93"/>
      <c r="Y42" s="100"/>
      <c r="Z42" s="101"/>
      <c r="AA42" s="100"/>
      <c r="AB42" s="98"/>
      <c r="AC42" s="79"/>
    </row>
    <row r="43" spans="24:29" ht="18.75">
      <c r="X43" s="93"/>
      <c r="Y43" s="100"/>
      <c r="Z43" s="101"/>
      <c r="AA43" s="100"/>
      <c r="AB43" s="98"/>
      <c r="AC43" s="79"/>
    </row>
    <row r="44" spans="24:29" ht="18.75">
      <c r="X44" s="93"/>
      <c r="Y44" s="100"/>
      <c r="Z44" s="101"/>
      <c r="AA44" s="100"/>
      <c r="AB44" s="98"/>
      <c r="AC44" s="79"/>
    </row>
    <row r="45" spans="24:29" ht="18.75">
      <c r="X45" s="93"/>
      <c r="Y45" s="100"/>
      <c r="Z45" s="101"/>
      <c r="AA45" s="100"/>
      <c r="AB45" s="98"/>
      <c r="AC45" s="79"/>
    </row>
    <row r="46" spans="24:29" ht="18.75">
      <c r="X46" s="93"/>
      <c r="Y46" s="100"/>
      <c r="Z46" s="101"/>
      <c r="AA46" s="100"/>
      <c r="AB46" s="98"/>
      <c r="AC46" s="79"/>
    </row>
    <row r="47" spans="24:29" ht="18.75">
      <c r="X47" s="93"/>
      <c r="Y47" s="100"/>
      <c r="Z47" s="101"/>
      <c r="AA47" s="100"/>
      <c r="AB47" s="98"/>
      <c r="AC47" s="79"/>
    </row>
    <row r="48" spans="24:29" ht="18.75">
      <c r="X48" s="93"/>
      <c r="Y48" s="100"/>
      <c r="Z48" s="101"/>
      <c r="AA48" s="100"/>
      <c r="AB48" s="98"/>
      <c r="AC48" s="79"/>
    </row>
    <row r="49" spans="24:29" ht="18.75">
      <c r="X49" s="93"/>
      <c r="Y49" s="100"/>
      <c r="Z49" s="101"/>
      <c r="AA49" s="100"/>
      <c r="AB49" s="98"/>
      <c r="AC49" s="79"/>
    </row>
    <row r="50" spans="24:29" ht="18.75">
      <c r="X50" s="93"/>
      <c r="Y50" s="100"/>
      <c r="Z50" s="101"/>
      <c r="AA50" s="100"/>
      <c r="AB50" s="98"/>
      <c r="AC50" s="79"/>
    </row>
    <row r="51" spans="24:29" ht="18.75">
      <c r="X51" s="93"/>
      <c r="Y51" s="100"/>
      <c r="Z51" s="101"/>
      <c r="AA51" s="100"/>
      <c r="AB51" s="98"/>
      <c r="AC51" s="79"/>
    </row>
    <row r="52" spans="24:29" ht="18.75">
      <c r="X52" s="93"/>
      <c r="Y52" s="100"/>
      <c r="Z52" s="101"/>
      <c r="AA52" s="100"/>
      <c r="AB52" s="98"/>
      <c r="AC52" s="79"/>
    </row>
    <row r="53" spans="24:29" ht="18.75">
      <c r="X53" s="93"/>
      <c r="Y53" s="100"/>
      <c r="Z53" s="101"/>
      <c r="AA53" s="100"/>
      <c r="AB53" s="98"/>
      <c r="AC53" s="79"/>
    </row>
    <row r="54" spans="24:29" ht="18.75">
      <c r="X54" s="93"/>
      <c r="Y54" s="100"/>
      <c r="Z54" s="101"/>
      <c r="AA54" s="100"/>
      <c r="AB54" s="98"/>
      <c r="AC54" s="79"/>
    </row>
    <row r="55" spans="24:29" ht="18.75">
      <c r="X55" s="93"/>
      <c r="Y55" s="100"/>
      <c r="Z55" s="101"/>
      <c r="AA55" s="100"/>
      <c r="AB55" s="98"/>
      <c r="AC55" s="79"/>
    </row>
    <row r="56" spans="24:29" ht="18.75">
      <c r="X56" s="93"/>
      <c r="Y56" s="100"/>
      <c r="Z56" s="101"/>
      <c r="AA56" s="100"/>
      <c r="AB56" s="98"/>
      <c r="AC56" s="79"/>
    </row>
    <row r="57" spans="24:29" ht="18.75">
      <c r="X57" s="93"/>
      <c r="Y57" s="100"/>
      <c r="Z57" s="101"/>
      <c r="AA57" s="100"/>
      <c r="AB57" s="98"/>
      <c r="AC57" s="79"/>
    </row>
    <row r="58" spans="24:29" ht="18.75">
      <c r="X58" s="93"/>
      <c r="Y58" s="100"/>
      <c r="Z58" s="101"/>
      <c r="AA58" s="100"/>
      <c r="AB58" s="98"/>
      <c r="AC58" s="79"/>
    </row>
    <row r="59" spans="24:29" ht="18.75">
      <c r="X59" s="93"/>
      <c r="Y59" s="100"/>
      <c r="Z59" s="101"/>
      <c r="AA59" s="100"/>
      <c r="AB59" s="98"/>
      <c r="AC59" s="79"/>
    </row>
    <row r="60" spans="24:29" ht="18.75">
      <c r="X60" s="93"/>
      <c r="Y60" s="100"/>
      <c r="Z60" s="101"/>
      <c r="AA60" s="100"/>
      <c r="AB60" s="98"/>
      <c r="AC60" s="79"/>
    </row>
    <row r="61" spans="24:29" ht="18.75">
      <c r="X61" s="93"/>
      <c r="Y61" s="100"/>
      <c r="Z61" s="101"/>
      <c r="AA61" s="100"/>
      <c r="AB61" s="98"/>
      <c r="AC61" s="79"/>
    </row>
    <row r="62" spans="24:29" ht="18.75">
      <c r="X62" s="93"/>
      <c r="Y62" s="100"/>
      <c r="Z62" s="101"/>
      <c r="AA62" s="100"/>
      <c r="AB62" s="98"/>
      <c r="AC62" s="79"/>
    </row>
    <row r="63" spans="24:29" ht="18.75">
      <c r="X63" s="93"/>
      <c r="Y63" s="100"/>
      <c r="Z63" s="101"/>
      <c r="AA63" s="100"/>
      <c r="AB63" s="98"/>
      <c r="AC63" s="79"/>
    </row>
    <row r="64" spans="24:29" ht="18.75">
      <c r="X64" s="93"/>
      <c r="Y64" s="100"/>
      <c r="Z64" s="101"/>
      <c r="AA64" s="100"/>
      <c r="AB64" s="98"/>
      <c r="AC64" s="79"/>
    </row>
    <row r="65" spans="24:29" ht="18.75">
      <c r="X65" s="93"/>
      <c r="Y65" s="100"/>
      <c r="Z65" s="101"/>
      <c r="AA65" s="100"/>
      <c r="AB65" s="98"/>
      <c r="AC65" s="79"/>
    </row>
    <row r="66" spans="24:29" ht="18.75">
      <c r="X66" s="93"/>
      <c r="Y66" s="100"/>
      <c r="Z66" s="101"/>
      <c r="AA66" s="100"/>
      <c r="AB66" s="98"/>
      <c r="AC66" s="79"/>
    </row>
    <row r="67" spans="24:29" ht="18.75">
      <c r="X67" s="93"/>
      <c r="Y67" s="100"/>
      <c r="Z67" s="101"/>
      <c r="AA67" s="100"/>
      <c r="AB67" s="98"/>
      <c r="AC67" s="79"/>
    </row>
    <row r="68" spans="24:29" ht="18.75">
      <c r="X68" s="93"/>
      <c r="Y68" s="100"/>
      <c r="Z68" s="101"/>
      <c r="AA68" s="100"/>
      <c r="AB68" s="98"/>
      <c r="AC68" s="79"/>
    </row>
    <row r="69" spans="24:29" ht="18.75">
      <c r="X69" s="93"/>
      <c r="Y69" s="100"/>
      <c r="Z69" s="101"/>
      <c r="AA69" s="100"/>
      <c r="AB69" s="98"/>
      <c r="AC69" s="79"/>
    </row>
    <row r="70" spans="24:29" ht="18.75">
      <c r="X70" s="93"/>
      <c r="Y70" s="100"/>
      <c r="Z70" s="101"/>
      <c r="AA70" s="100"/>
      <c r="AB70" s="98"/>
      <c r="AC70" s="79"/>
    </row>
    <row r="71" spans="24:29" ht="18.75">
      <c r="X71" s="93"/>
      <c r="Y71" s="100"/>
      <c r="Z71" s="101"/>
      <c r="AA71" s="100"/>
      <c r="AB71" s="98"/>
      <c r="AC71" s="79"/>
    </row>
    <row r="72" spans="24:29" ht="18.75">
      <c r="X72" s="93"/>
      <c r="Y72" s="100"/>
      <c r="Z72" s="101"/>
      <c r="AA72" s="100"/>
      <c r="AB72" s="98"/>
      <c r="AC72" s="79"/>
    </row>
    <row r="73" spans="24:29" ht="18.75">
      <c r="X73" s="93"/>
      <c r="Y73" s="100"/>
      <c r="Z73" s="101"/>
      <c r="AA73" s="100"/>
      <c r="AB73" s="98"/>
      <c r="AC73" s="79"/>
    </row>
    <row r="74" spans="24:29" ht="18.75">
      <c r="X74" s="93"/>
      <c r="Y74" s="100"/>
      <c r="Z74" s="101"/>
      <c r="AA74" s="100"/>
      <c r="AB74" s="98"/>
      <c r="AC74" s="79"/>
    </row>
    <row r="75" spans="24:29" ht="18.75">
      <c r="X75" s="93"/>
      <c r="Y75" s="100"/>
      <c r="Z75" s="101"/>
      <c r="AA75" s="100"/>
      <c r="AB75" s="98"/>
      <c r="AC75" s="79"/>
    </row>
    <row r="76" spans="24:29" ht="18.75">
      <c r="X76" s="102"/>
      <c r="Y76" s="100"/>
      <c r="Z76" s="101"/>
      <c r="AA76" s="100"/>
      <c r="AB76" s="98"/>
      <c r="AC76" s="79"/>
    </row>
    <row r="77" spans="24:29" ht="18.75">
      <c r="X77" s="102"/>
      <c r="Y77" s="100"/>
      <c r="Z77" s="101"/>
      <c r="AA77" s="100"/>
      <c r="AB77" s="98"/>
      <c r="AC77" s="79"/>
    </row>
    <row r="78" spans="24:29" ht="18.75">
      <c r="X78" s="93"/>
      <c r="Y78" s="100"/>
      <c r="Z78" s="101"/>
      <c r="AA78" s="100"/>
      <c r="AB78" s="98"/>
      <c r="AC78" s="79"/>
    </row>
    <row r="79" spans="24:29" ht="18.75">
      <c r="X79" s="93"/>
      <c r="Y79" s="100"/>
      <c r="Z79" s="101"/>
      <c r="AA79" s="100"/>
      <c r="AB79" s="98"/>
      <c r="AC79" s="79"/>
    </row>
    <row r="80" spans="24:29" ht="18.75">
      <c r="X80" s="93"/>
      <c r="Y80" s="80"/>
      <c r="Z80" s="81"/>
      <c r="AA80" s="100"/>
      <c r="AB80" s="98"/>
      <c r="AC80" s="79"/>
    </row>
    <row r="81" spans="24:29" ht="18.75">
      <c r="X81" s="93"/>
      <c r="Y81" s="80"/>
      <c r="Z81" s="81"/>
      <c r="AA81" s="100"/>
      <c r="AB81" s="98"/>
      <c r="AC81" s="79"/>
    </row>
    <row r="82" spans="24:29" ht="18.75">
      <c r="X82" s="93"/>
      <c r="Y82" s="80"/>
      <c r="Z82" s="81"/>
      <c r="AA82" s="100"/>
      <c r="AB82" s="98"/>
      <c r="AC82" s="79"/>
    </row>
    <row r="83" spans="24:29" ht="18.75">
      <c r="X83" s="93"/>
      <c r="Y83" s="80"/>
      <c r="Z83" s="81"/>
      <c r="AA83" s="100"/>
      <c r="AB83" s="98"/>
      <c r="AC83" s="79"/>
    </row>
    <row r="84" spans="24:29" ht="18.75">
      <c r="X84" s="93"/>
      <c r="Y84" s="80"/>
      <c r="Z84" s="81"/>
      <c r="AA84" s="100"/>
      <c r="AB84" s="98"/>
      <c r="AC84" s="79"/>
    </row>
    <row r="85" spans="24:29" ht="18.75">
      <c r="X85" s="93"/>
      <c r="Y85" s="80"/>
      <c r="Z85" s="81"/>
      <c r="AA85" s="100"/>
      <c r="AB85" s="98"/>
      <c r="AC85" s="79"/>
    </row>
    <row r="86" spans="24:29" ht="18.75">
      <c r="X86" s="93"/>
      <c r="Y86" s="80"/>
      <c r="Z86" s="81"/>
      <c r="AA86" s="100"/>
      <c r="AB86" s="98"/>
      <c r="AC86" s="79"/>
    </row>
    <row r="87" spans="24:29" ht="18.75">
      <c r="X87" s="93"/>
      <c r="Y87" s="80"/>
      <c r="Z87" s="81"/>
      <c r="AA87" s="100"/>
      <c r="AB87" s="98"/>
      <c r="AC87" s="79"/>
    </row>
    <row r="88" spans="24:29" ht="18.75">
      <c r="X88" s="93"/>
      <c r="Y88" s="80"/>
      <c r="Z88" s="81"/>
      <c r="AA88" s="100"/>
      <c r="AB88" s="98"/>
      <c r="AC88" s="79"/>
    </row>
    <row r="89" spans="24:29" ht="18.75">
      <c r="X89" s="93"/>
      <c r="Y89" s="80"/>
      <c r="Z89" s="81"/>
      <c r="AA89" s="100"/>
      <c r="AB89" s="98"/>
      <c r="AC89" s="79"/>
    </row>
    <row r="90" spans="24:29" ht="18.75">
      <c r="X90" s="93"/>
      <c r="Y90" s="80"/>
      <c r="Z90" s="81"/>
      <c r="AA90" s="100"/>
      <c r="AB90" s="98"/>
      <c r="AC90" s="79"/>
    </row>
    <row r="91" spans="24:29" ht="18.75">
      <c r="X91" s="93"/>
      <c r="Y91" s="80"/>
      <c r="Z91" s="81"/>
      <c r="AA91" s="100"/>
      <c r="AB91" s="98"/>
      <c r="AC91" s="79"/>
    </row>
    <row r="92" spans="24:29" ht="18.75">
      <c r="X92" s="93"/>
      <c r="Y92" s="80"/>
      <c r="Z92" s="81"/>
      <c r="AA92" s="100"/>
      <c r="AB92" s="98"/>
      <c r="AC92" s="79"/>
    </row>
    <row r="93" spans="24:29" ht="18.75">
      <c r="X93" s="93"/>
      <c r="Y93" s="80"/>
      <c r="Z93" s="81"/>
      <c r="AA93" s="100"/>
      <c r="AB93" s="98"/>
      <c r="AC93" s="79"/>
    </row>
    <row r="94" spans="24:29" ht="18.75">
      <c r="X94" s="103"/>
      <c r="Y94" s="82"/>
      <c r="Z94" s="83"/>
      <c r="AA94" s="104"/>
      <c r="AB94" s="105"/>
      <c r="AC94" s="79"/>
    </row>
    <row r="95" spans="28:29" ht="18.75">
      <c r="AB95" s="79"/>
      <c r="AC95" s="79"/>
    </row>
  </sheetData>
  <sheetProtection/>
  <mergeCells count="1">
    <mergeCell ref="X3:X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2023-05-26T07:39:47Z</dcterms:modified>
  <cp:category/>
  <cp:version/>
  <cp:contentType/>
  <cp:contentStatus/>
</cp:coreProperties>
</file>