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92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<sst xmlns="http://schemas.openxmlformats.org/spreadsheetml/2006/main" count="39" uniqueCount="24">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</sst>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28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25"/>
          <c:y val="0.16775"/>
          <c:w val="0.87325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P.92'!$B$5:$B$14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P.92'!$C$5:$C$14</c:f>
              <c:numCache>
                <c:ptCount val="10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227.3</c:v>
                </c:pt>
              </c:numCache>
            </c:numRef>
          </c:val>
        </c:ser>
        <c:axId val="53950678"/>
        <c:axId val="15794055"/>
      </c:barChart>
      <c:lineChart>
        <c:grouping val="standard"/>
        <c:varyColors val="0"/>
        <c:ser>
          <c:idx val="1"/>
          <c:order val="1"/>
          <c:tx>
            <c:v>ค่าเฉลี่ย (2553 - 2561 )อยู่ระหว่างค่า+-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P.92'!$E$5:$E$13</c:f>
              <c:numCache>
                <c:ptCount val="9"/>
                <c:pt idx="0">
                  <c:v>630.860504888889</c:v>
                </c:pt>
                <c:pt idx="1">
                  <c:v>630.860504888889</c:v>
                </c:pt>
                <c:pt idx="2">
                  <c:v>630.860504888889</c:v>
                </c:pt>
                <c:pt idx="3">
                  <c:v>630.860504888889</c:v>
                </c:pt>
                <c:pt idx="4">
                  <c:v>630.860504888889</c:v>
                </c:pt>
                <c:pt idx="5">
                  <c:v>630.860504888889</c:v>
                </c:pt>
                <c:pt idx="6">
                  <c:v>630.860504888889</c:v>
                </c:pt>
                <c:pt idx="7">
                  <c:v>630.860504888889</c:v>
                </c:pt>
                <c:pt idx="8">
                  <c:v>630.860504888889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P.92'!$H$5:$H$13</c:f>
              <c:numCache>
                <c:ptCount val="9"/>
                <c:pt idx="0">
                  <c:v>900.0930843002614</c:v>
                </c:pt>
                <c:pt idx="1">
                  <c:v>900.0930843002614</c:v>
                </c:pt>
                <c:pt idx="2">
                  <c:v>900.0930843002614</c:v>
                </c:pt>
                <c:pt idx="3">
                  <c:v>900.0930843002614</c:v>
                </c:pt>
                <c:pt idx="4">
                  <c:v>900.0930843002614</c:v>
                </c:pt>
                <c:pt idx="5">
                  <c:v>900.0930843002614</c:v>
                </c:pt>
                <c:pt idx="6">
                  <c:v>900.0930843002614</c:v>
                </c:pt>
                <c:pt idx="7">
                  <c:v>900.0930843002614</c:v>
                </c:pt>
                <c:pt idx="8">
                  <c:v>900.0930843002614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P.92'!$F$5:$F$13</c:f>
              <c:numCache>
                <c:ptCount val="9"/>
                <c:pt idx="0">
                  <c:v>361.6279254775165</c:v>
                </c:pt>
                <c:pt idx="1">
                  <c:v>361.6279254775165</c:v>
                </c:pt>
                <c:pt idx="2">
                  <c:v>361.6279254775165</c:v>
                </c:pt>
                <c:pt idx="3">
                  <c:v>361.6279254775165</c:v>
                </c:pt>
                <c:pt idx="4">
                  <c:v>361.6279254775165</c:v>
                </c:pt>
                <c:pt idx="5">
                  <c:v>361.6279254775165</c:v>
                </c:pt>
                <c:pt idx="6">
                  <c:v>361.6279254775165</c:v>
                </c:pt>
                <c:pt idx="7">
                  <c:v>361.6279254775165</c:v>
                </c:pt>
                <c:pt idx="8">
                  <c:v>361.6279254775165</c:v>
                </c:pt>
              </c:numCache>
            </c:numRef>
          </c:val>
          <c:smooth val="0"/>
        </c:ser>
        <c:axId val="53950678"/>
        <c:axId val="15794055"/>
      </c:lineChart>
      <c:cat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794055"/>
        <c:crossesAt val="0"/>
        <c:auto val="1"/>
        <c:lblOffset val="100"/>
        <c:tickLblSkip val="1"/>
        <c:noMultiLvlLbl val="0"/>
      </c:catAx>
      <c:valAx>
        <c:axId val="1579405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950678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86125"/>
          <c:w val="0.8315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5"/>
          <c:y val="0.16"/>
          <c:w val="0.86925"/>
          <c:h val="0.735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P.92'!$B$5:$B$14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P.92'!$C$5:$C$13</c:f>
              <c:numCache>
                <c:ptCount val="9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(2553 - 2561)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P.92'!$E$5:$E$13</c:f>
              <c:numCache>
                <c:ptCount val="9"/>
                <c:pt idx="0">
                  <c:v>630.860504888889</c:v>
                </c:pt>
                <c:pt idx="1">
                  <c:v>630.860504888889</c:v>
                </c:pt>
                <c:pt idx="2">
                  <c:v>630.860504888889</c:v>
                </c:pt>
                <c:pt idx="3">
                  <c:v>630.860504888889</c:v>
                </c:pt>
                <c:pt idx="4">
                  <c:v>630.860504888889</c:v>
                </c:pt>
                <c:pt idx="5">
                  <c:v>630.860504888889</c:v>
                </c:pt>
                <c:pt idx="6">
                  <c:v>630.860504888889</c:v>
                </c:pt>
                <c:pt idx="7">
                  <c:v>630.860504888889</c:v>
                </c:pt>
                <c:pt idx="8">
                  <c:v>630.860504888889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P.92'!$B$5:$B$14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'std. - P.92'!$D$5:$D$14</c:f>
              <c:numCache>
                <c:ptCount val="10"/>
                <c:pt idx="9">
                  <c:v>227.3</c:v>
                </c:pt>
              </c:numCache>
            </c:numRef>
          </c:val>
          <c:smooth val="0"/>
        </c:ser>
        <c:marker val="1"/>
        <c:axId val="7928768"/>
        <c:axId val="4250049"/>
      </c:line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50049"/>
        <c:crossesAt val="0"/>
        <c:auto val="1"/>
        <c:lblOffset val="100"/>
        <c:tickLblSkip val="1"/>
        <c:noMultiLvlLbl val="0"/>
      </c:catAx>
      <c:valAx>
        <c:axId val="425004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928768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0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0.49825</cdr:y>
    </cdr:from>
    <cdr:to>
      <cdr:x>0.591</cdr:x>
      <cdr:y>0.54025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3067050"/>
          <a:ext cx="13335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631 ล้าน ลบ.ม..</a:t>
          </a:r>
        </a:p>
      </cdr:txBody>
    </cdr:sp>
  </cdr:relSizeAnchor>
  <cdr:relSizeAnchor xmlns:cdr="http://schemas.openxmlformats.org/drawingml/2006/chartDrawing">
    <cdr:from>
      <cdr:x>0.56525</cdr:x>
      <cdr:y>0.3515</cdr:y>
    </cdr:from>
    <cdr:to>
      <cdr:x>0.713</cdr:x>
      <cdr:y>0.3965</cdr:y>
    </cdr:to>
    <cdr:sp>
      <cdr:nvSpPr>
        <cdr:cNvPr id="2" name="TextBox 1"/>
        <cdr:cNvSpPr txBox="1">
          <a:spLocks noChangeArrowheads="1"/>
        </cdr:cNvSpPr>
      </cdr:nvSpPr>
      <cdr:spPr>
        <a:xfrm>
          <a:off x="5305425" y="2162175"/>
          <a:ext cx="13906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900 ล้าน ลบ.ม.</a:t>
          </a:r>
        </a:p>
      </cdr:txBody>
    </cdr:sp>
  </cdr:relSizeAnchor>
  <cdr:relSizeAnchor xmlns:cdr="http://schemas.openxmlformats.org/drawingml/2006/chartDrawing">
    <cdr:from>
      <cdr:x>0.23475</cdr:x>
      <cdr:y>0.655</cdr:y>
    </cdr:from>
    <cdr:to>
      <cdr:x>0.38325</cdr:x>
      <cdr:y>0.7005</cdr:y>
    </cdr:to>
    <cdr:sp>
      <cdr:nvSpPr>
        <cdr:cNvPr id="3" name="TextBox 1"/>
        <cdr:cNvSpPr txBox="1">
          <a:spLocks noChangeArrowheads="1"/>
        </cdr:cNvSpPr>
      </cdr:nvSpPr>
      <cdr:spPr>
        <a:xfrm>
          <a:off x="2200275" y="4038600"/>
          <a:ext cx="13906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362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0.4115</cdr:y>
    </cdr:from>
    <cdr:to>
      <cdr:x>0.84125</cdr:x>
      <cdr:y>0.605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86600" y="2514600"/>
          <a:ext cx="809625" cy="1181100"/>
        </a:xfrm>
        <a:prstGeom prst="curvedConnector3">
          <a:avLst>
            <a:gd name="adj1" fmla="val 0"/>
            <a:gd name="adj2" fmla="val -482865"/>
            <a:gd name="adj3" fmla="val -58756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">
      <selection activeCell="K14" sqref="K14:N1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71">
        <v>680.1148800000001</v>
      </c>
      <c r="D5" s="72"/>
      <c r="E5" s="73">
        <f aca="true" t="shared" si="0" ref="E5:E13">$C$105</f>
        <v>630.860504888889</v>
      </c>
      <c r="F5" s="74">
        <f aca="true" t="shared" si="1" ref="F5:F13">+$C$108</f>
        <v>361.6279254775165</v>
      </c>
      <c r="G5" s="75">
        <f aca="true" t="shared" si="2" ref="G5:G13">$C$106</f>
        <v>269.23257941137246</v>
      </c>
      <c r="H5" s="76">
        <f aca="true" t="shared" si="3" ref="H5:H13">+$C$109</f>
        <v>900.0930843002614</v>
      </c>
      <c r="I5" s="2">
        <v>1</v>
      </c>
    </row>
    <row r="6" spans="2:9" ht="11.25">
      <c r="B6" s="22">
        <v>2554</v>
      </c>
      <c r="C6" s="77">
        <v>1240.268544</v>
      </c>
      <c r="D6" s="72"/>
      <c r="E6" s="78">
        <f t="shared" si="0"/>
        <v>630.860504888889</v>
      </c>
      <c r="F6" s="79">
        <f t="shared" si="1"/>
        <v>361.6279254775165</v>
      </c>
      <c r="G6" s="80">
        <f t="shared" si="2"/>
        <v>269.23257941137246</v>
      </c>
      <c r="H6" s="81">
        <f t="shared" si="3"/>
        <v>900.0930843002614</v>
      </c>
      <c r="I6" s="2">
        <f>I5+1</f>
        <v>2</v>
      </c>
    </row>
    <row r="7" spans="2:9" ht="11.25">
      <c r="B7" s="22">
        <v>2555</v>
      </c>
      <c r="C7" s="77">
        <v>589.31712</v>
      </c>
      <c r="D7" s="72"/>
      <c r="E7" s="78">
        <f t="shared" si="0"/>
        <v>630.860504888889</v>
      </c>
      <c r="F7" s="79">
        <f t="shared" si="1"/>
        <v>361.6279254775165</v>
      </c>
      <c r="G7" s="80">
        <f t="shared" si="2"/>
        <v>269.23257941137246</v>
      </c>
      <c r="H7" s="81">
        <f t="shared" si="3"/>
        <v>900.0930843002614</v>
      </c>
      <c r="I7" s="2">
        <f aca="true" t="shared" si="4" ref="I7:I13">I6+1</f>
        <v>3</v>
      </c>
    </row>
    <row r="8" spans="2:9" ht="11.25">
      <c r="B8" s="22">
        <v>2556</v>
      </c>
      <c r="C8" s="77">
        <v>511.136352</v>
      </c>
      <c r="D8" s="72"/>
      <c r="E8" s="78">
        <f t="shared" si="0"/>
        <v>630.860504888889</v>
      </c>
      <c r="F8" s="79">
        <f t="shared" si="1"/>
        <v>361.6279254775165</v>
      </c>
      <c r="G8" s="80">
        <f t="shared" si="2"/>
        <v>269.23257941137246</v>
      </c>
      <c r="H8" s="81">
        <f t="shared" si="3"/>
        <v>900.0930843002614</v>
      </c>
      <c r="I8" s="2">
        <f t="shared" si="4"/>
        <v>4</v>
      </c>
    </row>
    <row r="9" spans="2:9" ht="11.25">
      <c r="B9" s="22">
        <v>2557</v>
      </c>
      <c r="C9" s="77">
        <v>483.446016</v>
      </c>
      <c r="D9" s="72"/>
      <c r="E9" s="78">
        <f t="shared" si="0"/>
        <v>630.860504888889</v>
      </c>
      <c r="F9" s="79">
        <f t="shared" si="1"/>
        <v>361.6279254775165</v>
      </c>
      <c r="G9" s="80">
        <f t="shared" si="2"/>
        <v>269.23257941137246</v>
      </c>
      <c r="H9" s="81">
        <f t="shared" si="3"/>
        <v>900.0930843002614</v>
      </c>
      <c r="I9" s="2">
        <f t="shared" si="4"/>
        <v>5</v>
      </c>
    </row>
    <row r="10" spans="2:9" ht="11.25">
      <c r="B10" s="22">
        <v>2558</v>
      </c>
      <c r="C10" s="77">
        <v>256.768704</v>
      </c>
      <c r="D10" s="72"/>
      <c r="E10" s="78">
        <f t="shared" si="0"/>
        <v>630.860504888889</v>
      </c>
      <c r="F10" s="79">
        <f t="shared" si="1"/>
        <v>361.6279254775165</v>
      </c>
      <c r="G10" s="80">
        <f t="shared" si="2"/>
        <v>269.23257941137246</v>
      </c>
      <c r="H10" s="81">
        <f t="shared" si="3"/>
        <v>900.0930843002614</v>
      </c>
      <c r="I10" s="2">
        <f t="shared" si="4"/>
        <v>6</v>
      </c>
    </row>
    <row r="11" spans="2:9" ht="11.25">
      <c r="B11" s="22">
        <v>2559</v>
      </c>
      <c r="C11" s="77">
        <v>532.5929280000001</v>
      </c>
      <c r="D11" s="72"/>
      <c r="E11" s="78">
        <f t="shared" si="0"/>
        <v>630.860504888889</v>
      </c>
      <c r="F11" s="79">
        <f t="shared" si="1"/>
        <v>361.6279254775165</v>
      </c>
      <c r="G11" s="80">
        <f t="shared" si="2"/>
        <v>269.23257941137246</v>
      </c>
      <c r="H11" s="81">
        <f t="shared" si="3"/>
        <v>900.0930843002614</v>
      </c>
      <c r="I11" s="2">
        <f t="shared" si="4"/>
        <v>7</v>
      </c>
    </row>
    <row r="12" spans="2:9" ht="11.25">
      <c r="B12" s="22">
        <v>2560</v>
      </c>
      <c r="C12" s="77">
        <v>766.9</v>
      </c>
      <c r="D12" s="72"/>
      <c r="E12" s="78">
        <f t="shared" si="0"/>
        <v>630.860504888889</v>
      </c>
      <c r="F12" s="79">
        <f t="shared" si="1"/>
        <v>361.6279254775165</v>
      </c>
      <c r="G12" s="80">
        <f t="shared" si="2"/>
        <v>269.23257941137246</v>
      </c>
      <c r="H12" s="81">
        <f t="shared" si="3"/>
        <v>900.0930843002614</v>
      </c>
      <c r="I12" s="2">
        <f t="shared" si="4"/>
        <v>8</v>
      </c>
    </row>
    <row r="13" spans="2:9" ht="11.25">
      <c r="B13" s="22">
        <v>2561</v>
      </c>
      <c r="C13" s="77">
        <v>617.2</v>
      </c>
      <c r="D13" s="72"/>
      <c r="E13" s="78">
        <f t="shared" si="0"/>
        <v>630.860504888889</v>
      </c>
      <c r="F13" s="79">
        <f t="shared" si="1"/>
        <v>361.6279254775165</v>
      </c>
      <c r="G13" s="80">
        <f t="shared" si="2"/>
        <v>269.23257941137246</v>
      </c>
      <c r="H13" s="81">
        <f t="shared" si="3"/>
        <v>900.0930843002614</v>
      </c>
      <c r="I13" s="2">
        <f t="shared" si="4"/>
        <v>9</v>
      </c>
    </row>
    <row r="14" spans="2:14" ht="11.25">
      <c r="B14" s="89">
        <v>2562</v>
      </c>
      <c r="C14" s="90">
        <v>293.2</v>
      </c>
      <c r="D14" s="72">
        <f>C14</f>
        <v>293.2</v>
      </c>
      <c r="E14" s="78"/>
      <c r="F14" s="79"/>
      <c r="G14" s="80"/>
      <c r="H14" s="81"/>
      <c r="K14" s="94" t="s">
        <v>23</v>
      </c>
      <c r="L14" s="94"/>
      <c r="M14" s="94"/>
      <c r="N14" s="94"/>
    </row>
    <row r="15" spans="2:8" ht="11.25">
      <c r="B15" s="22"/>
      <c r="C15" s="77"/>
      <c r="D15" s="72"/>
      <c r="E15" s="78"/>
      <c r="F15" s="79"/>
      <c r="G15" s="80"/>
      <c r="H15" s="81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AVERAGE(C5:C13)</f>
        <v>630.860504888889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STDEV(C5:C13)</f>
        <v>269.23257941137246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0.42677038319079963</v>
      </c>
      <c r="D107" s="48"/>
      <c r="E107" s="59">
        <f>C107*100</f>
        <v>42.67703831907996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361.6279254775165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1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900.0930843002614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9</v>
      </c>
    </row>
    <row r="113" ht="11.25">
      <c r="C113" s="2">
        <f>COUNTIF(C5:C13,"&gt;900")</f>
        <v>1</v>
      </c>
    </row>
    <row r="114" ht="11.25">
      <c r="C114" s="2">
        <f>COUNTIF(C5:C13,"&lt;362")</f>
        <v>1</v>
      </c>
    </row>
  </sheetData>
  <sheetProtection/>
  <mergeCells count="2">
    <mergeCell ref="B2:B4"/>
    <mergeCell ref="K14:N1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2020-04-23T06:16:45Z</dcterms:modified>
  <cp:category/>
  <cp:version/>
  <cp:contentType/>
  <cp:contentStatus/>
</cp:coreProperties>
</file>