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30" activeTab="0"/>
  </bookViews>
  <sheets>
    <sheet name="กราฟน้ำท่าP.92A" sheetId="1" r:id="rId1"/>
    <sheet name="P.92A-H.05" sheetId="2" r:id="rId2"/>
  </sheets>
  <definedNames>
    <definedName name="_Regression_Int" localSheetId="1" hidden="1">1</definedName>
    <definedName name="Print_Area_MI">'P.92A-H.05'!$A$1:$N$6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<sst xmlns="http://schemas.openxmlformats.org/spreadsheetml/2006/main" count="29" uniqueCount="24">
  <si>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</si>
  <si>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</si>
  <si>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</si>
  <si>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</si>
  <si>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</si>
  <si>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</si>
  <si>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</si>
  <si>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</si>
  <si>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</si>
  <si>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</si>
  <si>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</si>
  <si>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</si>
  <si>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</si>
  <si>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</si>
  <si>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</si>
  <si>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</si>
  <si>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</si>
  <si>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</si>
  <si>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</si>
  <si>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</si>
  <si>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</si>
  <si>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แม่น้ำ  :  น้ำแม่แตง(P.92)</t>
  </si>
  <si>
    <t>สถานี P.92A  :  น้ำแม่แตง  บ้านเห้วยป่าซาง อ.แม่แตง จ.เชียงใหม่</t>
  </si>
  <si>
    <t xml:space="preserve"> พี้นที่รับน้ำ   1,723     ตร.กม. </t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</si>
</sst>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\t#,##0_);\(\t#,##0\)"/>
    <numFmt numFmtId="210" formatCode="\t#,##0_);[Red]\(\t#,##0\)"/>
    <numFmt numFmtId="211" formatCode="_(&quot;฿&quot;* \t#,##0_);_(&quot;฿&quot;* \(\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:ทท"/>
    <numFmt numFmtId="219" formatCode="ช\.น\ &quot;น.&quot;"/>
    <numFmt numFmtId="220" formatCode="\t0.00E+00"/>
    <numFmt numFmtId="221" formatCode="&quot;฿&quot;\t#,##0_);\(&quot;฿&quot;\t#,##0\)"/>
    <numFmt numFmtId="222" formatCode="&quot;฿&quot;\t#,##0_);[Red]\(&quot;฿&quot;\t#,##0\)"/>
    <numFmt numFmtId="223" formatCode="\t#,##0.00_);\(\t#,##0.00\)"/>
    <numFmt numFmtId="224" formatCode="\t#,##0.00_);[Red]\(\t#,##0.00\)"/>
    <numFmt numFmtId="225" formatCode="&quot;฿&quot;\t#,##0.00_);\(&quot;฿&quot;\t#,##0.00\)"/>
    <numFmt numFmtId="226" formatCode="&quot;฿&quot;\t#,##0.00_);[Red]\(&quot;฿&quot;\t#,##0.00\)"/>
    <numFmt numFmtId="227" formatCode="\t#\ \t0/\t0"/>
    <numFmt numFmtId="228" formatCode="\t#\ \t00/\t00"/>
    <numFmt numFmtId="229" formatCode="d\ ดดดด\ bbbb"/>
    <numFmt numFmtId="230" formatCode="ว\ ดดดด\ ปปปป"/>
    <numFmt numFmtId="231" formatCode="ช:น:ss"/>
    <numFmt numFmtId="232" formatCode="วว/ดด/ปป\ ช: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_)"/>
    <numFmt numFmtId="239" formatCode="0.000"/>
    <numFmt numFmtId="240" formatCode="0.0000_)"/>
    <numFmt numFmtId="241" formatCode="0.00000_)"/>
    <numFmt numFmtId="242" formatCode="0.000000_)"/>
    <numFmt numFmtId="243" formatCode="0.0000000_)"/>
    <numFmt numFmtId="244" formatCode="&quot;ใช่&quot;;&quot;ใช่&quot;;&quot;ไม่ใช่&quot;"/>
    <numFmt numFmtId="245" formatCode="&quot;จริง&quot;;&quot;จริง&quot;;&quot;เท็จ&quot;"/>
    <numFmt numFmtId="246" formatCode="&quot;เปิด&quot;;&quot;เปิด&quot;;&quot;ปิด&quot;"/>
    <numFmt numFmtId="247" formatCode="[$€-2]\ #,##0.00_);[Red]\([$€-2]\ #,##0.00\)"/>
    <numFmt numFmtId="248" formatCode="#,##0.0"/>
  </numFmts>
  <fonts count="53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1"/>
    </font>
    <font>
      <u val="single"/>
      <sz val="14"/>
      <color indexed="36"/>
      <name val="AngsanaUPC"/>
      <family val="1"/>
    </font>
    <font>
      <sz val="16"/>
      <color indexed="12"/>
      <name val="TH SarabunPSK"/>
      <family val="0"/>
    </font>
    <font>
      <sz val="16"/>
      <color indexed="13"/>
      <name val="TH SarabunPSK"/>
      <family val="0"/>
    </font>
    <font>
      <sz val="12.4"/>
      <color indexed="13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6"/>
      <color indexed="12"/>
      <name val="TH SarabunPSK"/>
      <family val="0"/>
    </font>
    <font>
      <b/>
      <sz val="20"/>
      <color indexed="12"/>
      <name val="TH SarabunPSK"/>
      <family val="0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1"/>
      <color rgb="FFFA7D00"/>
      <name val="Tahoma"/>
      <family val="2"/>
    </font>
    <font>
      <sz val="11"/>
      <color rgb="FFFF0000"/>
      <name val="Tahoma"/>
      <family val="2"/>
    </font>
    <font>
      <i/>
      <sz val="11"/>
      <color rgb="FF7F7F7F"/>
      <name val="Tahoma"/>
      <family val="2"/>
    </font>
    <font>
      <b/>
      <sz val="18"/>
      <color theme="3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sz val="11"/>
      <color rgb="FF006100"/>
      <name val="Tahoma"/>
      <family val="2"/>
    </font>
    <font>
      <sz val="11"/>
      <color rgb="FF3F3F76"/>
      <name val="Tahoma"/>
      <family val="2"/>
    </font>
    <font>
      <sz val="11"/>
      <color rgb="FF9C6500"/>
      <name val="Tahoma"/>
      <family val="2"/>
    </font>
    <font>
      <b/>
      <sz val="11"/>
      <color theme="1"/>
      <name val="Tahoma"/>
      <family val="2"/>
    </font>
    <font>
      <sz val="11"/>
      <color rgb="FF9C0006"/>
      <name val="Tahoma"/>
      <family val="2"/>
    </font>
    <font>
      <b/>
      <sz val="11"/>
      <color rgb="FF3F3F3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4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4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2">
    <xf numFmtId="233" fontId="0" fillId="0" borderId="0" xfId="0" applyAlignment="1">
      <alignment/>
    </xf>
    <xf numFmtId="1" fontId="6" fillId="0" borderId="0" xfId="0" applyNumberFormat="1" applyFont="1" applyFill="1" applyAlignment="1">
      <alignment horizontal="centerContinuous"/>
    </xf>
    <xf numFmtId="2" fontId="6" fillId="0" borderId="0" xfId="0" applyNumberFormat="1" applyFont="1" applyFill="1" applyAlignment="1">
      <alignment horizontal="centerContinuous"/>
    </xf>
    <xf numFmtId="233" fontId="7" fillId="0" borderId="0" xfId="0" applyFont="1" applyFill="1" applyAlignment="1">
      <alignment horizontal="centerContinuous"/>
    </xf>
    <xf numFmtId="233" fontId="8" fillId="0" borderId="0" xfId="0" applyFont="1" applyAlignment="1">
      <alignment/>
    </xf>
    <xf numFmtId="2" fontId="6" fillId="0" borderId="0" xfId="0" applyNumberFormat="1" applyFont="1" applyFill="1" applyAlignment="1">
      <alignment/>
    </xf>
    <xf numFmtId="1" fontId="9" fillId="33" borderId="10" xfId="0" applyNumberFormat="1" applyFont="1" applyFill="1" applyBorder="1" applyAlignment="1">
      <alignment horizontal="center"/>
    </xf>
    <xf numFmtId="2" fontId="9" fillId="33" borderId="10" xfId="0" applyNumberFormat="1" applyFont="1" applyFill="1" applyBorder="1" applyAlignment="1">
      <alignment horizontal="center"/>
    </xf>
    <xf numFmtId="233" fontId="9" fillId="34" borderId="10" xfId="0" applyFont="1" applyFill="1" applyBorder="1" applyAlignment="1">
      <alignment/>
    </xf>
    <xf numFmtId="233" fontId="9" fillId="0" borderId="11" xfId="0" applyFont="1" applyFill="1" applyBorder="1" applyAlignment="1">
      <alignment horizontal="center"/>
    </xf>
    <xf numFmtId="1" fontId="9" fillId="33" borderId="12" xfId="0" applyNumberFormat="1" applyFont="1" applyFill="1" applyBorder="1" applyAlignment="1">
      <alignment horizontal="center"/>
    </xf>
    <xf numFmtId="2" fontId="9" fillId="33" borderId="12" xfId="0" applyNumberFormat="1" applyFont="1" applyFill="1" applyBorder="1" applyAlignment="1">
      <alignment horizontal="center"/>
    </xf>
    <xf numFmtId="233" fontId="9" fillId="34" borderId="12" xfId="0" applyFont="1" applyFill="1" applyBorder="1" applyAlignment="1">
      <alignment horizontal="centerContinuous"/>
    </xf>
    <xf numFmtId="233" fontId="9" fillId="0" borderId="11" xfId="0" applyFont="1" applyFill="1" applyBorder="1" applyAlignment="1">
      <alignment horizontal="centerContinuous"/>
    </xf>
    <xf numFmtId="1" fontId="9" fillId="33" borderId="13" xfId="0" applyNumberFormat="1" applyFont="1" applyFill="1" applyBorder="1" applyAlignment="1">
      <alignment horizontal="center"/>
    </xf>
    <xf numFmtId="2" fontId="9" fillId="33" borderId="13" xfId="0" applyNumberFormat="1" applyFont="1" applyFill="1" applyBorder="1" applyAlignment="1">
      <alignment horizontal="center"/>
    </xf>
    <xf numFmtId="233" fontId="9" fillId="34" borderId="13" xfId="0" applyFont="1" applyFill="1" applyBorder="1" applyAlignment="1">
      <alignment horizontal="centerContinuous"/>
    </xf>
    <xf numFmtId="2" fontId="9" fillId="0" borderId="11" xfId="0" applyNumberFormat="1" applyFont="1" applyFill="1" applyBorder="1" applyAlignment="1">
      <alignment horizontal="center"/>
    </xf>
    <xf numFmtId="1" fontId="8" fillId="0" borderId="14" xfId="0" applyNumberFormat="1" applyFont="1" applyBorder="1" applyAlignment="1" applyProtection="1">
      <alignment horizontal="center"/>
      <protection/>
    </xf>
    <xf numFmtId="2" fontId="8" fillId="0" borderId="14" xfId="0" applyNumberFormat="1" applyFont="1" applyBorder="1" applyAlignment="1" applyProtection="1">
      <alignment/>
      <protection/>
    </xf>
    <xf numFmtId="2" fontId="8" fillId="0" borderId="14" xfId="0" applyNumberFormat="1" applyFont="1" applyBorder="1" applyAlignment="1" applyProtection="1">
      <alignment horizontal="right"/>
      <protection/>
    </xf>
    <xf numFmtId="233" fontId="8" fillId="0" borderId="14" xfId="0" applyFont="1" applyBorder="1" applyAlignment="1">
      <alignment/>
    </xf>
    <xf numFmtId="1" fontId="8" fillId="0" borderId="0" xfId="0" applyNumberFormat="1" applyFont="1" applyBorder="1" applyAlignment="1" applyProtection="1">
      <alignment horizontal="center"/>
      <protection/>
    </xf>
    <xf numFmtId="2" fontId="8" fillId="0" borderId="0" xfId="0" applyNumberFormat="1" applyFont="1" applyBorder="1" applyAlignment="1" applyProtection="1">
      <alignment/>
      <protection/>
    </xf>
    <xf numFmtId="1" fontId="8" fillId="0" borderId="0" xfId="0" applyNumberFormat="1" applyFont="1" applyBorder="1" applyAlignment="1">
      <alignment/>
    </xf>
    <xf numFmtId="236" fontId="8" fillId="0" borderId="0" xfId="0" applyNumberFormat="1" applyFont="1" applyBorder="1" applyAlignment="1">
      <alignment/>
    </xf>
    <xf numFmtId="236" fontId="10" fillId="0" borderId="0" xfId="0" applyNumberFormat="1" applyFont="1" applyBorder="1" applyAlignment="1">
      <alignment/>
    </xf>
    <xf numFmtId="233" fontId="8" fillId="0" borderId="0" xfId="0" applyFont="1" applyBorder="1" applyAlignment="1">
      <alignment/>
    </xf>
    <xf numFmtId="236" fontId="8" fillId="0" borderId="0" xfId="0" applyNumberFormat="1" applyFont="1" applyBorder="1" applyAlignment="1">
      <alignment horizontal="right"/>
    </xf>
    <xf numFmtId="1" fontId="8" fillId="0" borderId="0" xfId="0" applyNumberFormat="1" applyFont="1" applyAlignment="1">
      <alignment/>
    </xf>
    <xf numFmtId="233" fontId="8" fillId="0" borderId="0" xfId="0" applyFont="1" applyAlignment="1">
      <alignment horizontal="center"/>
    </xf>
    <xf numFmtId="1" fontId="8" fillId="33" borderId="15" xfId="0" applyNumberFormat="1" applyFont="1" applyFill="1" applyBorder="1" applyAlignment="1" applyProtection="1">
      <alignment horizontal="center" vertical="center"/>
      <protection/>
    </xf>
    <xf numFmtId="233" fontId="8" fillId="0" borderId="0" xfId="0" applyFont="1" applyAlignment="1">
      <alignment horizontal="center" vertical="center"/>
    </xf>
    <xf numFmtId="1" fontId="8" fillId="35" borderId="15" xfId="0" applyNumberFormat="1" applyFont="1" applyFill="1" applyBorder="1" applyAlignment="1" applyProtection="1">
      <alignment horizontal="center" vertical="center"/>
      <protection/>
    </xf>
    <xf numFmtId="236" fontId="8" fillId="36" borderId="16" xfId="0" applyNumberFormat="1" applyFont="1" applyFill="1" applyBorder="1" applyAlignment="1" applyProtection="1">
      <alignment horizontal="center" vertical="center"/>
      <protection/>
    </xf>
    <xf numFmtId="236" fontId="8" fillId="33" borderId="16" xfId="0" applyNumberFormat="1" applyFont="1" applyFill="1" applyBorder="1" applyAlignment="1" applyProtection="1">
      <alignment horizontal="center" vertical="center"/>
      <protection/>
    </xf>
    <xf numFmtId="236" fontId="8" fillId="35" borderId="17" xfId="0" applyNumberFormat="1" applyFont="1" applyFill="1" applyBorder="1" applyAlignment="1">
      <alignment horizontal="center" vertical="center"/>
    </xf>
    <xf numFmtId="236" fontId="8" fillId="0" borderId="18" xfId="0" applyNumberFormat="1" applyFont="1" applyFill="1" applyBorder="1" applyAlignment="1" applyProtection="1">
      <alignment horizontal="center" vertical="center"/>
      <protection/>
    </xf>
    <xf numFmtId="236" fontId="8" fillId="35" borderId="16" xfId="0" applyNumberFormat="1" applyFont="1" applyFill="1" applyBorder="1" applyAlignment="1" applyProtection="1">
      <alignment horizontal="center" vertical="center"/>
      <protection/>
    </xf>
    <xf numFmtId="236" fontId="8" fillId="0" borderId="0" xfId="0" applyNumberFormat="1" applyFont="1" applyAlignment="1">
      <alignment horizontal="center" vertical="center"/>
    </xf>
    <xf numFmtId="238" fontId="8" fillId="0" borderId="0" xfId="0" applyNumberFormat="1" applyFont="1" applyAlignment="1">
      <alignment/>
    </xf>
    <xf numFmtId="236" fontId="11" fillId="33" borderId="16" xfId="0" applyNumberFormat="1" applyFont="1" applyFill="1" applyBorder="1" applyAlignment="1" applyProtection="1">
      <alignment horizontal="center" vertical="center"/>
      <protection/>
    </xf>
    <xf numFmtId="236" fontId="11" fillId="35" borderId="17" xfId="0" applyNumberFormat="1" applyFont="1" applyFill="1" applyBorder="1" applyAlignment="1">
      <alignment horizontal="center" vertical="center"/>
    </xf>
    <xf numFmtId="1" fontId="52" fillId="33" borderId="15" xfId="0" applyNumberFormat="1" applyFont="1" applyFill="1" applyBorder="1" applyAlignment="1" applyProtection="1">
      <alignment horizontal="center" vertical="center"/>
      <protection/>
    </xf>
    <xf numFmtId="236" fontId="52" fillId="36" borderId="16" xfId="0" applyNumberFormat="1" applyFont="1" applyFill="1" applyBorder="1" applyAlignment="1" applyProtection="1">
      <alignment horizontal="center" vertical="center"/>
      <protection/>
    </xf>
    <xf numFmtId="236" fontId="52" fillId="33" borderId="16" xfId="0" applyNumberFormat="1" applyFont="1" applyFill="1" applyBorder="1" applyAlignment="1" applyProtection="1">
      <alignment horizontal="center" vertical="center"/>
      <protection/>
    </xf>
    <xf numFmtId="236" fontId="52" fillId="35" borderId="17" xfId="0" applyNumberFormat="1" applyFont="1" applyFill="1" applyBorder="1" applyAlignment="1">
      <alignment horizontal="center" vertical="center"/>
    </xf>
    <xf numFmtId="236" fontId="8" fillId="36" borderId="16" xfId="0" applyNumberFormat="1" applyFont="1" applyFill="1" applyBorder="1" applyAlignment="1" applyProtection="1">
      <alignment vertical="center"/>
      <protection/>
    </xf>
    <xf numFmtId="1" fontId="6" fillId="0" borderId="0" xfId="0" applyNumberFormat="1" applyFont="1" applyFill="1" applyAlignment="1" applyProtection="1">
      <alignment horizontal="center"/>
      <protection/>
    </xf>
    <xf numFmtId="2" fontId="6" fillId="0" borderId="19" xfId="0" applyNumberFormat="1" applyFont="1" applyFill="1" applyBorder="1" applyAlignment="1" applyProtection="1">
      <alignment horizontal="center"/>
      <protection/>
    </xf>
    <xf numFmtId="1" fontId="6" fillId="0" borderId="19" xfId="0" applyNumberFormat="1" applyFont="1" applyFill="1" applyBorder="1" applyAlignment="1" applyProtection="1">
      <alignment horizontal="center"/>
      <protection/>
    </xf>
    <xf numFmtId="1" fontId="8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สถานี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P.92A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น้ำแม่แตง บ้านห้วยป่าซาง อ.แม่แตง จ.เชียงใหม่</a:t>
            </a:r>
          </a:p>
        </c:rich>
      </c:tx>
      <c:layout>
        <c:manualLayout>
          <c:xMode val="factor"/>
          <c:yMode val="factor"/>
          <c:x val="-0.03425"/>
          <c:y val="-0.011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5"/>
          <c:y val="0.24275"/>
          <c:w val="0.8605"/>
          <c:h val="0.644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66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FF0066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'P.92A-H.05'!$A$7:$A$15</c:f>
              <c:numCache>
                <c:ptCount val="9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</c:numCache>
            </c:numRef>
          </c:cat>
          <c:val>
            <c:numRef>
              <c:f>'P.92A-H.05'!$N$7:$N$15</c:f>
              <c:numCache>
                <c:ptCount val="9"/>
                <c:pt idx="0">
                  <c:v>547.0200000000001</c:v>
                </c:pt>
                <c:pt idx="1">
                  <c:v>848.5699999999999</c:v>
                </c:pt>
                <c:pt idx="2">
                  <c:v>614.2400000000001</c:v>
                </c:pt>
                <c:pt idx="3">
                  <c:v>243.27</c:v>
                </c:pt>
                <c:pt idx="4">
                  <c:v>280.93</c:v>
                </c:pt>
                <c:pt idx="5">
                  <c:v>317.2098240000001</c:v>
                </c:pt>
                <c:pt idx="6">
                  <c:v>568.1750400000002</c:v>
                </c:pt>
                <c:pt idx="7">
                  <c:v>474.87384000000003</c:v>
                </c:pt>
              </c:numCache>
            </c:numRef>
          </c:val>
        </c:ser>
        <c:gapWidth val="100"/>
        <c:axId val="58486186"/>
        <c:axId val="56613627"/>
      </c:barChart>
      <c:lineChart>
        <c:grouping val="standard"/>
        <c:varyColors val="0"/>
        <c:ser>
          <c:idx val="1"/>
          <c:order val="1"/>
          <c:tx>
            <c:v>ค่าเฉลี่ย 488.5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'P.92A-H.05'!$A$7:$A$16</c:f>
              <c:numCache>
                <c:ptCount val="10"/>
                <c:pt idx="0">
                  <c:v>2559</c:v>
                </c:pt>
                <c:pt idx="1">
                  <c:v>2560</c:v>
                </c:pt>
                <c:pt idx="2">
                  <c:v>2561</c:v>
                </c:pt>
                <c:pt idx="3">
                  <c:v>2562</c:v>
                </c:pt>
                <c:pt idx="4">
                  <c:v>2563</c:v>
                </c:pt>
                <c:pt idx="5">
                  <c:v>2564</c:v>
                </c:pt>
                <c:pt idx="6">
                  <c:v>2565</c:v>
                </c:pt>
                <c:pt idx="7">
                  <c:v>2566</c:v>
                </c:pt>
                <c:pt idx="8">
                  <c:v>2567</c:v>
                </c:pt>
                <c:pt idx="9">
                  <c:v>2568</c:v>
                </c:pt>
              </c:numCache>
            </c:numRef>
          </c:cat>
          <c:val>
            <c:numRef>
              <c:f>'P.92A-H.05'!$P$7:$P$16</c:f>
              <c:numCache>
                <c:ptCount val="10"/>
                <c:pt idx="0">
                  <c:v>488.4878377142858</c:v>
                </c:pt>
                <c:pt idx="1">
                  <c:v>488.4878377142858</c:v>
                </c:pt>
                <c:pt idx="2">
                  <c:v>488.4878377142858</c:v>
                </c:pt>
                <c:pt idx="3">
                  <c:v>488.4878377142858</c:v>
                </c:pt>
                <c:pt idx="4">
                  <c:v>488.4878377142858</c:v>
                </c:pt>
                <c:pt idx="5">
                  <c:v>488.4878377142858</c:v>
                </c:pt>
                <c:pt idx="6">
                  <c:v>488.4878377142858</c:v>
                </c:pt>
              </c:numCache>
            </c:numRef>
          </c:val>
          <c:smooth val="0"/>
        </c:ser>
        <c:axId val="58486186"/>
        <c:axId val="56613627"/>
      </c:line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6613627"/>
        <c:crossesAt val="0"/>
        <c:auto val="1"/>
        <c:lblOffset val="100"/>
        <c:tickLblSkip val="1"/>
        <c:noMultiLvlLbl val="0"/>
      </c:catAx>
      <c:valAx>
        <c:axId val="56613627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-0.01375"/>
              <c:y val="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486186"/>
        <c:crossesAt val="1"/>
        <c:crossBetween val="between"/>
        <c:dispUnits/>
        <c:majorUnit val="300"/>
        <c:minorUnit val="10"/>
      </c:valAx>
      <c:spPr>
        <a:solidFill>
          <a:srgbClr val="808080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1"/>
          <c:y val="0.86725"/>
          <c:w val="0.989"/>
          <c:h val="0.09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4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401175" cy="6172200"/>
    <xdr:graphicFrame>
      <xdr:nvGraphicFramePr>
        <xdr:cNvPr id="1" name="Chart 1"/>
        <xdr:cNvGraphicFramePr/>
      </xdr:nvGraphicFramePr>
      <xdr:xfrm>
        <a:off x="0" y="0"/>
        <a:ext cx="94011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R49"/>
  <sheetViews>
    <sheetView showGridLines="0" zoomScalePageLayoutView="0" workbookViewId="0" topLeftCell="A4">
      <selection activeCell="B14" sqref="B14:K14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0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8" t="s">
        <v>22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</row>
    <row r="3" spans="1:15" ht="26.25" customHeight="1">
      <c r="A3" s="50" t="s">
        <v>21</v>
      </c>
      <c r="B3" s="50"/>
      <c r="C3" s="50"/>
      <c r="D3" s="50"/>
      <c r="E3" s="5"/>
      <c r="F3" s="5"/>
      <c r="G3" s="5"/>
      <c r="H3" s="5"/>
      <c r="I3" s="5"/>
      <c r="J3" s="5"/>
      <c r="K3" s="5"/>
      <c r="L3" s="49" t="s">
        <v>23</v>
      </c>
      <c r="M3" s="49"/>
      <c r="N3" s="49"/>
      <c r="O3" s="49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8" ht="15" customHeight="1">
      <c r="A7" s="31">
        <v>2559</v>
      </c>
      <c r="B7" s="34">
        <v>5.2</v>
      </c>
      <c r="C7" s="34">
        <v>11.69</v>
      </c>
      <c r="D7" s="34">
        <v>47.57</v>
      </c>
      <c r="E7" s="34">
        <v>68.71</v>
      </c>
      <c r="F7" s="34">
        <v>85.16</v>
      </c>
      <c r="G7" s="34">
        <v>101.91</v>
      </c>
      <c r="H7" s="34">
        <v>68.59</v>
      </c>
      <c r="I7" s="34">
        <v>70.19</v>
      </c>
      <c r="J7" s="34">
        <v>34</v>
      </c>
      <c r="K7" s="34">
        <v>25.81</v>
      </c>
      <c r="L7" s="34">
        <v>15.84</v>
      </c>
      <c r="M7" s="34">
        <v>12.35</v>
      </c>
      <c r="N7" s="35">
        <f aca="true" t="shared" si="0" ref="N7:N12">SUM(B7:M7)</f>
        <v>547.0200000000001</v>
      </c>
      <c r="O7" s="36">
        <f aca="true" t="shared" si="1" ref="O7:O12">+N7*1000000/(365*86400)</f>
        <v>17.34589041095891</v>
      </c>
      <c r="P7" s="37">
        <f aca="true" t="shared" si="2" ref="P7:P13">$N$20</f>
        <v>488.4878377142858</v>
      </c>
      <c r="Q7" s="32"/>
      <c r="R7" s="40"/>
    </row>
    <row r="8" spans="1:17" ht="15" customHeight="1">
      <c r="A8" s="31">
        <v>2560</v>
      </c>
      <c r="B8" s="34">
        <v>7.58</v>
      </c>
      <c r="C8" s="34">
        <v>30.47</v>
      </c>
      <c r="D8" s="34">
        <v>30.21</v>
      </c>
      <c r="E8" s="34">
        <v>112.62</v>
      </c>
      <c r="F8" s="34">
        <v>84</v>
      </c>
      <c r="G8" s="34">
        <v>136.81</v>
      </c>
      <c r="H8" s="34">
        <v>177.01</v>
      </c>
      <c r="I8" s="34">
        <v>105.63</v>
      </c>
      <c r="J8" s="34">
        <v>66.16</v>
      </c>
      <c r="K8" s="34">
        <v>48.43</v>
      </c>
      <c r="L8" s="34">
        <v>29.54</v>
      </c>
      <c r="M8" s="34">
        <v>20.11</v>
      </c>
      <c r="N8" s="35">
        <f t="shared" si="0"/>
        <v>848.5699999999999</v>
      </c>
      <c r="O8" s="36">
        <f t="shared" si="1"/>
        <v>26.90797818366311</v>
      </c>
      <c r="P8" s="37">
        <f t="shared" si="2"/>
        <v>488.4878377142858</v>
      </c>
      <c r="Q8" s="32"/>
    </row>
    <row r="9" spans="1:17" ht="15" customHeight="1">
      <c r="A9" s="31">
        <v>2561</v>
      </c>
      <c r="B9" s="34">
        <v>12.79</v>
      </c>
      <c r="C9" s="34">
        <v>26.64</v>
      </c>
      <c r="D9" s="34">
        <v>38.49</v>
      </c>
      <c r="E9" s="34">
        <v>43.15</v>
      </c>
      <c r="F9" s="34">
        <v>110.22</v>
      </c>
      <c r="G9" s="34">
        <v>79.43</v>
      </c>
      <c r="H9" s="34">
        <v>144.1</v>
      </c>
      <c r="I9" s="34">
        <v>60.41</v>
      </c>
      <c r="J9" s="34">
        <v>40.85</v>
      </c>
      <c r="K9" s="34">
        <v>29.36</v>
      </c>
      <c r="L9" s="34">
        <v>17.22</v>
      </c>
      <c r="M9" s="34">
        <v>11.58</v>
      </c>
      <c r="N9" s="35">
        <f t="shared" si="0"/>
        <v>614.2400000000001</v>
      </c>
      <c r="O9" s="36">
        <f t="shared" si="1"/>
        <v>19.477422628107565</v>
      </c>
      <c r="P9" s="37">
        <f t="shared" si="2"/>
        <v>488.4878377142858</v>
      </c>
      <c r="Q9" s="32"/>
    </row>
    <row r="10" spans="1:17" ht="15" customHeight="1">
      <c r="A10" s="31">
        <v>2562</v>
      </c>
      <c r="B10" s="34">
        <v>5.72</v>
      </c>
      <c r="C10" s="34">
        <v>9.5</v>
      </c>
      <c r="D10" s="34">
        <v>16.33</v>
      </c>
      <c r="E10" s="34">
        <v>11.09</v>
      </c>
      <c r="F10" s="34">
        <v>59.57</v>
      </c>
      <c r="G10" s="34">
        <v>56.43</v>
      </c>
      <c r="H10" s="34">
        <v>35.87</v>
      </c>
      <c r="I10" s="34">
        <v>23.72</v>
      </c>
      <c r="J10" s="34">
        <v>12.09</v>
      </c>
      <c r="K10" s="34">
        <v>8.69</v>
      </c>
      <c r="L10" s="34">
        <v>2.92</v>
      </c>
      <c r="M10" s="34">
        <v>1.34</v>
      </c>
      <c r="N10" s="35">
        <f t="shared" si="0"/>
        <v>243.27</v>
      </c>
      <c r="O10" s="36">
        <f t="shared" si="1"/>
        <v>7.714041095890411</v>
      </c>
      <c r="P10" s="37">
        <f t="shared" si="2"/>
        <v>488.4878377142858</v>
      </c>
      <c r="Q10" s="32"/>
    </row>
    <row r="11" spans="1:17" ht="15" customHeight="1">
      <c r="A11" s="31">
        <v>2563</v>
      </c>
      <c r="B11" s="34">
        <v>6.24</v>
      </c>
      <c r="C11" s="34">
        <v>10.44</v>
      </c>
      <c r="D11" s="34">
        <v>11.84</v>
      </c>
      <c r="E11" s="34">
        <v>26.66</v>
      </c>
      <c r="F11" s="34">
        <v>85.23</v>
      </c>
      <c r="G11" s="34">
        <v>50.26</v>
      </c>
      <c r="H11" s="34">
        <v>33.44</v>
      </c>
      <c r="I11" s="34">
        <v>21.63</v>
      </c>
      <c r="J11" s="34">
        <v>12.11</v>
      </c>
      <c r="K11" s="34">
        <v>8.91</v>
      </c>
      <c r="L11" s="34">
        <v>8.1</v>
      </c>
      <c r="M11" s="34">
        <v>6.07</v>
      </c>
      <c r="N11" s="35">
        <f t="shared" si="0"/>
        <v>280.93</v>
      </c>
      <c r="O11" s="36">
        <f t="shared" si="1"/>
        <v>8.908231861998985</v>
      </c>
      <c r="P11" s="37">
        <f t="shared" si="2"/>
        <v>488.4878377142858</v>
      </c>
      <c r="Q11" s="32"/>
    </row>
    <row r="12" spans="1:17" ht="15" customHeight="1">
      <c r="A12" s="31">
        <v>2564</v>
      </c>
      <c r="B12" s="34">
        <v>7.236000000000005</v>
      </c>
      <c r="C12" s="34">
        <v>12.243744000000014</v>
      </c>
      <c r="D12" s="34">
        <v>19.984319999999986</v>
      </c>
      <c r="E12" s="34">
        <v>31.945536000000004</v>
      </c>
      <c r="F12" s="34">
        <v>31.288896000000012</v>
      </c>
      <c r="G12" s="34">
        <v>67.17513600000001</v>
      </c>
      <c r="H12" s="34">
        <v>65.69510400000001</v>
      </c>
      <c r="I12" s="34">
        <v>32.304095999999994</v>
      </c>
      <c r="J12" s="34">
        <v>14.962752000000009</v>
      </c>
      <c r="K12" s="34">
        <v>15.206399999999999</v>
      </c>
      <c r="L12" s="34">
        <v>11.396159999999998</v>
      </c>
      <c r="M12" s="34">
        <v>7.771679999999998</v>
      </c>
      <c r="N12" s="35">
        <f t="shared" si="0"/>
        <v>317.2098240000001</v>
      </c>
      <c r="O12" s="36">
        <f t="shared" si="1"/>
        <v>10.058657534246578</v>
      </c>
      <c r="P12" s="37">
        <f t="shared" si="2"/>
        <v>488.4878377142858</v>
      </c>
      <c r="Q12" s="32"/>
    </row>
    <row r="13" spans="1:17" ht="15" customHeight="1">
      <c r="A13" s="31">
        <v>2565</v>
      </c>
      <c r="B13" s="34">
        <v>14.044319999999997</v>
      </c>
      <c r="C13" s="34">
        <v>43.72099200000005</v>
      </c>
      <c r="D13" s="34">
        <v>14.237855999999995</v>
      </c>
      <c r="E13" s="47">
        <v>45.39715199999998</v>
      </c>
      <c r="F13" s="47">
        <v>118.52611200000011</v>
      </c>
      <c r="G13" s="47">
        <v>117.57009600000004</v>
      </c>
      <c r="H13" s="47">
        <v>133.83748800000012</v>
      </c>
      <c r="I13" s="47">
        <v>45.67190400000001</v>
      </c>
      <c r="J13" s="47">
        <v>16.17408000000001</v>
      </c>
      <c r="K13" s="34">
        <v>7.369920000000007</v>
      </c>
      <c r="L13" s="34">
        <v>6.804000000000006</v>
      </c>
      <c r="M13" s="34">
        <v>4.821120000000002</v>
      </c>
      <c r="N13" s="35">
        <f>SUM(B13:M13)</f>
        <v>568.1750400000002</v>
      </c>
      <c r="O13" s="36">
        <f>+N13*1000000/(365*86400)</f>
        <v>18.01671232876713</v>
      </c>
      <c r="P13" s="37">
        <f t="shared" si="2"/>
        <v>488.4878377142858</v>
      </c>
      <c r="Q13" s="32"/>
    </row>
    <row r="14" spans="1:17" ht="15" customHeight="1">
      <c r="A14" s="43">
        <v>2566</v>
      </c>
      <c r="B14" s="44">
        <v>2.652480000000003</v>
      </c>
      <c r="C14" s="44">
        <v>20.402927999999996</v>
      </c>
      <c r="D14" s="44">
        <v>24.55487999999999</v>
      </c>
      <c r="E14" s="44">
        <v>34.11460799999999</v>
      </c>
      <c r="F14" s="44">
        <v>40.99636799999999</v>
      </c>
      <c r="G14" s="44">
        <v>95.324256</v>
      </c>
      <c r="H14" s="44">
        <v>125.98416000000006</v>
      </c>
      <c r="I14" s="44">
        <v>75.384</v>
      </c>
      <c r="J14" s="44">
        <v>34.434720000000006</v>
      </c>
      <c r="K14" s="44">
        <v>21.02544000000002</v>
      </c>
      <c r="L14" s="44"/>
      <c r="M14" s="44"/>
      <c r="N14" s="45">
        <f>SUM(B14:M14)</f>
        <v>474.87384000000003</v>
      </c>
      <c r="O14" s="46">
        <f>+N14*1000000/(365*86400)</f>
        <v>15.058150684931507</v>
      </c>
      <c r="P14" s="37"/>
      <c r="Q14" s="32"/>
    </row>
    <row r="15" spans="1:17" ht="15" customHeight="1">
      <c r="A15" s="31">
        <v>2567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5"/>
      <c r="O15" s="36"/>
      <c r="P15" s="37"/>
      <c r="Q15" s="32"/>
    </row>
    <row r="16" spans="1:17" ht="15" customHeight="1">
      <c r="A16" s="31">
        <v>2568</v>
      </c>
      <c r="B16" s="34"/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41"/>
      <c r="O16" s="42"/>
      <c r="P16" s="37"/>
      <c r="Q16" s="32"/>
    </row>
    <row r="17" spans="1:17" ht="15" customHeight="1">
      <c r="A17" s="31">
        <v>2569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5"/>
      <c r="O17" s="36"/>
      <c r="P17" s="37"/>
      <c r="Q17" s="32"/>
    </row>
    <row r="18" spans="1:17" ht="15" customHeight="1">
      <c r="A18" s="31">
        <v>2570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5"/>
      <c r="O18" s="36"/>
      <c r="P18" s="37"/>
      <c r="Q18" s="32"/>
    </row>
    <row r="19" spans="1:17" ht="15" customHeight="1">
      <c r="A19" s="33" t="s">
        <v>19</v>
      </c>
      <c r="B19" s="38">
        <f>MAX(B7:B13)</f>
        <v>14.044319999999997</v>
      </c>
      <c r="C19" s="38">
        <f aca="true" t="shared" si="3" ref="C19:M19">MAX(C7:C13)</f>
        <v>43.72099200000005</v>
      </c>
      <c r="D19" s="38">
        <f t="shared" si="3"/>
        <v>47.57</v>
      </c>
      <c r="E19" s="38">
        <f t="shared" si="3"/>
        <v>112.62</v>
      </c>
      <c r="F19" s="38">
        <f t="shared" si="3"/>
        <v>118.52611200000011</v>
      </c>
      <c r="G19" s="38">
        <f t="shared" si="3"/>
        <v>136.81</v>
      </c>
      <c r="H19" s="38">
        <f t="shared" si="3"/>
        <v>177.01</v>
      </c>
      <c r="I19" s="38">
        <f t="shared" si="3"/>
        <v>105.63</v>
      </c>
      <c r="J19" s="38">
        <f t="shared" si="3"/>
        <v>66.16</v>
      </c>
      <c r="K19" s="38">
        <f t="shared" si="3"/>
        <v>48.43</v>
      </c>
      <c r="L19" s="38">
        <f t="shared" si="3"/>
        <v>29.54</v>
      </c>
      <c r="M19" s="38">
        <f t="shared" si="3"/>
        <v>20.11</v>
      </c>
      <c r="N19" s="38">
        <f>MAX(N7:N13)</f>
        <v>848.5699999999999</v>
      </c>
      <c r="O19" s="36">
        <f>+N19*1000000/(365*86400)</f>
        <v>26.90797818366311</v>
      </c>
      <c r="P19" s="39"/>
      <c r="Q19" s="32"/>
    </row>
    <row r="20" spans="1:17" ht="15" customHeight="1">
      <c r="A20" s="33" t="s">
        <v>16</v>
      </c>
      <c r="B20" s="38">
        <f>AVERAGE(B7:B13)</f>
        <v>8.401474285714286</v>
      </c>
      <c r="C20" s="38">
        <f aca="true" t="shared" si="4" ref="C20:M20">AVERAGE(C7:C13)</f>
        <v>20.672105142857152</v>
      </c>
      <c r="D20" s="38">
        <f t="shared" si="4"/>
        <v>25.523168000000002</v>
      </c>
      <c r="E20" s="38">
        <f t="shared" si="4"/>
        <v>48.510383999999995</v>
      </c>
      <c r="F20" s="38">
        <f t="shared" si="4"/>
        <v>81.99928685714288</v>
      </c>
      <c r="G20" s="38">
        <f t="shared" si="4"/>
        <v>87.08360457142858</v>
      </c>
      <c r="H20" s="38">
        <f t="shared" si="4"/>
        <v>94.07751314285716</v>
      </c>
      <c r="I20" s="38">
        <f t="shared" si="4"/>
        <v>51.365142857142864</v>
      </c>
      <c r="J20" s="38">
        <f t="shared" si="4"/>
        <v>28.04954742857143</v>
      </c>
      <c r="K20" s="38">
        <f t="shared" si="4"/>
        <v>20.539474285714284</v>
      </c>
      <c r="L20" s="38">
        <f t="shared" si="4"/>
        <v>13.117165714285713</v>
      </c>
      <c r="M20" s="38">
        <f t="shared" si="4"/>
        <v>9.148971428571429</v>
      </c>
      <c r="N20" s="38">
        <f>SUM(B20:M20)</f>
        <v>488.4878377142858</v>
      </c>
      <c r="O20" s="36">
        <f>+N20*1000000/(365*86400)</f>
        <v>15.489847720518956</v>
      </c>
      <c r="P20" s="39"/>
      <c r="Q20" s="32"/>
    </row>
    <row r="21" spans="1:17" ht="15" customHeight="1">
      <c r="A21" s="33" t="s">
        <v>20</v>
      </c>
      <c r="B21" s="38">
        <f>MIN(B7:B13)</f>
        <v>5.2</v>
      </c>
      <c r="C21" s="38">
        <f aca="true" t="shared" si="5" ref="C21:M21">MIN(C7:C13)</f>
        <v>9.5</v>
      </c>
      <c r="D21" s="38">
        <f t="shared" si="5"/>
        <v>11.84</v>
      </c>
      <c r="E21" s="38">
        <f t="shared" si="5"/>
        <v>11.09</v>
      </c>
      <c r="F21" s="38">
        <f t="shared" si="5"/>
        <v>31.288896000000012</v>
      </c>
      <c r="G21" s="38">
        <f t="shared" si="5"/>
        <v>50.26</v>
      </c>
      <c r="H21" s="38">
        <f t="shared" si="5"/>
        <v>33.44</v>
      </c>
      <c r="I21" s="38">
        <f t="shared" si="5"/>
        <v>21.63</v>
      </c>
      <c r="J21" s="38">
        <f t="shared" si="5"/>
        <v>12.09</v>
      </c>
      <c r="K21" s="38">
        <f t="shared" si="5"/>
        <v>7.369920000000007</v>
      </c>
      <c r="L21" s="38">
        <f t="shared" si="5"/>
        <v>2.92</v>
      </c>
      <c r="M21" s="38">
        <f t="shared" si="5"/>
        <v>1.34</v>
      </c>
      <c r="N21" s="38">
        <f>MIN(N7:N13)</f>
        <v>243.27</v>
      </c>
      <c r="O21" s="36">
        <f>+N21*1000000/(365*86400)</f>
        <v>7.714041095890411</v>
      </c>
      <c r="P21" s="39"/>
      <c r="Q21" s="32"/>
    </row>
    <row r="22" spans="1:15" ht="21" customHeight="1">
      <c r="A22" s="18"/>
      <c r="B22" s="19"/>
      <c r="C22" s="19"/>
      <c r="D22" s="19"/>
      <c r="E22" s="19"/>
      <c r="F22" s="19"/>
      <c r="G22" s="19"/>
      <c r="H22" s="19"/>
      <c r="I22" s="19"/>
      <c r="J22" s="19"/>
      <c r="K22" s="19"/>
      <c r="L22" s="19"/>
      <c r="M22" s="19"/>
      <c r="N22" s="20"/>
      <c r="O22" s="21"/>
    </row>
    <row r="23" spans="1:15" ht="18" customHeight="1">
      <c r="A23" s="51"/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</row>
    <row r="24" spans="1:15" ht="18" customHeight="1">
      <c r="A24" s="22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</row>
    <row r="25" spans="1:15" ht="18" customHeight="1">
      <c r="A25" s="22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8" customHeight="1">
      <c r="A26" s="22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</row>
    <row r="27" spans="1:15" ht="18" customHeight="1">
      <c r="A27" s="22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18" customHeight="1">
      <c r="A28" s="22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</row>
    <row r="29" spans="1:15" ht="18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</row>
    <row r="30" spans="1:15" ht="24.75" customHeight="1">
      <c r="A30" s="24"/>
      <c r="B30" s="25"/>
      <c r="C30" s="26"/>
      <c r="D30" s="27"/>
      <c r="E30" s="25"/>
      <c r="F30" s="25"/>
      <c r="G30" s="25"/>
      <c r="H30" s="25"/>
      <c r="I30" s="25"/>
      <c r="J30" s="25"/>
      <c r="K30" s="25"/>
      <c r="L30" s="25"/>
      <c r="M30" s="25"/>
      <c r="N30" s="28"/>
      <c r="O30" s="27"/>
    </row>
    <row r="31" spans="1:15" ht="24.75" customHeight="1">
      <c r="A31" s="24"/>
      <c r="B31" s="25"/>
      <c r="C31" s="25"/>
      <c r="D31" s="25"/>
      <c r="E31" s="27"/>
      <c r="F31" s="25"/>
      <c r="G31" s="25"/>
      <c r="H31" s="25"/>
      <c r="I31" s="25"/>
      <c r="J31" s="25"/>
      <c r="K31" s="25"/>
      <c r="L31" s="25"/>
      <c r="M31" s="25"/>
      <c r="N31" s="28"/>
      <c r="O31" s="27"/>
    </row>
    <row r="32" spans="1:15" ht="24.75" customHeight="1">
      <c r="A32" s="24"/>
      <c r="B32" s="25"/>
      <c r="C32" s="25"/>
      <c r="D32" s="25"/>
      <c r="E32" s="27"/>
      <c r="F32" s="25"/>
      <c r="G32" s="25"/>
      <c r="H32" s="25"/>
      <c r="I32" s="25"/>
      <c r="J32" s="25"/>
      <c r="K32" s="25"/>
      <c r="L32" s="25"/>
      <c r="M32" s="25"/>
      <c r="N32" s="28"/>
      <c r="O32" s="27"/>
    </row>
    <row r="33" spans="1:15" ht="24.75" customHeight="1">
      <c r="A33" s="24"/>
      <c r="B33" s="25"/>
      <c r="C33" s="25"/>
      <c r="D33" s="25"/>
      <c r="E33" s="27"/>
      <c r="F33" s="25"/>
      <c r="G33" s="25"/>
      <c r="H33" s="25"/>
      <c r="I33" s="25"/>
      <c r="J33" s="25"/>
      <c r="K33" s="25"/>
      <c r="L33" s="25"/>
      <c r="M33" s="25"/>
      <c r="N33" s="28"/>
      <c r="O33" s="27"/>
    </row>
    <row r="34" spans="1:15" ht="24.75" customHeight="1">
      <c r="A34" s="24"/>
      <c r="B34" s="25"/>
      <c r="C34" s="25"/>
      <c r="D34" s="25"/>
      <c r="E34" s="27"/>
      <c r="F34" s="25"/>
      <c r="G34" s="25"/>
      <c r="H34" s="25"/>
      <c r="I34" s="25"/>
      <c r="J34" s="25"/>
      <c r="K34" s="25"/>
      <c r="L34" s="25"/>
      <c r="M34" s="25"/>
      <c r="N34" s="28"/>
      <c r="O34" s="27"/>
    </row>
    <row r="35" ht="18" customHeight="1">
      <c r="A35" s="29"/>
    </row>
    <row r="36" ht="18" customHeight="1">
      <c r="A36" s="29"/>
    </row>
    <row r="37" ht="18" customHeight="1">
      <c r="A37" s="29"/>
    </row>
    <row r="38" ht="18" customHeight="1">
      <c r="A38" s="29"/>
    </row>
    <row r="39" ht="18" customHeight="1">
      <c r="A39" s="29"/>
    </row>
    <row r="40" ht="18" customHeight="1">
      <c r="A40" s="29"/>
    </row>
    <row r="41" ht="18" customHeight="1">
      <c r="A41" s="29"/>
    </row>
    <row r="42" ht="18" customHeight="1">
      <c r="A42" s="29"/>
    </row>
    <row r="43" ht="18" customHeight="1">
      <c r="A43" s="29"/>
    </row>
    <row r="44" ht="18" customHeight="1">
      <c r="A44" s="29"/>
    </row>
    <row r="45" ht="18" customHeight="1">
      <c r="A45" s="29"/>
    </row>
    <row r="46" ht="18" customHeight="1">
      <c r="A46" s="29"/>
    </row>
    <row r="47" ht="18" customHeight="1">
      <c r="A47" s="29"/>
    </row>
    <row r="48" ht="18" customHeight="1">
      <c r="A48" s="29"/>
    </row>
    <row r="49" ht="18" customHeight="1">
      <c r="A49" s="29"/>
    </row>
    <row r="50" ht="18" customHeight="1"/>
    <row r="51" ht="18" customHeight="1"/>
    <row r="52" ht="18" customHeight="1"/>
    <row r="53" ht="18" customHeight="1"/>
    <row r="54" ht="18" customHeight="1"/>
  </sheetData>
  <sheetProtection/>
  <mergeCells count="4">
    <mergeCell ref="A2:O2"/>
    <mergeCell ref="L3:O3"/>
    <mergeCell ref="A3:D3"/>
    <mergeCell ref="A23:O2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2016-07-11T04:02:10Z</cp:lastPrinted>
  <dcterms:created xsi:type="dcterms:W3CDTF">1994-01-31T08:04:27Z</dcterms:created>
  <dcterms:modified xsi:type="dcterms:W3CDTF">2024-02-20T03:03:03Z</dcterms:modified>
  <cp:category/>
  <cp:version/>
  <cp:contentType/>
  <cp:contentStatus/>
</cp:coreProperties>
</file>