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835" windowHeight="7680" activeTab="6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name">'[1]c-form'!$B$7</definedName>
  </definedNames>
  <calcPr fullCalcOnLoad="1"/>
</workbook>
</file>

<file path=xl/comments1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</commentList>
</comments>
</file>

<file path=xl/comments7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<sst xmlns="http://schemas.openxmlformats.org/spreadsheetml/2006/main" count="232" uniqueCount="35">
  <si>
    <t>Station    -</t>
  </si>
  <si>
    <t>Royal  Irrigation</t>
  </si>
  <si>
    <t>Stream    -</t>
  </si>
  <si>
    <t>Thailand</t>
  </si>
  <si>
    <t>River         -</t>
  </si>
  <si>
    <t>Hydrology  Division</t>
  </si>
  <si>
    <t>River  System   -</t>
  </si>
  <si>
    <t>Log C  =</t>
  </si>
  <si>
    <t>M Value =</t>
  </si>
  <si>
    <t xml:space="preserve">ใช้สมการ log C ตั้งแต่ปี </t>
  </si>
  <si>
    <t>ถึงปี</t>
  </si>
  <si>
    <t>จ.น ตัวอย่าง</t>
  </si>
  <si>
    <t>จุด</t>
  </si>
  <si>
    <t>Unit 0,1  =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</si>
  <si>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</si>
  <si>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</si>
  <si>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</si>
  <si>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</si>
  <si>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</si>
  <si>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</si>
  <si>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</si>
  <si>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</si>
  <si>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</si>
  <si>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</si>
  <si>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</si>
  <si>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</si>
  <si>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</si>
  <si>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</si>
  <si>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</si>
  <si>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100Ton</t>
  </si>
  <si>
    <t>Mean</t>
  </si>
  <si>
    <t>Max</t>
  </si>
  <si>
    <t>Min</t>
  </si>
  <si>
    <t>หมายเหตุ ค่าปริมาณตะกอนรายวัน เป็นค่าสมมุติ ต้องคูณ 100 เป็นค่าจริง เช่น 1.73*100 = 173 ton/day</t>
  </si>
  <si>
    <t>Ton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</si>
</sst>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.00_);_(* \(#,##0.00\);_(* &quot;-&quot;??_);_(@_)"/>
    <numFmt numFmtId="192" formatCode="#,##0_ ;\-#,##0\ "/>
    <numFmt numFmtId="193" formatCode="0.00\ "/>
    <numFmt numFmtId="194" formatCode="0.0000000000"/>
    <numFmt numFmtId="195" formatCode="0.00000000"/>
    <numFmt numFmtId="196" formatCode="0.0000000"/>
    <numFmt numFmtId="197" formatCode="0.000000"/>
    <numFmt numFmtId="198" formatCode="0.00000"/>
    <numFmt numFmtId="199" formatCode="0.000"/>
    <numFmt numFmtId="200" formatCode="B1mmm\-yy"/>
  </numFmts>
  <fonts count="55">
    <font>
      <sz val="14"/>
      <name val="Cordia Ne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sz val="9"/>
      <color indexed="1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10"/>
      <name val="Arial"/>
      <family val="2"/>
    </font>
    <font>
      <b/>
      <sz val="16"/>
      <color indexed="18"/>
      <name val="AngsanaUPC"/>
      <family val="1"/>
    </font>
    <font>
      <b/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u val="single"/>
      <sz val="10"/>
      <color indexed="18"/>
      <name val="Arial"/>
      <family val="2"/>
    </font>
    <font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2" fontId="0" fillId="0" borderId="11" xfId="0" applyNumberForma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194" fontId="8" fillId="0" borderId="0" xfId="0" applyNumberFormat="1" applyFont="1" applyFill="1" applyAlignment="1" applyProtection="1">
      <alignment horizontal="left" vertical="center"/>
      <protection locked="0"/>
    </xf>
    <xf numFmtId="194" fontId="0" fillId="0" borderId="0" xfId="0" applyNumberForma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87" fontId="8" fillId="0" borderId="0" xfId="0" applyNumberFormat="1" applyFont="1" applyFill="1" applyAlignment="1" applyProtection="1">
      <alignment horizontal="left" vertical="center"/>
      <protection locked="0"/>
    </xf>
    <xf numFmtId="187" fontId="9" fillId="0" borderId="0" xfId="0" applyNumberFormat="1" applyFont="1" applyFill="1" applyAlignment="1" applyProtection="1">
      <alignment horizontal="left" vertical="center"/>
      <protection locked="0"/>
    </xf>
    <xf numFmtId="2" fontId="0" fillId="0" borderId="0" xfId="0" applyNumberFormat="1" applyAlignment="1">
      <alignment horizontal="right" vertical="center"/>
    </xf>
    <xf numFmtId="0" fontId="14" fillId="0" borderId="1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94" fontId="8" fillId="0" borderId="0" xfId="0" applyNumberFormat="1" applyFont="1" applyAlignment="1" applyProtection="1">
      <alignment horizontal="left" vertical="center"/>
      <protection locked="0"/>
    </xf>
    <xf numFmtId="19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5;&#3632;&#3585;&#3629;&#3609;&#3619;&#3634;&#3618;&#3623;&#3633;&#3609;\&#3605;&#3632;&#3585;&#3629;&#3609;&#3619;&#3634;&#3618;&#3623;&#3633;&#3609;\C-from%20Station%202007\&#3649;&#3617;&#3656;&#3609;&#3657;&#3635;&#3611;&#3636;&#3591;\STREAMGH1%20-%20P.4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4.&#3591;&#3634;&#3609;&#3605;&#3632;&#3585;&#3629;&#3609;&#3649;&#3621;&#3632;&#3588;&#3640;&#3603;&#3616;&#3634;&#3614;&#3609;&#3657;&#3635;\sed\C%20-%20From%20%20Station%20%202016\&#3609;&#3657;&#3635;&#3649;&#3617;&#3656;&#3611;&#3636;&#3591;\STREAMGH1-%20P.92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7\1.&#3609;&#3657;&#3635;&#3649;&#3617;&#3656;&#3611;&#3636;&#3591;\STREAMGH1-%20P.92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8\&#3609;&#3657;&#3635;&#3649;&#3617;&#3656;&#3611;&#3636;&#3591;\STREAMGH1-%20P.92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4.&#3591;&#3634;&#3609;&#3605;&#3632;&#3585;&#3629;&#3609;&#3649;&#3621;&#3632;&#3588;&#3640;&#3603;&#3616;&#3634;&#3614;&#3609;&#3657;&#3635;\C-From%20Station%202019\&#3609;&#3657;&#3635;&#3649;&#3617;&#3656;&#3611;&#3636;&#3591;\STREAMGH1-%20P.92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_TK\Desktop\C%20-%20From%20%20%20Station%202020\&#3649;&#3617;&#3656;&#3609;&#3657;&#3635;&#3611;&#3636;&#3591;\STREAMGH1%20-%20P.92A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1;&#3634;&#3609;&#3611;&#3619;&#3632;&#3592;&#3635;&#3611;&#3637;&#3609;&#3657;&#3635;64\C-From%20Station%202021\&#3649;&#3617;&#3656;&#3609;&#3657;&#3635;&#3611;&#3636;&#3591;\STREAMGH1%20-%20P.92A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2\&#3649;&#3617;&#3656;&#3609;&#3657;&#3635;&#3611;&#3636;&#3591;\STREAMGH1%20-%20P.92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P.4A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2.23</v>
          </cell>
          <cell r="D9">
            <v>1.9</v>
          </cell>
          <cell r="E9">
            <v>15.44</v>
          </cell>
          <cell r="F9">
            <v>21.9</v>
          </cell>
          <cell r="G9">
            <v>21.6</v>
          </cell>
          <cell r="H9">
            <v>35.6</v>
          </cell>
          <cell r="I9">
            <v>27.51</v>
          </cell>
          <cell r="J9">
            <v>22.22</v>
          </cell>
          <cell r="K9">
            <v>15.72</v>
          </cell>
          <cell r="L9">
            <v>10.08</v>
          </cell>
          <cell r="M9">
            <v>7.35</v>
          </cell>
          <cell r="N9">
            <v>5.4</v>
          </cell>
        </row>
        <row r="10">
          <cell r="C10">
            <v>2.23</v>
          </cell>
          <cell r="D10">
            <v>1.9</v>
          </cell>
          <cell r="E10">
            <v>20.1</v>
          </cell>
          <cell r="F10">
            <v>13.76</v>
          </cell>
          <cell r="G10">
            <v>22.86</v>
          </cell>
          <cell r="H10">
            <v>32</v>
          </cell>
          <cell r="I10">
            <v>27.17</v>
          </cell>
          <cell r="J10">
            <v>21.6</v>
          </cell>
          <cell r="K10">
            <v>15.16</v>
          </cell>
          <cell r="L10">
            <v>9.84</v>
          </cell>
          <cell r="M10">
            <v>7.35</v>
          </cell>
          <cell r="N10">
            <v>5.4</v>
          </cell>
        </row>
        <row r="11">
          <cell r="C11">
            <v>2.12</v>
          </cell>
          <cell r="D11">
            <v>1.9</v>
          </cell>
          <cell r="E11">
            <v>14.04</v>
          </cell>
          <cell r="F11">
            <v>12.24</v>
          </cell>
          <cell r="G11">
            <v>39.6</v>
          </cell>
          <cell r="H11">
            <v>26.48</v>
          </cell>
          <cell r="I11">
            <v>32.4</v>
          </cell>
          <cell r="J11">
            <v>19.8</v>
          </cell>
          <cell r="K11">
            <v>15.16</v>
          </cell>
          <cell r="L11">
            <v>9.12</v>
          </cell>
          <cell r="M11">
            <v>7.35</v>
          </cell>
          <cell r="N11">
            <v>5.4</v>
          </cell>
        </row>
        <row r="12">
          <cell r="C12">
            <v>2.12</v>
          </cell>
          <cell r="D12">
            <v>1.9</v>
          </cell>
          <cell r="E12">
            <v>16.58</v>
          </cell>
          <cell r="F12">
            <v>22.22</v>
          </cell>
          <cell r="G12">
            <v>35.2</v>
          </cell>
          <cell r="H12">
            <v>27.51</v>
          </cell>
          <cell r="I12">
            <v>28.9</v>
          </cell>
          <cell r="J12">
            <v>18.61</v>
          </cell>
          <cell r="K12">
            <v>15.16</v>
          </cell>
          <cell r="L12">
            <v>9.84</v>
          </cell>
          <cell r="M12">
            <v>6.93</v>
          </cell>
          <cell r="N12">
            <v>5.4</v>
          </cell>
        </row>
        <row r="13">
          <cell r="C13">
            <v>2.12</v>
          </cell>
          <cell r="D13">
            <v>2.01</v>
          </cell>
          <cell r="E13">
            <v>15.72</v>
          </cell>
          <cell r="F13">
            <v>14.04</v>
          </cell>
          <cell r="G13">
            <v>36.4</v>
          </cell>
          <cell r="H13">
            <v>21.9</v>
          </cell>
          <cell r="I13">
            <v>26.13</v>
          </cell>
          <cell r="J13">
            <v>17.45</v>
          </cell>
          <cell r="K13">
            <v>15.16</v>
          </cell>
          <cell r="L13">
            <v>13.48</v>
          </cell>
          <cell r="M13">
            <v>6.72</v>
          </cell>
          <cell r="N13">
            <v>5.4</v>
          </cell>
        </row>
        <row r="14">
          <cell r="C14">
            <v>2.01</v>
          </cell>
          <cell r="D14">
            <v>2.01</v>
          </cell>
          <cell r="E14">
            <v>15.44</v>
          </cell>
          <cell r="F14">
            <v>10.56</v>
          </cell>
          <cell r="G14">
            <v>34.8</v>
          </cell>
          <cell r="H14">
            <v>19.5</v>
          </cell>
          <cell r="I14">
            <v>24.46</v>
          </cell>
          <cell r="J14">
            <v>17.45</v>
          </cell>
          <cell r="K14">
            <v>15.16</v>
          </cell>
          <cell r="L14">
            <v>13.48</v>
          </cell>
          <cell r="M14">
            <v>6.72</v>
          </cell>
          <cell r="N14">
            <v>5.4</v>
          </cell>
        </row>
        <row r="15">
          <cell r="C15">
            <v>2.01</v>
          </cell>
          <cell r="D15">
            <v>1.9</v>
          </cell>
          <cell r="E15">
            <v>14.04</v>
          </cell>
          <cell r="F15">
            <v>22.22</v>
          </cell>
          <cell r="G15">
            <v>45.4</v>
          </cell>
          <cell r="H15">
            <v>19.2</v>
          </cell>
          <cell r="I15">
            <v>25.44</v>
          </cell>
          <cell r="J15">
            <v>17.16</v>
          </cell>
          <cell r="K15">
            <v>14.6</v>
          </cell>
          <cell r="L15">
            <v>11.52</v>
          </cell>
          <cell r="M15">
            <v>6.72</v>
          </cell>
          <cell r="N15">
            <v>5.4</v>
          </cell>
        </row>
        <row r="16">
          <cell r="C16">
            <v>2.01</v>
          </cell>
          <cell r="D16">
            <v>1.9</v>
          </cell>
          <cell r="E16">
            <v>11.04</v>
          </cell>
          <cell r="F16">
            <v>48.55</v>
          </cell>
          <cell r="G16">
            <v>25.79</v>
          </cell>
          <cell r="H16">
            <v>27.86</v>
          </cell>
          <cell r="I16">
            <v>25.44</v>
          </cell>
          <cell r="J16">
            <v>18.03</v>
          </cell>
          <cell r="K16">
            <v>13.48</v>
          </cell>
          <cell r="L16">
            <v>11.52</v>
          </cell>
          <cell r="M16">
            <v>6.72</v>
          </cell>
          <cell r="N16">
            <v>5.04</v>
          </cell>
        </row>
        <row r="17">
          <cell r="C17">
            <v>2.01</v>
          </cell>
          <cell r="D17">
            <v>1.9</v>
          </cell>
          <cell r="E17">
            <v>10.8</v>
          </cell>
          <cell r="F17">
            <v>36.8</v>
          </cell>
          <cell r="G17">
            <v>23.18</v>
          </cell>
          <cell r="H17">
            <v>35.2</v>
          </cell>
          <cell r="I17">
            <v>23.5</v>
          </cell>
          <cell r="J17">
            <v>18.9</v>
          </cell>
          <cell r="K17">
            <v>13.48</v>
          </cell>
          <cell r="L17">
            <v>12.96</v>
          </cell>
          <cell r="M17">
            <v>6.72</v>
          </cell>
          <cell r="N17">
            <v>4.35</v>
          </cell>
        </row>
        <row r="18">
          <cell r="C18">
            <v>2.01</v>
          </cell>
          <cell r="D18">
            <v>2.01</v>
          </cell>
          <cell r="E18">
            <v>10.8</v>
          </cell>
          <cell r="F18">
            <v>48.55</v>
          </cell>
          <cell r="G18">
            <v>17.45</v>
          </cell>
          <cell r="H18">
            <v>33.2</v>
          </cell>
          <cell r="I18">
            <v>23.5</v>
          </cell>
          <cell r="J18">
            <v>24.78</v>
          </cell>
          <cell r="K18">
            <v>13.48</v>
          </cell>
          <cell r="L18">
            <v>12.72</v>
          </cell>
          <cell r="M18">
            <v>6.72</v>
          </cell>
          <cell r="N18">
            <v>4.35</v>
          </cell>
        </row>
        <row r="20">
          <cell r="C20">
            <v>2.01</v>
          </cell>
          <cell r="D20">
            <v>2.12</v>
          </cell>
          <cell r="E20">
            <v>6.93</v>
          </cell>
          <cell r="F20">
            <v>32</v>
          </cell>
          <cell r="G20">
            <v>14.88</v>
          </cell>
          <cell r="H20">
            <v>25.1</v>
          </cell>
          <cell r="I20">
            <v>26.13</v>
          </cell>
          <cell r="J20">
            <v>182.75</v>
          </cell>
          <cell r="K20">
            <v>13.48</v>
          </cell>
          <cell r="L20">
            <v>12</v>
          </cell>
          <cell r="M20">
            <v>6.72</v>
          </cell>
          <cell r="N20">
            <v>4.35</v>
          </cell>
        </row>
        <row r="21">
          <cell r="C21">
            <v>2.01</v>
          </cell>
          <cell r="D21">
            <v>2.12</v>
          </cell>
          <cell r="E21">
            <v>6.12</v>
          </cell>
          <cell r="F21">
            <v>23.82</v>
          </cell>
          <cell r="G21">
            <v>14.32</v>
          </cell>
          <cell r="H21">
            <v>42.25</v>
          </cell>
          <cell r="I21">
            <v>29.93</v>
          </cell>
          <cell r="J21">
            <v>51</v>
          </cell>
          <cell r="K21">
            <v>13.2</v>
          </cell>
          <cell r="L21">
            <v>12</v>
          </cell>
          <cell r="M21">
            <v>6.72</v>
          </cell>
          <cell r="N21">
            <v>4.35</v>
          </cell>
        </row>
        <row r="22">
          <cell r="C22">
            <v>2.01</v>
          </cell>
          <cell r="D22">
            <v>2.12</v>
          </cell>
          <cell r="E22">
            <v>5.76</v>
          </cell>
          <cell r="F22">
            <v>18.03</v>
          </cell>
          <cell r="G22">
            <v>15.16</v>
          </cell>
          <cell r="H22">
            <v>36</v>
          </cell>
          <cell r="I22">
            <v>40</v>
          </cell>
          <cell r="J22">
            <v>36.8</v>
          </cell>
          <cell r="K22">
            <v>11.76</v>
          </cell>
          <cell r="L22">
            <v>11.52</v>
          </cell>
          <cell r="M22">
            <v>6.51</v>
          </cell>
          <cell r="N22">
            <v>4.35</v>
          </cell>
        </row>
        <row r="23">
          <cell r="C23">
            <v>2.01</v>
          </cell>
          <cell r="D23">
            <v>2.12</v>
          </cell>
          <cell r="E23">
            <v>5.58</v>
          </cell>
          <cell r="F23">
            <v>16.29</v>
          </cell>
          <cell r="G23">
            <v>24.14</v>
          </cell>
          <cell r="H23">
            <v>32</v>
          </cell>
          <cell r="I23">
            <v>29.59</v>
          </cell>
          <cell r="J23">
            <v>34</v>
          </cell>
          <cell r="K23">
            <v>12</v>
          </cell>
          <cell r="L23">
            <v>11.04</v>
          </cell>
          <cell r="M23">
            <v>6.51</v>
          </cell>
          <cell r="N23">
            <v>4.35</v>
          </cell>
        </row>
        <row r="24">
          <cell r="C24">
            <v>2.01</v>
          </cell>
          <cell r="D24">
            <v>2.12</v>
          </cell>
          <cell r="E24">
            <v>7.56</v>
          </cell>
          <cell r="F24">
            <v>20.1</v>
          </cell>
          <cell r="G24">
            <v>21</v>
          </cell>
          <cell r="H24">
            <v>34.4</v>
          </cell>
          <cell r="I24">
            <v>28.9</v>
          </cell>
          <cell r="J24">
            <v>27.51</v>
          </cell>
          <cell r="K24">
            <v>14.32</v>
          </cell>
          <cell r="L24">
            <v>9.12</v>
          </cell>
          <cell r="M24">
            <v>6.12</v>
          </cell>
          <cell r="N24">
            <v>4.35</v>
          </cell>
        </row>
        <row r="25">
          <cell r="C25">
            <v>2.01</v>
          </cell>
          <cell r="D25">
            <v>2.01</v>
          </cell>
          <cell r="E25">
            <v>7.14</v>
          </cell>
          <cell r="F25">
            <v>17.16</v>
          </cell>
          <cell r="G25">
            <v>19.2</v>
          </cell>
          <cell r="H25">
            <v>58.5</v>
          </cell>
          <cell r="I25">
            <v>28.2</v>
          </cell>
          <cell r="J25">
            <v>25.79</v>
          </cell>
          <cell r="K25">
            <v>11.52</v>
          </cell>
          <cell r="L25">
            <v>9.12</v>
          </cell>
          <cell r="M25">
            <v>6.3</v>
          </cell>
          <cell r="N25">
            <v>4.35</v>
          </cell>
        </row>
        <row r="26">
          <cell r="C26">
            <v>2.01</v>
          </cell>
          <cell r="D26">
            <v>2.23</v>
          </cell>
          <cell r="E26">
            <v>8.88</v>
          </cell>
          <cell r="F26">
            <v>17.74</v>
          </cell>
          <cell r="G26">
            <v>17.45</v>
          </cell>
          <cell r="H26">
            <v>78.52</v>
          </cell>
          <cell r="I26">
            <v>26.48</v>
          </cell>
          <cell r="J26">
            <v>24.78</v>
          </cell>
          <cell r="K26">
            <v>12</v>
          </cell>
          <cell r="L26">
            <v>8.88</v>
          </cell>
          <cell r="M26">
            <v>6.12</v>
          </cell>
          <cell r="N26">
            <v>4.35</v>
          </cell>
        </row>
        <row r="27">
          <cell r="C27">
            <v>2.01</v>
          </cell>
          <cell r="D27">
            <v>9.84</v>
          </cell>
          <cell r="E27">
            <v>32.8</v>
          </cell>
          <cell r="F27">
            <v>11.04</v>
          </cell>
          <cell r="G27">
            <v>16.29</v>
          </cell>
          <cell r="H27">
            <v>67.4</v>
          </cell>
          <cell r="I27">
            <v>24.78</v>
          </cell>
          <cell r="J27">
            <v>22.22</v>
          </cell>
          <cell r="K27">
            <v>13.48</v>
          </cell>
          <cell r="L27">
            <v>8.19</v>
          </cell>
          <cell r="M27">
            <v>6.12</v>
          </cell>
          <cell r="N27">
            <v>4.35</v>
          </cell>
        </row>
        <row r="28">
          <cell r="C28">
            <v>2.01</v>
          </cell>
          <cell r="D28">
            <v>13.2</v>
          </cell>
          <cell r="E28">
            <v>24.78</v>
          </cell>
          <cell r="F28">
            <v>11.04</v>
          </cell>
          <cell r="G28">
            <v>17.16</v>
          </cell>
          <cell r="H28">
            <v>78.52</v>
          </cell>
          <cell r="I28">
            <v>19.5</v>
          </cell>
          <cell r="J28">
            <v>20.7</v>
          </cell>
          <cell r="K28">
            <v>12.96</v>
          </cell>
          <cell r="L28">
            <v>8.19</v>
          </cell>
          <cell r="M28">
            <v>6.12</v>
          </cell>
          <cell r="N28">
            <v>4.35</v>
          </cell>
        </row>
        <row r="29">
          <cell r="C29">
            <v>2.01</v>
          </cell>
          <cell r="D29">
            <v>10.56</v>
          </cell>
          <cell r="E29">
            <v>13.76</v>
          </cell>
          <cell r="F29">
            <v>10.8</v>
          </cell>
          <cell r="G29">
            <v>31.66</v>
          </cell>
          <cell r="H29">
            <v>54</v>
          </cell>
          <cell r="I29">
            <v>18.61</v>
          </cell>
          <cell r="J29">
            <v>19.8</v>
          </cell>
          <cell r="K29">
            <v>11.52</v>
          </cell>
          <cell r="L29">
            <v>8.19</v>
          </cell>
          <cell r="M29">
            <v>6.12</v>
          </cell>
          <cell r="N29">
            <v>4.35</v>
          </cell>
        </row>
        <row r="31">
          <cell r="C31">
            <v>2.01</v>
          </cell>
          <cell r="D31">
            <v>7.14</v>
          </cell>
          <cell r="E31">
            <v>9.12</v>
          </cell>
          <cell r="F31">
            <v>18.9</v>
          </cell>
          <cell r="G31">
            <v>60.68</v>
          </cell>
          <cell r="H31">
            <v>50</v>
          </cell>
          <cell r="I31">
            <v>18.61</v>
          </cell>
          <cell r="J31">
            <v>19.5</v>
          </cell>
          <cell r="K31">
            <v>11.76</v>
          </cell>
          <cell r="L31">
            <v>8.19</v>
          </cell>
          <cell r="M31">
            <v>6.3</v>
          </cell>
          <cell r="N31">
            <v>4.35</v>
          </cell>
        </row>
        <row r="32">
          <cell r="C32">
            <v>1.9</v>
          </cell>
          <cell r="D32">
            <v>7.35</v>
          </cell>
          <cell r="E32">
            <v>59.56</v>
          </cell>
          <cell r="F32">
            <v>55.5</v>
          </cell>
          <cell r="G32">
            <v>33.2</v>
          </cell>
          <cell r="H32">
            <v>61.8</v>
          </cell>
          <cell r="I32">
            <v>19.2</v>
          </cell>
          <cell r="J32">
            <v>18.61</v>
          </cell>
          <cell r="K32">
            <v>12</v>
          </cell>
          <cell r="L32">
            <v>8.19</v>
          </cell>
          <cell r="M32">
            <v>6.51</v>
          </cell>
          <cell r="N32">
            <v>4.35</v>
          </cell>
        </row>
        <row r="33">
          <cell r="C33">
            <v>1.9</v>
          </cell>
          <cell r="D33">
            <v>6.51</v>
          </cell>
          <cell r="E33">
            <v>31.31</v>
          </cell>
          <cell r="F33">
            <v>73.4</v>
          </cell>
          <cell r="G33">
            <v>34</v>
          </cell>
          <cell r="H33">
            <v>39.6</v>
          </cell>
          <cell r="I33">
            <v>22.22</v>
          </cell>
          <cell r="J33">
            <v>17.74</v>
          </cell>
          <cell r="K33">
            <v>12</v>
          </cell>
          <cell r="L33">
            <v>7.77</v>
          </cell>
          <cell r="M33">
            <v>6.51</v>
          </cell>
          <cell r="N33">
            <v>4.35</v>
          </cell>
        </row>
        <row r="34">
          <cell r="C34">
            <v>1.9</v>
          </cell>
          <cell r="D34">
            <v>6.93</v>
          </cell>
          <cell r="E34">
            <v>41.35</v>
          </cell>
          <cell r="F34">
            <v>39.6</v>
          </cell>
          <cell r="G34">
            <v>47.2</v>
          </cell>
          <cell r="H34">
            <v>32.4</v>
          </cell>
          <cell r="I34">
            <v>19.2</v>
          </cell>
          <cell r="J34">
            <v>16.87</v>
          </cell>
          <cell r="K34">
            <v>12</v>
          </cell>
          <cell r="L34">
            <v>8.19</v>
          </cell>
          <cell r="M34">
            <v>6.3</v>
          </cell>
          <cell r="N34">
            <v>4.35</v>
          </cell>
        </row>
        <row r="35">
          <cell r="C35">
            <v>1.9</v>
          </cell>
          <cell r="D35">
            <v>5.4</v>
          </cell>
          <cell r="E35">
            <v>43.6</v>
          </cell>
          <cell r="F35">
            <v>29.24</v>
          </cell>
          <cell r="G35">
            <v>34.4</v>
          </cell>
          <cell r="H35">
            <v>34</v>
          </cell>
          <cell r="I35">
            <v>18.9</v>
          </cell>
          <cell r="J35">
            <v>16.87</v>
          </cell>
          <cell r="K35">
            <v>11.52</v>
          </cell>
          <cell r="L35">
            <v>7.77</v>
          </cell>
          <cell r="M35">
            <v>6.3</v>
          </cell>
          <cell r="N35">
            <v>4.35</v>
          </cell>
        </row>
        <row r="36">
          <cell r="C36">
            <v>1.9</v>
          </cell>
          <cell r="D36">
            <v>5.04</v>
          </cell>
          <cell r="E36">
            <v>36</v>
          </cell>
          <cell r="F36">
            <v>29.93</v>
          </cell>
          <cell r="G36">
            <v>44.5</v>
          </cell>
          <cell r="H36">
            <v>39.6</v>
          </cell>
          <cell r="I36">
            <v>27.51</v>
          </cell>
          <cell r="J36">
            <v>16.87</v>
          </cell>
          <cell r="K36">
            <v>10.56</v>
          </cell>
          <cell r="L36">
            <v>7.77</v>
          </cell>
          <cell r="M36">
            <v>6.3</v>
          </cell>
          <cell r="N36">
            <v>4.35</v>
          </cell>
        </row>
        <row r="37">
          <cell r="C37">
            <v>1.9</v>
          </cell>
          <cell r="D37">
            <v>4.35</v>
          </cell>
          <cell r="E37">
            <v>25.1</v>
          </cell>
          <cell r="F37">
            <v>21</v>
          </cell>
          <cell r="G37">
            <v>33.2</v>
          </cell>
          <cell r="H37">
            <v>37.2</v>
          </cell>
          <cell r="I37">
            <v>19.8</v>
          </cell>
          <cell r="J37">
            <v>16.87</v>
          </cell>
          <cell r="K37">
            <v>10.56</v>
          </cell>
          <cell r="L37">
            <v>7.77</v>
          </cell>
          <cell r="M37">
            <v>6.3</v>
          </cell>
          <cell r="N37">
            <v>4.35</v>
          </cell>
        </row>
        <row r="38">
          <cell r="C38">
            <v>1.9</v>
          </cell>
          <cell r="D38">
            <v>3.75</v>
          </cell>
          <cell r="E38">
            <v>13.76</v>
          </cell>
          <cell r="F38">
            <v>19.8</v>
          </cell>
          <cell r="G38">
            <v>43.15</v>
          </cell>
          <cell r="H38">
            <v>33.2</v>
          </cell>
          <cell r="I38">
            <v>19.2</v>
          </cell>
          <cell r="J38">
            <v>16.29</v>
          </cell>
          <cell r="K38">
            <v>10.56</v>
          </cell>
          <cell r="L38">
            <v>7.77</v>
          </cell>
          <cell r="M38">
            <v>6.12</v>
          </cell>
          <cell r="N38">
            <v>4.35</v>
          </cell>
        </row>
        <row r="39">
          <cell r="C39">
            <v>1.9</v>
          </cell>
          <cell r="D39">
            <v>4.5</v>
          </cell>
          <cell r="E39">
            <v>14.04</v>
          </cell>
          <cell r="F39">
            <v>27.86</v>
          </cell>
          <cell r="G39">
            <v>52</v>
          </cell>
          <cell r="H39">
            <v>28.55</v>
          </cell>
          <cell r="I39">
            <v>33.6</v>
          </cell>
          <cell r="J39">
            <v>15.72</v>
          </cell>
          <cell r="K39">
            <v>10.08</v>
          </cell>
          <cell r="L39">
            <v>7.77</v>
          </cell>
          <cell r="M39" t="str">
            <v/>
          </cell>
          <cell r="N39">
            <v>4.35</v>
          </cell>
        </row>
        <row r="40">
          <cell r="C40">
            <v>2.01</v>
          </cell>
          <cell r="D40">
            <v>8.4</v>
          </cell>
          <cell r="E40">
            <v>13.48</v>
          </cell>
          <cell r="F40">
            <v>19.8</v>
          </cell>
          <cell r="G40">
            <v>65.72</v>
          </cell>
          <cell r="H40">
            <v>38</v>
          </cell>
          <cell r="I40">
            <v>33.6</v>
          </cell>
          <cell r="J40">
            <v>15.72</v>
          </cell>
          <cell r="K40">
            <v>9.84</v>
          </cell>
          <cell r="L40">
            <v>7.35</v>
          </cell>
          <cell r="N40">
            <v>4.35</v>
          </cell>
        </row>
        <row r="41">
          <cell r="D41">
            <v>8.19</v>
          </cell>
          <cell r="F41">
            <v>31.31</v>
          </cell>
          <cell r="G41">
            <v>44.05</v>
          </cell>
          <cell r="I41">
            <v>25.44</v>
          </cell>
          <cell r="K41">
            <v>9.84</v>
          </cell>
          <cell r="L41">
            <v>7.35</v>
          </cell>
          <cell r="N41">
            <v>4.35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2016</v>
          </cell>
        </row>
        <row r="4">
          <cell r="AG4" t="str">
            <v> Ban Huai Pa Cang ,Mae  Taeng  , Chiang  Mai,P.92A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2.57</v>
          </cell>
          <cell r="D9">
            <v>2.88</v>
          </cell>
          <cell r="E9">
            <v>18.98</v>
          </cell>
          <cell r="F9">
            <v>17.7</v>
          </cell>
          <cell r="G9">
            <v>26.9</v>
          </cell>
          <cell r="H9">
            <v>60.12</v>
          </cell>
          <cell r="I9">
            <v>40.16</v>
          </cell>
          <cell r="J9">
            <v>54.18</v>
          </cell>
          <cell r="K9">
            <v>30.9</v>
          </cell>
          <cell r="L9">
            <v>19.3</v>
          </cell>
          <cell r="M9">
            <v>13</v>
          </cell>
          <cell r="N9">
            <v>10</v>
          </cell>
        </row>
        <row r="10">
          <cell r="C10">
            <v>2.31</v>
          </cell>
          <cell r="D10">
            <v>3.6</v>
          </cell>
          <cell r="E10">
            <v>12.7</v>
          </cell>
          <cell r="F10">
            <v>12.4</v>
          </cell>
          <cell r="G10">
            <v>24.65</v>
          </cell>
          <cell r="H10">
            <v>56.16</v>
          </cell>
          <cell r="I10">
            <v>39.72</v>
          </cell>
          <cell r="J10">
            <v>50.33</v>
          </cell>
          <cell r="K10">
            <v>33.3</v>
          </cell>
          <cell r="L10">
            <v>19.3</v>
          </cell>
          <cell r="M10">
            <v>13.93</v>
          </cell>
          <cell r="N10">
            <v>10</v>
          </cell>
        </row>
        <row r="11">
          <cell r="C11">
            <v>2.57</v>
          </cell>
          <cell r="D11">
            <v>3.24</v>
          </cell>
          <cell r="E11">
            <v>10.6</v>
          </cell>
          <cell r="F11">
            <v>10.9</v>
          </cell>
          <cell r="G11">
            <v>23.91</v>
          </cell>
          <cell r="H11">
            <v>47.48</v>
          </cell>
          <cell r="I11">
            <v>43.2</v>
          </cell>
          <cell r="J11">
            <v>44.63</v>
          </cell>
          <cell r="K11">
            <v>32.1</v>
          </cell>
          <cell r="L11">
            <v>20</v>
          </cell>
          <cell r="M11">
            <v>13.93</v>
          </cell>
          <cell r="N11">
            <v>9.71</v>
          </cell>
        </row>
        <row r="12">
          <cell r="C12">
            <v>3.24</v>
          </cell>
          <cell r="D12">
            <v>2.7</v>
          </cell>
          <cell r="E12">
            <v>8.26</v>
          </cell>
          <cell r="F12">
            <v>9.42</v>
          </cell>
          <cell r="G12">
            <v>23.54</v>
          </cell>
          <cell r="H12">
            <v>40.59</v>
          </cell>
          <cell r="I12">
            <v>51.75</v>
          </cell>
          <cell r="J12">
            <v>40.16</v>
          </cell>
          <cell r="K12">
            <v>29.3</v>
          </cell>
          <cell r="L12">
            <v>20</v>
          </cell>
          <cell r="M12">
            <v>14.55</v>
          </cell>
          <cell r="N12">
            <v>9.13</v>
          </cell>
        </row>
        <row r="13">
          <cell r="C13">
            <v>3.24</v>
          </cell>
          <cell r="D13">
            <v>4.32</v>
          </cell>
          <cell r="E13">
            <v>7.97</v>
          </cell>
          <cell r="F13">
            <v>9.13</v>
          </cell>
          <cell r="G13">
            <v>23.17</v>
          </cell>
          <cell r="H13">
            <v>42.33</v>
          </cell>
          <cell r="I13">
            <v>56.66</v>
          </cell>
          <cell r="J13">
            <v>41.03</v>
          </cell>
          <cell r="K13">
            <v>29.3</v>
          </cell>
          <cell r="L13">
            <v>19.3</v>
          </cell>
          <cell r="M13">
            <v>14.55</v>
          </cell>
          <cell r="N13">
            <v>8.55</v>
          </cell>
        </row>
        <row r="14">
          <cell r="C14">
            <v>3.24</v>
          </cell>
          <cell r="D14">
            <v>4.76</v>
          </cell>
          <cell r="E14">
            <v>6.06</v>
          </cell>
          <cell r="F14">
            <v>11.8</v>
          </cell>
          <cell r="G14">
            <v>21.4</v>
          </cell>
          <cell r="H14">
            <v>52.22</v>
          </cell>
          <cell r="I14">
            <v>59.14</v>
          </cell>
          <cell r="J14">
            <v>43.68</v>
          </cell>
          <cell r="K14">
            <v>28.9</v>
          </cell>
          <cell r="L14">
            <v>19.3</v>
          </cell>
          <cell r="M14">
            <v>14.55</v>
          </cell>
          <cell r="N14">
            <v>8.55</v>
          </cell>
        </row>
        <row r="15">
          <cell r="C15">
            <v>3.24</v>
          </cell>
          <cell r="D15">
            <v>5.8</v>
          </cell>
          <cell r="E15">
            <v>7.68</v>
          </cell>
          <cell r="F15">
            <v>8.55</v>
          </cell>
          <cell r="G15">
            <v>30.5</v>
          </cell>
          <cell r="H15">
            <v>46.53</v>
          </cell>
          <cell r="I15">
            <v>55.17</v>
          </cell>
          <cell r="J15">
            <v>43.68</v>
          </cell>
          <cell r="K15">
            <v>28.9</v>
          </cell>
          <cell r="L15">
            <v>19.3</v>
          </cell>
          <cell r="M15">
            <v>13.93</v>
          </cell>
          <cell r="N15">
            <v>8.55</v>
          </cell>
        </row>
        <row r="16">
          <cell r="C16">
            <v>3.24</v>
          </cell>
          <cell r="D16">
            <v>5.28</v>
          </cell>
          <cell r="E16">
            <v>6.32</v>
          </cell>
          <cell r="F16">
            <v>7.97</v>
          </cell>
          <cell r="G16">
            <v>25.76</v>
          </cell>
          <cell r="H16">
            <v>48.42</v>
          </cell>
          <cell r="I16">
            <v>55.17</v>
          </cell>
          <cell r="J16">
            <v>48.42</v>
          </cell>
          <cell r="K16">
            <v>28.5</v>
          </cell>
          <cell r="L16">
            <v>20.35</v>
          </cell>
          <cell r="M16">
            <v>13.93</v>
          </cell>
          <cell r="N16">
            <v>8.55</v>
          </cell>
        </row>
        <row r="17">
          <cell r="C17">
            <v>3.24</v>
          </cell>
          <cell r="D17">
            <v>5.28</v>
          </cell>
          <cell r="E17">
            <v>18.34</v>
          </cell>
          <cell r="F17">
            <v>6.32</v>
          </cell>
          <cell r="G17">
            <v>25.39</v>
          </cell>
          <cell r="H17">
            <v>45.58</v>
          </cell>
          <cell r="I17">
            <v>53.19</v>
          </cell>
          <cell r="J17">
            <v>46.53</v>
          </cell>
          <cell r="K17">
            <v>28.5</v>
          </cell>
          <cell r="L17">
            <v>21.05</v>
          </cell>
          <cell r="M17">
            <v>13.93</v>
          </cell>
          <cell r="N17">
            <v>8.55</v>
          </cell>
        </row>
        <row r="18">
          <cell r="C18">
            <v>3.24</v>
          </cell>
          <cell r="D18">
            <v>5.28</v>
          </cell>
          <cell r="E18">
            <v>27.7</v>
          </cell>
          <cell r="F18">
            <v>9.13</v>
          </cell>
          <cell r="G18">
            <v>24.65</v>
          </cell>
          <cell r="H18">
            <v>44.63</v>
          </cell>
          <cell r="I18">
            <v>49.37</v>
          </cell>
          <cell r="J18">
            <v>43.68</v>
          </cell>
          <cell r="K18">
            <v>28.9</v>
          </cell>
          <cell r="L18">
            <v>21.05</v>
          </cell>
          <cell r="M18">
            <v>13.93</v>
          </cell>
          <cell r="N18">
            <v>8.55</v>
          </cell>
        </row>
        <row r="20">
          <cell r="C20">
            <v>3.24</v>
          </cell>
          <cell r="D20">
            <v>6.06</v>
          </cell>
          <cell r="E20">
            <v>23.17</v>
          </cell>
          <cell r="F20">
            <v>10.9</v>
          </cell>
          <cell r="G20">
            <v>22.1</v>
          </cell>
          <cell r="H20">
            <v>39.72</v>
          </cell>
          <cell r="I20">
            <v>50.8</v>
          </cell>
          <cell r="J20">
            <v>43.68</v>
          </cell>
          <cell r="K20">
            <v>28.1</v>
          </cell>
          <cell r="L20">
            <v>21.05</v>
          </cell>
          <cell r="M20">
            <v>13.93</v>
          </cell>
          <cell r="N20">
            <v>7.68</v>
          </cell>
        </row>
        <row r="21">
          <cell r="C21">
            <v>3.24</v>
          </cell>
          <cell r="D21">
            <v>11.5</v>
          </cell>
          <cell r="E21">
            <v>13.31</v>
          </cell>
          <cell r="F21">
            <v>17.7</v>
          </cell>
          <cell r="G21">
            <v>20.7</v>
          </cell>
          <cell r="H21">
            <v>36.24</v>
          </cell>
          <cell r="I21">
            <v>93.6</v>
          </cell>
          <cell r="J21">
            <v>47.95</v>
          </cell>
          <cell r="K21">
            <v>28.1</v>
          </cell>
          <cell r="L21">
            <v>21.05</v>
          </cell>
          <cell r="M21">
            <v>13.93</v>
          </cell>
          <cell r="N21">
            <v>8.84</v>
          </cell>
        </row>
        <row r="22">
          <cell r="C22">
            <v>3.24</v>
          </cell>
          <cell r="D22">
            <v>11.5</v>
          </cell>
          <cell r="E22">
            <v>11.5</v>
          </cell>
          <cell r="F22">
            <v>26.9</v>
          </cell>
          <cell r="G22">
            <v>19.3</v>
          </cell>
          <cell r="H22">
            <v>36.68</v>
          </cell>
          <cell r="I22">
            <v>87.61</v>
          </cell>
          <cell r="J22">
            <v>43.68</v>
          </cell>
          <cell r="K22">
            <v>26.5</v>
          </cell>
          <cell r="L22">
            <v>21.05</v>
          </cell>
          <cell r="M22">
            <v>13.31</v>
          </cell>
          <cell r="N22">
            <v>7.68</v>
          </cell>
        </row>
        <row r="23">
          <cell r="C23">
            <v>3.24</v>
          </cell>
          <cell r="D23">
            <v>10.6</v>
          </cell>
          <cell r="E23">
            <v>10.6</v>
          </cell>
          <cell r="F23">
            <v>28.1</v>
          </cell>
          <cell r="G23">
            <v>17.7</v>
          </cell>
          <cell r="H23">
            <v>35.37</v>
          </cell>
          <cell r="I23">
            <v>85.43</v>
          </cell>
          <cell r="J23">
            <v>42.77</v>
          </cell>
          <cell r="K23">
            <v>26.13</v>
          </cell>
          <cell r="L23">
            <v>21.05</v>
          </cell>
          <cell r="M23">
            <v>13</v>
          </cell>
          <cell r="N23">
            <v>7.68</v>
          </cell>
        </row>
        <row r="24">
          <cell r="C24">
            <v>3.24</v>
          </cell>
          <cell r="D24">
            <v>4.76</v>
          </cell>
          <cell r="E24">
            <v>10.3</v>
          </cell>
          <cell r="F24">
            <v>18.66</v>
          </cell>
          <cell r="G24">
            <v>17.38</v>
          </cell>
          <cell r="H24">
            <v>32.9</v>
          </cell>
          <cell r="I24">
            <v>85.43</v>
          </cell>
          <cell r="J24">
            <v>40.16</v>
          </cell>
          <cell r="K24">
            <v>25.39</v>
          </cell>
          <cell r="L24">
            <v>20.35</v>
          </cell>
          <cell r="M24">
            <v>13.31</v>
          </cell>
          <cell r="N24">
            <v>7.68</v>
          </cell>
        </row>
        <row r="25">
          <cell r="C25">
            <v>3.24</v>
          </cell>
          <cell r="D25">
            <v>12.4</v>
          </cell>
          <cell r="E25">
            <v>10.3</v>
          </cell>
          <cell r="F25">
            <v>18.66</v>
          </cell>
          <cell r="G25">
            <v>17.7</v>
          </cell>
          <cell r="H25">
            <v>41.9</v>
          </cell>
          <cell r="I25">
            <v>84.34</v>
          </cell>
          <cell r="J25">
            <v>39.72</v>
          </cell>
          <cell r="K25">
            <v>23.17</v>
          </cell>
          <cell r="L25">
            <v>18.98</v>
          </cell>
          <cell r="M25">
            <v>12.7</v>
          </cell>
          <cell r="N25">
            <v>7.68</v>
          </cell>
        </row>
        <row r="26">
          <cell r="C26">
            <v>3.24</v>
          </cell>
          <cell r="D26">
            <v>25.76</v>
          </cell>
          <cell r="E26">
            <v>7.97</v>
          </cell>
          <cell r="F26">
            <v>35.37</v>
          </cell>
          <cell r="G26">
            <v>24.65</v>
          </cell>
          <cell r="H26">
            <v>82.2</v>
          </cell>
          <cell r="I26">
            <v>79.67</v>
          </cell>
          <cell r="J26">
            <v>38.42</v>
          </cell>
          <cell r="K26">
            <v>22.45</v>
          </cell>
          <cell r="L26">
            <v>18.34</v>
          </cell>
          <cell r="M26">
            <v>11.2</v>
          </cell>
          <cell r="N26">
            <v>7.1</v>
          </cell>
        </row>
        <row r="27">
          <cell r="C27">
            <v>3.24</v>
          </cell>
          <cell r="D27">
            <v>45.1</v>
          </cell>
          <cell r="E27">
            <v>6.84</v>
          </cell>
          <cell r="F27">
            <v>114.57</v>
          </cell>
          <cell r="G27">
            <v>34.93</v>
          </cell>
          <cell r="H27">
            <v>123.32</v>
          </cell>
          <cell r="I27">
            <v>65.1</v>
          </cell>
          <cell r="J27">
            <v>36.68</v>
          </cell>
          <cell r="K27">
            <v>22.45</v>
          </cell>
          <cell r="L27">
            <v>17.38</v>
          </cell>
          <cell r="M27">
            <v>10.3</v>
          </cell>
          <cell r="N27">
            <v>7.1</v>
          </cell>
        </row>
        <row r="28">
          <cell r="C28">
            <v>3.24</v>
          </cell>
          <cell r="D28">
            <v>20</v>
          </cell>
          <cell r="E28">
            <v>6.58</v>
          </cell>
          <cell r="F28">
            <v>68.6</v>
          </cell>
          <cell r="G28">
            <v>30.9</v>
          </cell>
          <cell r="H28">
            <v>71.6</v>
          </cell>
          <cell r="I28">
            <v>57.65</v>
          </cell>
          <cell r="J28">
            <v>36.68</v>
          </cell>
          <cell r="K28">
            <v>22.45</v>
          </cell>
          <cell r="L28">
            <v>17.38</v>
          </cell>
          <cell r="M28">
            <v>10</v>
          </cell>
          <cell r="N28">
            <v>6.58</v>
          </cell>
        </row>
        <row r="29">
          <cell r="C29">
            <v>3.24</v>
          </cell>
          <cell r="D29">
            <v>11.5</v>
          </cell>
          <cell r="E29">
            <v>5.8</v>
          </cell>
          <cell r="F29">
            <v>42.33</v>
          </cell>
          <cell r="G29">
            <v>31.7</v>
          </cell>
          <cell r="H29">
            <v>60.62</v>
          </cell>
          <cell r="I29">
            <v>54.18</v>
          </cell>
          <cell r="J29">
            <v>35.81</v>
          </cell>
          <cell r="K29">
            <v>21.75</v>
          </cell>
          <cell r="L29">
            <v>17.38</v>
          </cell>
          <cell r="M29">
            <v>10</v>
          </cell>
          <cell r="N29">
            <v>6.84</v>
          </cell>
        </row>
        <row r="31">
          <cell r="C31">
            <v>3.6</v>
          </cell>
          <cell r="D31">
            <v>10.9</v>
          </cell>
          <cell r="E31">
            <v>5.8</v>
          </cell>
          <cell r="F31">
            <v>47.95</v>
          </cell>
          <cell r="G31">
            <v>34.93</v>
          </cell>
          <cell r="H31">
            <v>64.6</v>
          </cell>
          <cell r="I31">
            <v>50.8</v>
          </cell>
          <cell r="J31">
            <v>35.81</v>
          </cell>
          <cell r="K31">
            <v>20.35</v>
          </cell>
          <cell r="L31">
            <v>17.06</v>
          </cell>
          <cell r="M31">
            <v>10</v>
          </cell>
          <cell r="N31">
            <v>6.84</v>
          </cell>
        </row>
        <row r="32">
          <cell r="C32">
            <v>3.6</v>
          </cell>
          <cell r="D32">
            <v>5.8</v>
          </cell>
          <cell r="E32">
            <v>6.58</v>
          </cell>
          <cell r="F32">
            <v>104.8</v>
          </cell>
          <cell r="G32">
            <v>35.81</v>
          </cell>
          <cell r="H32">
            <v>64.1</v>
          </cell>
          <cell r="I32">
            <v>48.42</v>
          </cell>
          <cell r="J32">
            <v>35.81</v>
          </cell>
          <cell r="K32">
            <v>20.35</v>
          </cell>
          <cell r="L32">
            <v>16.42</v>
          </cell>
          <cell r="M32">
            <v>10</v>
          </cell>
          <cell r="N32">
            <v>6.58</v>
          </cell>
        </row>
        <row r="33">
          <cell r="C33">
            <v>3.24</v>
          </cell>
          <cell r="D33">
            <v>6.84</v>
          </cell>
          <cell r="E33">
            <v>5.8</v>
          </cell>
          <cell r="F33">
            <v>165.38</v>
          </cell>
          <cell r="G33">
            <v>38.85</v>
          </cell>
          <cell r="H33">
            <v>54.68</v>
          </cell>
          <cell r="I33">
            <v>55.67</v>
          </cell>
          <cell r="J33">
            <v>35.81</v>
          </cell>
          <cell r="K33">
            <v>20.35</v>
          </cell>
          <cell r="L33">
            <v>15.79</v>
          </cell>
          <cell r="M33">
            <v>10</v>
          </cell>
          <cell r="N33">
            <v>6.58</v>
          </cell>
        </row>
        <row r="34">
          <cell r="C34">
            <v>2.05</v>
          </cell>
          <cell r="D34">
            <v>6.32</v>
          </cell>
          <cell r="E34">
            <v>5.28</v>
          </cell>
          <cell r="F34">
            <v>94.16</v>
          </cell>
          <cell r="G34">
            <v>28.1</v>
          </cell>
          <cell r="H34">
            <v>45.1</v>
          </cell>
          <cell r="I34">
            <v>87.61</v>
          </cell>
          <cell r="J34">
            <v>35.81</v>
          </cell>
          <cell r="K34">
            <v>20.35</v>
          </cell>
          <cell r="L34">
            <v>15.79</v>
          </cell>
          <cell r="M34">
            <v>10</v>
          </cell>
          <cell r="N34">
            <v>6.58</v>
          </cell>
        </row>
        <row r="35">
          <cell r="C35">
            <v>2.05</v>
          </cell>
          <cell r="D35">
            <v>12.1</v>
          </cell>
          <cell r="E35">
            <v>5.02</v>
          </cell>
          <cell r="F35">
            <v>61.61</v>
          </cell>
          <cell r="G35">
            <v>43.2</v>
          </cell>
          <cell r="H35">
            <v>43.68</v>
          </cell>
          <cell r="I35">
            <v>108.25</v>
          </cell>
          <cell r="J35">
            <v>35.81</v>
          </cell>
          <cell r="K35">
            <v>20</v>
          </cell>
          <cell r="L35">
            <v>15.48</v>
          </cell>
          <cell r="M35">
            <v>10</v>
          </cell>
          <cell r="N35">
            <v>6.32</v>
          </cell>
        </row>
        <row r="36">
          <cell r="C36">
            <v>1.79</v>
          </cell>
          <cell r="D36">
            <v>10</v>
          </cell>
          <cell r="E36">
            <v>6.06</v>
          </cell>
          <cell r="F36">
            <v>78.66</v>
          </cell>
          <cell r="G36">
            <v>36.68</v>
          </cell>
          <cell r="H36">
            <v>56.16</v>
          </cell>
          <cell r="I36">
            <v>91.97</v>
          </cell>
          <cell r="J36">
            <v>35.81</v>
          </cell>
          <cell r="K36">
            <v>20</v>
          </cell>
          <cell r="L36">
            <v>15.48</v>
          </cell>
          <cell r="M36">
            <v>10</v>
          </cell>
          <cell r="N36">
            <v>5.8</v>
          </cell>
        </row>
        <row r="37">
          <cell r="C37">
            <v>1.79</v>
          </cell>
          <cell r="D37">
            <v>19.65</v>
          </cell>
          <cell r="E37">
            <v>6.84</v>
          </cell>
          <cell r="F37">
            <v>98.08</v>
          </cell>
          <cell r="G37">
            <v>76.64</v>
          </cell>
          <cell r="H37">
            <v>67.6</v>
          </cell>
          <cell r="I37">
            <v>98.64</v>
          </cell>
          <cell r="J37">
            <v>36.68</v>
          </cell>
          <cell r="K37">
            <v>20</v>
          </cell>
          <cell r="L37">
            <v>15.48</v>
          </cell>
          <cell r="M37">
            <v>10</v>
          </cell>
          <cell r="N37">
            <v>5.8</v>
          </cell>
        </row>
        <row r="38">
          <cell r="C38">
            <v>1.92</v>
          </cell>
          <cell r="D38">
            <v>15.79</v>
          </cell>
          <cell r="E38">
            <v>16.74</v>
          </cell>
          <cell r="F38">
            <v>51.75</v>
          </cell>
          <cell r="G38">
            <v>55.17</v>
          </cell>
          <cell r="H38">
            <v>52.7</v>
          </cell>
          <cell r="I38">
            <v>75.13</v>
          </cell>
          <cell r="J38">
            <v>36.68</v>
          </cell>
          <cell r="K38">
            <v>20</v>
          </cell>
          <cell r="L38">
            <v>15.48</v>
          </cell>
          <cell r="M38">
            <v>10</v>
          </cell>
          <cell r="N38">
            <v>5.8</v>
          </cell>
        </row>
        <row r="39">
          <cell r="C39">
            <v>2.57</v>
          </cell>
          <cell r="D39">
            <v>15.48</v>
          </cell>
          <cell r="E39">
            <v>38.85</v>
          </cell>
          <cell r="F39">
            <v>45.1</v>
          </cell>
          <cell r="G39">
            <v>44.63</v>
          </cell>
          <cell r="H39">
            <v>47.48</v>
          </cell>
          <cell r="I39">
            <v>67.1</v>
          </cell>
          <cell r="J39">
            <v>36.68</v>
          </cell>
          <cell r="K39">
            <v>20</v>
          </cell>
          <cell r="L39">
            <v>14.55</v>
          </cell>
          <cell r="M39" t="str">
            <v/>
          </cell>
          <cell r="N39">
            <v>5.8</v>
          </cell>
        </row>
        <row r="40">
          <cell r="C40">
            <v>2.57</v>
          </cell>
          <cell r="D40">
            <v>22.8</v>
          </cell>
          <cell r="E40">
            <v>21.75</v>
          </cell>
          <cell r="F40">
            <v>37.54</v>
          </cell>
          <cell r="G40">
            <v>42.33</v>
          </cell>
          <cell r="H40">
            <v>42.77</v>
          </cell>
          <cell r="I40">
            <v>60.62</v>
          </cell>
          <cell r="J40">
            <v>35.81</v>
          </cell>
          <cell r="K40">
            <v>20</v>
          </cell>
          <cell r="L40">
            <v>13.31</v>
          </cell>
          <cell r="N40">
            <v>5.8</v>
          </cell>
        </row>
        <row r="41">
          <cell r="D41">
            <v>24.65</v>
          </cell>
          <cell r="F41">
            <v>33.3</v>
          </cell>
          <cell r="G41">
            <v>48.9</v>
          </cell>
          <cell r="I41">
            <v>57.15</v>
          </cell>
          <cell r="K41">
            <v>19.3</v>
          </cell>
          <cell r="L41">
            <v>12.7</v>
          </cell>
          <cell r="N41">
            <v>5.8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2017</v>
          </cell>
        </row>
        <row r="4">
          <cell r="AG4" t="str">
            <v> Ban Huai Pa Cang ,Mae  Taeng  , Chiang  Mai,P.92A</v>
          </cell>
        </row>
        <row r="7">
          <cell r="C7">
            <v>2017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4.18</v>
          </cell>
          <cell r="D9">
            <v>5.4</v>
          </cell>
          <cell r="E9">
            <v>14.5</v>
          </cell>
          <cell r="F9">
            <v>13.6</v>
          </cell>
          <cell r="G9">
            <v>21.6</v>
          </cell>
          <cell r="H9">
            <v>28.45</v>
          </cell>
          <cell r="I9">
            <v>48.05</v>
          </cell>
          <cell r="J9">
            <v>29.35</v>
          </cell>
          <cell r="K9">
            <v>17.41</v>
          </cell>
          <cell r="L9">
            <v>11.95</v>
          </cell>
          <cell r="M9">
            <v>8.44</v>
          </cell>
          <cell r="N9">
            <v>6.04</v>
          </cell>
        </row>
        <row r="10">
          <cell r="C10">
            <v>4.18</v>
          </cell>
          <cell r="D10">
            <v>5.88</v>
          </cell>
          <cell r="E10">
            <v>18.15</v>
          </cell>
          <cell r="F10">
            <v>10.87</v>
          </cell>
          <cell r="G10">
            <v>21.2</v>
          </cell>
          <cell r="H10">
            <v>26</v>
          </cell>
          <cell r="I10">
            <v>166.4</v>
          </cell>
          <cell r="J10">
            <v>28.45</v>
          </cell>
          <cell r="K10">
            <v>17.41</v>
          </cell>
          <cell r="L10">
            <v>11.95</v>
          </cell>
          <cell r="M10">
            <v>8.44</v>
          </cell>
          <cell r="N10">
            <v>6.04</v>
          </cell>
        </row>
        <row r="11">
          <cell r="C11">
            <v>5.24</v>
          </cell>
          <cell r="D11">
            <v>14.8</v>
          </cell>
          <cell r="E11">
            <v>13.9</v>
          </cell>
          <cell r="F11">
            <v>9.64</v>
          </cell>
          <cell r="G11">
            <v>16.3</v>
          </cell>
          <cell r="H11">
            <v>24</v>
          </cell>
          <cell r="I11">
            <v>140.1</v>
          </cell>
          <cell r="J11">
            <v>27.6</v>
          </cell>
          <cell r="K11">
            <v>17.41</v>
          </cell>
          <cell r="L11">
            <v>11.95</v>
          </cell>
          <cell r="M11">
            <v>8.44</v>
          </cell>
          <cell r="N11">
            <v>5.88</v>
          </cell>
        </row>
        <row r="12">
          <cell r="C12">
            <v>4.76</v>
          </cell>
          <cell r="D12">
            <v>10.36</v>
          </cell>
          <cell r="E12">
            <v>14.2</v>
          </cell>
          <cell r="F12">
            <v>9.4</v>
          </cell>
          <cell r="G12">
            <v>14.2</v>
          </cell>
          <cell r="H12">
            <v>34.75</v>
          </cell>
          <cell r="I12">
            <v>99.45</v>
          </cell>
          <cell r="J12">
            <v>26.8</v>
          </cell>
          <cell r="K12">
            <v>16</v>
          </cell>
          <cell r="L12">
            <v>11.95</v>
          </cell>
          <cell r="M12">
            <v>8.2</v>
          </cell>
          <cell r="N12">
            <v>5.4</v>
          </cell>
        </row>
        <row r="13">
          <cell r="C13">
            <v>4.46</v>
          </cell>
          <cell r="D13">
            <v>7.2</v>
          </cell>
          <cell r="E13">
            <v>11.14</v>
          </cell>
          <cell r="F13">
            <v>10.87</v>
          </cell>
          <cell r="G13">
            <v>14.2</v>
          </cell>
          <cell r="H13">
            <v>50.15</v>
          </cell>
          <cell r="I13">
            <v>85</v>
          </cell>
          <cell r="J13">
            <v>24.8</v>
          </cell>
          <cell r="K13">
            <v>15.4</v>
          </cell>
          <cell r="L13">
            <v>11.95</v>
          </cell>
          <cell r="M13">
            <v>8.44</v>
          </cell>
          <cell r="N13">
            <v>5.4</v>
          </cell>
        </row>
        <row r="14">
          <cell r="C14">
            <v>4.46</v>
          </cell>
          <cell r="D14">
            <v>7</v>
          </cell>
          <cell r="E14">
            <v>11.41</v>
          </cell>
          <cell r="F14">
            <v>8.2</v>
          </cell>
          <cell r="G14">
            <v>16</v>
          </cell>
          <cell r="H14">
            <v>32.95</v>
          </cell>
          <cell r="I14">
            <v>53.83</v>
          </cell>
          <cell r="J14">
            <v>25.2</v>
          </cell>
          <cell r="K14">
            <v>15.4</v>
          </cell>
          <cell r="L14">
            <v>11.95</v>
          </cell>
          <cell r="M14">
            <v>8.44</v>
          </cell>
          <cell r="N14">
            <v>5.4</v>
          </cell>
        </row>
        <row r="15">
          <cell r="C15">
            <v>4.46</v>
          </cell>
          <cell r="D15">
            <v>6.04</v>
          </cell>
          <cell r="E15">
            <v>10.87</v>
          </cell>
          <cell r="F15">
            <v>8.44</v>
          </cell>
          <cell r="G15">
            <v>19.63</v>
          </cell>
          <cell r="H15">
            <v>26.8</v>
          </cell>
          <cell r="I15">
            <v>43.5</v>
          </cell>
          <cell r="J15">
            <v>25.2</v>
          </cell>
          <cell r="K15">
            <v>14.8</v>
          </cell>
          <cell r="L15">
            <v>11.95</v>
          </cell>
          <cell r="M15">
            <v>8.44</v>
          </cell>
          <cell r="N15">
            <v>5.08</v>
          </cell>
        </row>
        <row r="16">
          <cell r="C16">
            <v>4.32</v>
          </cell>
          <cell r="D16">
            <v>5.56</v>
          </cell>
          <cell r="E16">
            <v>11.68</v>
          </cell>
          <cell r="F16">
            <v>7.6</v>
          </cell>
          <cell r="G16">
            <v>18.89</v>
          </cell>
          <cell r="H16">
            <v>25.6</v>
          </cell>
          <cell r="I16">
            <v>43.5</v>
          </cell>
          <cell r="J16">
            <v>26.8</v>
          </cell>
          <cell r="K16">
            <v>14.8</v>
          </cell>
          <cell r="L16">
            <v>11.95</v>
          </cell>
          <cell r="M16">
            <v>8.2</v>
          </cell>
          <cell r="N16">
            <v>5.08</v>
          </cell>
        </row>
        <row r="17">
          <cell r="C17">
            <v>3.9</v>
          </cell>
          <cell r="D17">
            <v>6.4</v>
          </cell>
          <cell r="E17">
            <v>18.15</v>
          </cell>
          <cell r="F17">
            <v>8.44</v>
          </cell>
          <cell r="G17">
            <v>14.5</v>
          </cell>
          <cell r="H17">
            <v>26.8</v>
          </cell>
          <cell r="I17">
            <v>41.5</v>
          </cell>
          <cell r="J17">
            <v>24.4</v>
          </cell>
          <cell r="K17">
            <v>15.1</v>
          </cell>
          <cell r="L17">
            <v>27.2</v>
          </cell>
          <cell r="M17">
            <v>8.2</v>
          </cell>
          <cell r="N17">
            <v>5.08</v>
          </cell>
        </row>
        <row r="18">
          <cell r="C18">
            <v>3.9</v>
          </cell>
          <cell r="D18">
            <v>6.4</v>
          </cell>
          <cell r="E18">
            <v>11.41</v>
          </cell>
          <cell r="F18">
            <v>7.6</v>
          </cell>
          <cell r="G18">
            <v>18.52</v>
          </cell>
          <cell r="H18">
            <v>32.05</v>
          </cell>
          <cell r="I18">
            <v>72.52</v>
          </cell>
          <cell r="J18">
            <v>26.4</v>
          </cell>
          <cell r="K18">
            <v>16</v>
          </cell>
          <cell r="L18">
            <v>16.67</v>
          </cell>
          <cell r="M18">
            <v>8.2</v>
          </cell>
          <cell r="N18">
            <v>5.08</v>
          </cell>
        </row>
        <row r="20">
          <cell r="C20">
            <v>3.9</v>
          </cell>
          <cell r="D20">
            <v>7.6</v>
          </cell>
          <cell r="E20">
            <v>11.95</v>
          </cell>
          <cell r="F20">
            <v>7</v>
          </cell>
          <cell r="G20">
            <v>22.8</v>
          </cell>
          <cell r="H20">
            <v>33.85</v>
          </cell>
          <cell r="I20">
            <v>49.62</v>
          </cell>
          <cell r="J20">
            <v>25.6</v>
          </cell>
          <cell r="K20">
            <v>16</v>
          </cell>
          <cell r="L20">
            <v>14.8</v>
          </cell>
          <cell r="M20">
            <v>8</v>
          </cell>
          <cell r="N20">
            <v>4.76</v>
          </cell>
        </row>
        <row r="21">
          <cell r="C21">
            <v>3.62</v>
          </cell>
          <cell r="D21">
            <v>12.76</v>
          </cell>
          <cell r="E21">
            <v>17.04</v>
          </cell>
          <cell r="F21">
            <v>6.4</v>
          </cell>
          <cell r="G21">
            <v>18.15</v>
          </cell>
          <cell r="H21">
            <v>25.6</v>
          </cell>
          <cell r="I21">
            <v>55.4</v>
          </cell>
          <cell r="J21">
            <v>29.8</v>
          </cell>
          <cell r="K21">
            <v>16</v>
          </cell>
          <cell r="L21">
            <v>14.8</v>
          </cell>
          <cell r="M21">
            <v>7.2</v>
          </cell>
          <cell r="N21">
            <v>4.6</v>
          </cell>
        </row>
        <row r="22">
          <cell r="C22">
            <v>3.62</v>
          </cell>
          <cell r="D22">
            <v>16</v>
          </cell>
          <cell r="E22">
            <v>18.89</v>
          </cell>
          <cell r="F22">
            <v>8.92</v>
          </cell>
          <cell r="G22">
            <v>15.4</v>
          </cell>
          <cell r="H22">
            <v>24.8</v>
          </cell>
          <cell r="I22">
            <v>53.3</v>
          </cell>
          <cell r="J22">
            <v>28</v>
          </cell>
          <cell r="K22">
            <v>17.41</v>
          </cell>
          <cell r="L22">
            <v>14.5</v>
          </cell>
          <cell r="M22">
            <v>6.8</v>
          </cell>
          <cell r="N22">
            <v>4.6</v>
          </cell>
        </row>
        <row r="23">
          <cell r="C23">
            <v>3.62</v>
          </cell>
          <cell r="D23">
            <v>16</v>
          </cell>
          <cell r="E23">
            <v>13.03</v>
          </cell>
          <cell r="F23">
            <v>14.8</v>
          </cell>
          <cell r="G23">
            <v>14.8</v>
          </cell>
          <cell r="H23">
            <v>34.75</v>
          </cell>
          <cell r="I23">
            <v>40.5</v>
          </cell>
          <cell r="J23">
            <v>26.8</v>
          </cell>
          <cell r="K23">
            <v>22.8</v>
          </cell>
          <cell r="L23">
            <v>13.6</v>
          </cell>
          <cell r="M23">
            <v>6.8</v>
          </cell>
          <cell r="N23">
            <v>4.46</v>
          </cell>
        </row>
        <row r="24">
          <cell r="C24">
            <v>3.62</v>
          </cell>
          <cell r="D24">
            <v>13.6</v>
          </cell>
          <cell r="E24">
            <v>10.87</v>
          </cell>
          <cell r="F24">
            <v>11.41</v>
          </cell>
          <cell r="G24">
            <v>13.6</v>
          </cell>
          <cell r="H24">
            <v>28</v>
          </cell>
          <cell r="I24">
            <v>35.65</v>
          </cell>
          <cell r="J24">
            <v>25.2</v>
          </cell>
          <cell r="K24">
            <v>18.15</v>
          </cell>
          <cell r="L24">
            <v>12.76</v>
          </cell>
          <cell r="M24">
            <v>6.8</v>
          </cell>
          <cell r="N24">
            <v>4.32</v>
          </cell>
        </row>
        <row r="25">
          <cell r="C25">
            <v>3.76</v>
          </cell>
          <cell r="D25">
            <v>7.8</v>
          </cell>
          <cell r="E25">
            <v>9.16</v>
          </cell>
          <cell r="F25">
            <v>8.44</v>
          </cell>
          <cell r="G25">
            <v>14.2</v>
          </cell>
          <cell r="H25">
            <v>10.87</v>
          </cell>
          <cell r="I25">
            <v>32.95</v>
          </cell>
          <cell r="J25">
            <v>24.4</v>
          </cell>
          <cell r="K25">
            <v>18.15</v>
          </cell>
          <cell r="L25">
            <v>11.95</v>
          </cell>
          <cell r="M25">
            <v>6.4</v>
          </cell>
          <cell r="N25">
            <v>3.9</v>
          </cell>
        </row>
        <row r="26">
          <cell r="C26">
            <v>4.76</v>
          </cell>
          <cell r="D26">
            <v>7.2</v>
          </cell>
          <cell r="E26">
            <v>8</v>
          </cell>
          <cell r="F26">
            <v>8.92</v>
          </cell>
          <cell r="G26">
            <v>127.5</v>
          </cell>
          <cell r="H26">
            <v>22.8</v>
          </cell>
          <cell r="I26">
            <v>31.6</v>
          </cell>
          <cell r="J26">
            <v>22</v>
          </cell>
          <cell r="K26">
            <v>16.67</v>
          </cell>
          <cell r="L26">
            <v>11.95</v>
          </cell>
          <cell r="M26">
            <v>6.4</v>
          </cell>
          <cell r="N26">
            <v>3.9</v>
          </cell>
        </row>
        <row r="27">
          <cell r="C27">
            <v>9.4</v>
          </cell>
          <cell r="D27">
            <v>6.04</v>
          </cell>
          <cell r="E27">
            <v>7.4</v>
          </cell>
          <cell r="F27">
            <v>17.41</v>
          </cell>
          <cell r="G27">
            <v>89.8</v>
          </cell>
          <cell r="H27">
            <v>31.6</v>
          </cell>
          <cell r="I27">
            <v>28.9</v>
          </cell>
          <cell r="J27">
            <v>22</v>
          </cell>
          <cell r="K27">
            <v>16</v>
          </cell>
          <cell r="L27">
            <v>11.14</v>
          </cell>
          <cell r="M27">
            <v>6.4</v>
          </cell>
          <cell r="N27">
            <v>3.9</v>
          </cell>
        </row>
        <row r="28">
          <cell r="C28">
            <v>8.92</v>
          </cell>
          <cell r="D28">
            <v>4.76</v>
          </cell>
          <cell r="E28">
            <v>10.36</v>
          </cell>
          <cell r="F28">
            <v>19.63</v>
          </cell>
          <cell r="G28">
            <v>200.65</v>
          </cell>
          <cell r="H28">
            <v>47</v>
          </cell>
          <cell r="I28">
            <v>28.45</v>
          </cell>
          <cell r="J28">
            <v>22</v>
          </cell>
          <cell r="K28">
            <v>14.8</v>
          </cell>
          <cell r="L28">
            <v>8.92</v>
          </cell>
          <cell r="M28">
            <v>6.4</v>
          </cell>
          <cell r="N28">
            <v>3.9</v>
          </cell>
        </row>
        <row r="29">
          <cell r="C29">
            <v>7.8</v>
          </cell>
          <cell r="D29">
            <v>7.2</v>
          </cell>
          <cell r="E29">
            <v>13.3</v>
          </cell>
          <cell r="F29">
            <v>15.7</v>
          </cell>
          <cell r="G29">
            <v>145.75</v>
          </cell>
          <cell r="H29">
            <v>56.45</v>
          </cell>
          <cell r="I29">
            <v>28</v>
          </cell>
          <cell r="J29">
            <v>21.2</v>
          </cell>
          <cell r="K29">
            <v>14.8</v>
          </cell>
          <cell r="L29">
            <v>8.68</v>
          </cell>
          <cell r="M29">
            <v>6.4</v>
          </cell>
          <cell r="N29">
            <v>3.9</v>
          </cell>
        </row>
        <row r="31">
          <cell r="C31">
            <v>7.2</v>
          </cell>
          <cell r="D31">
            <v>7.2</v>
          </cell>
          <cell r="E31">
            <v>12.49</v>
          </cell>
          <cell r="F31">
            <v>29.8</v>
          </cell>
          <cell r="G31">
            <v>95.55</v>
          </cell>
          <cell r="H31">
            <v>35.2</v>
          </cell>
          <cell r="I31">
            <v>28.9</v>
          </cell>
          <cell r="J31">
            <v>21.2</v>
          </cell>
          <cell r="K31">
            <v>14.8</v>
          </cell>
          <cell r="L31">
            <v>8</v>
          </cell>
          <cell r="M31">
            <v>6.04</v>
          </cell>
          <cell r="N31">
            <v>3.9</v>
          </cell>
        </row>
        <row r="32">
          <cell r="C32">
            <v>7.2</v>
          </cell>
          <cell r="D32">
            <v>5.88</v>
          </cell>
          <cell r="E32">
            <v>13.6</v>
          </cell>
          <cell r="F32">
            <v>24</v>
          </cell>
          <cell r="G32">
            <v>42.5</v>
          </cell>
          <cell r="H32">
            <v>29.35</v>
          </cell>
          <cell r="I32">
            <v>44.5</v>
          </cell>
          <cell r="J32">
            <v>20.8</v>
          </cell>
          <cell r="K32">
            <v>14.2</v>
          </cell>
          <cell r="L32">
            <v>7.6</v>
          </cell>
          <cell r="M32">
            <v>6.04</v>
          </cell>
          <cell r="N32">
            <v>3.9</v>
          </cell>
        </row>
        <row r="33">
          <cell r="C33">
            <v>6.8</v>
          </cell>
          <cell r="D33">
            <v>10.36</v>
          </cell>
          <cell r="E33">
            <v>10.87</v>
          </cell>
          <cell r="F33">
            <v>27.2</v>
          </cell>
          <cell r="G33">
            <v>35.65</v>
          </cell>
          <cell r="H33">
            <v>27.6</v>
          </cell>
          <cell r="I33">
            <v>53.3</v>
          </cell>
          <cell r="J33">
            <v>19.63</v>
          </cell>
          <cell r="K33">
            <v>14.2</v>
          </cell>
          <cell r="L33">
            <v>7.2</v>
          </cell>
          <cell r="M33">
            <v>6.04</v>
          </cell>
          <cell r="N33">
            <v>3.62</v>
          </cell>
        </row>
        <row r="34">
          <cell r="C34">
            <v>3.9</v>
          </cell>
          <cell r="D34">
            <v>8.44</v>
          </cell>
          <cell r="E34">
            <v>8</v>
          </cell>
          <cell r="F34">
            <v>23.2</v>
          </cell>
          <cell r="G34">
            <v>38.5</v>
          </cell>
          <cell r="H34">
            <v>26</v>
          </cell>
          <cell r="I34">
            <v>89.2</v>
          </cell>
          <cell r="J34">
            <v>18.89</v>
          </cell>
          <cell r="K34">
            <v>13.6</v>
          </cell>
          <cell r="L34">
            <v>7.2</v>
          </cell>
          <cell r="M34">
            <v>6.04</v>
          </cell>
          <cell r="N34">
            <v>3.34</v>
          </cell>
        </row>
        <row r="35">
          <cell r="C35">
            <v>3.76</v>
          </cell>
          <cell r="D35">
            <v>11.95</v>
          </cell>
          <cell r="E35">
            <v>7.2</v>
          </cell>
          <cell r="F35">
            <v>22.8</v>
          </cell>
          <cell r="G35">
            <v>40</v>
          </cell>
          <cell r="H35">
            <v>35.65</v>
          </cell>
          <cell r="I35">
            <v>54.87</v>
          </cell>
          <cell r="J35">
            <v>18.15</v>
          </cell>
          <cell r="K35">
            <v>12.49</v>
          </cell>
          <cell r="L35">
            <v>7.2</v>
          </cell>
          <cell r="M35">
            <v>6.04</v>
          </cell>
          <cell r="N35">
            <v>3.34</v>
          </cell>
        </row>
        <row r="36">
          <cell r="C36">
            <v>3.9</v>
          </cell>
          <cell r="D36">
            <v>10.6</v>
          </cell>
          <cell r="E36">
            <v>8.44</v>
          </cell>
          <cell r="F36">
            <v>34.3</v>
          </cell>
          <cell r="G36">
            <v>31.6</v>
          </cell>
          <cell r="H36">
            <v>28.45</v>
          </cell>
          <cell r="I36">
            <v>47.52</v>
          </cell>
          <cell r="J36">
            <v>18.15</v>
          </cell>
          <cell r="K36">
            <v>11.95</v>
          </cell>
          <cell r="L36">
            <v>6.6</v>
          </cell>
          <cell r="M36">
            <v>6.04</v>
          </cell>
          <cell r="N36">
            <v>3.34</v>
          </cell>
        </row>
        <row r="37">
          <cell r="C37">
            <v>4.18</v>
          </cell>
          <cell r="D37">
            <v>19.26</v>
          </cell>
          <cell r="E37">
            <v>24.4</v>
          </cell>
          <cell r="F37">
            <v>25.6</v>
          </cell>
          <cell r="G37">
            <v>31.6</v>
          </cell>
          <cell r="H37">
            <v>24.8</v>
          </cell>
          <cell r="I37">
            <v>40</v>
          </cell>
          <cell r="J37">
            <v>18.15</v>
          </cell>
          <cell r="K37">
            <v>11.95</v>
          </cell>
          <cell r="L37">
            <v>6.8</v>
          </cell>
          <cell r="M37">
            <v>6.04</v>
          </cell>
          <cell r="N37">
            <v>3.34</v>
          </cell>
        </row>
        <row r="38">
          <cell r="C38">
            <v>4.04</v>
          </cell>
          <cell r="D38">
            <v>17.41</v>
          </cell>
          <cell r="E38">
            <v>50.15</v>
          </cell>
          <cell r="F38">
            <v>26.8</v>
          </cell>
          <cell r="G38">
            <v>41.5</v>
          </cell>
          <cell r="H38">
            <v>23.6</v>
          </cell>
          <cell r="I38">
            <v>36.1</v>
          </cell>
          <cell r="J38">
            <v>17.41</v>
          </cell>
          <cell r="K38">
            <v>11.95</v>
          </cell>
          <cell r="L38">
            <v>7.2</v>
          </cell>
          <cell r="M38">
            <v>6.04</v>
          </cell>
          <cell r="N38">
            <v>3.34</v>
          </cell>
        </row>
        <row r="39">
          <cell r="C39">
            <v>4.46</v>
          </cell>
          <cell r="D39">
            <v>14.2</v>
          </cell>
          <cell r="E39">
            <v>32.95</v>
          </cell>
          <cell r="F39">
            <v>28</v>
          </cell>
          <cell r="G39">
            <v>30.25</v>
          </cell>
          <cell r="H39">
            <v>26.4</v>
          </cell>
          <cell r="I39">
            <v>33.85</v>
          </cell>
          <cell r="J39">
            <v>17.41</v>
          </cell>
          <cell r="K39">
            <v>12.22</v>
          </cell>
          <cell r="L39">
            <v>6.8</v>
          </cell>
          <cell r="M39" t="str">
            <v/>
          </cell>
          <cell r="N39">
            <v>3.08</v>
          </cell>
        </row>
        <row r="40">
          <cell r="C40">
            <v>5.72</v>
          </cell>
          <cell r="D40">
            <v>16</v>
          </cell>
          <cell r="E40">
            <v>22</v>
          </cell>
          <cell r="F40">
            <v>23.2</v>
          </cell>
          <cell r="G40">
            <v>26.4</v>
          </cell>
          <cell r="H40">
            <v>39</v>
          </cell>
          <cell r="I40">
            <v>31.15</v>
          </cell>
          <cell r="J40">
            <v>17.41</v>
          </cell>
          <cell r="K40">
            <v>12.49</v>
          </cell>
          <cell r="L40">
            <v>6.6</v>
          </cell>
          <cell r="N40">
            <v>3.08</v>
          </cell>
        </row>
        <row r="41">
          <cell r="D41">
            <v>13.03</v>
          </cell>
          <cell r="F41">
            <v>21.2</v>
          </cell>
          <cell r="G41">
            <v>24.4</v>
          </cell>
          <cell r="I41">
            <v>30.25</v>
          </cell>
          <cell r="K41">
            <v>12.49</v>
          </cell>
          <cell r="L41">
            <v>6.04</v>
          </cell>
          <cell r="N41">
            <v>3.08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2018</v>
          </cell>
        </row>
        <row r="4">
          <cell r="AG4" t="str">
            <v> Ban Huai Pa Cang ,Mae  Taeng  , Chiang  Mai,P.92A</v>
          </cell>
        </row>
        <row r="7">
          <cell r="C7">
            <v>2018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2.84</v>
          </cell>
          <cell r="D9">
            <v>1.4</v>
          </cell>
          <cell r="E9">
            <v>19.82</v>
          </cell>
          <cell r="F9">
            <v>3.4</v>
          </cell>
          <cell r="G9">
            <v>7.91</v>
          </cell>
          <cell r="H9">
            <v>32.05</v>
          </cell>
          <cell r="I9">
            <v>10.46</v>
          </cell>
          <cell r="J9">
            <v>10.9</v>
          </cell>
          <cell r="K9">
            <v>5.38</v>
          </cell>
          <cell r="L9">
            <v>4.9</v>
          </cell>
          <cell r="M9">
            <v>1.86</v>
          </cell>
          <cell r="N9">
            <v>0.6</v>
          </cell>
        </row>
        <row r="10">
          <cell r="C10">
            <v>2.58</v>
          </cell>
          <cell r="D10">
            <v>1</v>
          </cell>
          <cell r="E10">
            <v>17.42</v>
          </cell>
          <cell r="F10">
            <v>3.4</v>
          </cell>
          <cell r="G10">
            <v>8.33</v>
          </cell>
          <cell r="H10">
            <v>41.13</v>
          </cell>
          <cell r="I10">
            <v>11.56</v>
          </cell>
          <cell r="J10">
            <v>8.75</v>
          </cell>
          <cell r="K10">
            <v>4.9</v>
          </cell>
          <cell r="L10">
            <v>4.9</v>
          </cell>
          <cell r="M10">
            <v>1.86</v>
          </cell>
          <cell r="N10">
            <v>0.6</v>
          </cell>
        </row>
        <row r="11">
          <cell r="C11">
            <v>2.34</v>
          </cell>
          <cell r="D11">
            <v>1</v>
          </cell>
          <cell r="E11">
            <v>9.38</v>
          </cell>
          <cell r="F11">
            <v>3.4</v>
          </cell>
          <cell r="G11">
            <v>7.91</v>
          </cell>
          <cell r="H11">
            <v>51.63</v>
          </cell>
          <cell r="I11">
            <v>14.78</v>
          </cell>
          <cell r="J11">
            <v>8.33</v>
          </cell>
          <cell r="K11">
            <v>4.9</v>
          </cell>
          <cell r="L11">
            <v>4.74</v>
          </cell>
          <cell r="M11">
            <v>1.86</v>
          </cell>
          <cell r="N11">
            <v>0.6</v>
          </cell>
        </row>
        <row r="12">
          <cell r="C12">
            <v>2.58</v>
          </cell>
          <cell r="D12">
            <v>1</v>
          </cell>
          <cell r="E12">
            <v>7.91</v>
          </cell>
          <cell r="F12">
            <v>3.26</v>
          </cell>
          <cell r="G12">
            <v>6.3</v>
          </cell>
          <cell r="H12">
            <v>42.7</v>
          </cell>
          <cell r="I12">
            <v>12.23</v>
          </cell>
          <cell r="J12">
            <v>8.33</v>
          </cell>
          <cell r="K12">
            <v>4.9</v>
          </cell>
          <cell r="L12">
            <v>4.26</v>
          </cell>
          <cell r="M12">
            <v>1.86</v>
          </cell>
          <cell r="N12">
            <v>0.6</v>
          </cell>
        </row>
        <row r="13">
          <cell r="C13">
            <v>2.58</v>
          </cell>
          <cell r="D13">
            <v>1</v>
          </cell>
          <cell r="E13">
            <v>5.06</v>
          </cell>
          <cell r="F13">
            <v>2.7</v>
          </cell>
          <cell r="G13">
            <v>12</v>
          </cell>
          <cell r="H13">
            <v>40.75</v>
          </cell>
          <cell r="I13">
            <v>14.78</v>
          </cell>
          <cell r="J13">
            <v>7.91</v>
          </cell>
          <cell r="K13">
            <v>4.9</v>
          </cell>
          <cell r="L13">
            <v>4.26</v>
          </cell>
          <cell r="M13">
            <v>1.86</v>
          </cell>
          <cell r="N13">
            <v>0.6</v>
          </cell>
        </row>
        <row r="14">
          <cell r="C14">
            <v>2.58</v>
          </cell>
          <cell r="D14">
            <v>1</v>
          </cell>
          <cell r="E14">
            <v>4.1</v>
          </cell>
          <cell r="F14">
            <v>2.34</v>
          </cell>
          <cell r="G14">
            <v>37</v>
          </cell>
          <cell r="H14">
            <v>34.37</v>
          </cell>
          <cell r="I14">
            <v>15.5</v>
          </cell>
          <cell r="J14">
            <v>8.12</v>
          </cell>
          <cell r="K14">
            <v>4.9</v>
          </cell>
          <cell r="L14">
            <v>4.26</v>
          </cell>
          <cell r="M14">
            <v>1.62</v>
          </cell>
          <cell r="N14">
            <v>0.6</v>
          </cell>
        </row>
        <row r="15">
          <cell r="C15">
            <v>2.58</v>
          </cell>
          <cell r="D15">
            <v>1</v>
          </cell>
          <cell r="E15">
            <v>3.96</v>
          </cell>
          <cell r="F15">
            <v>2.34</v>
          </cell>
          <cell r="G15">
            <v>31.72</v>
          </cell>
          <cell r="H15">
            <v>26</v>
          </cell>
          <cell r="I15">
            <v>14.78</v>
          </cell>
          <cell r="J15">
            <v>12.69</v>
          </cell>
          <cell r="K15">
            <v>4.9</v>
          </cell>
          <cell r="L15">
            <v>4.26</v>
          </cell>
          <cell r="M15">
            <v>1.62</v>
          </cell>
          <cell r="N15">
            <v>0.6</v>
          </cell>
        </row>
        <row r="16">
          <cell r="C16">
            <v>2.34</v>
          </cell>
          <cell r="D16">
            <v>1</v>
          </cell>
          <cell r="E16">
            <v>3.96</v>
          </cell>
          <cell r="F16">
            <v>2.22</v>
          </cell>
          <cell r="G16">
            <v>13.15</v>
          </cell>
          <cell r="H16">
            <v>23</v>
          </cell>
          <cell r="I16">
            <v>11.78</v>
          </cell>
          <cell r="J16">
            <v>21.26</v>
          </cell>
          <cell r="K16">
            <v>4.58</v>
          </cell>
          <cell r="L16">
            <v>3.96</v>
          </cell>
          <cell r="M16">
            <v>1.4</v>
          </cell>
          <cell r="N16">
            <v>0.6</v>
          </cell>
        </row>
        <row r="17">
          <cell r="C17">
            <v>2.34</v>
          </cell>
          <cell r="D17">
            <v>1</v>
          </cell>
          <cell r="E17">
            <v>3.96</v>
          </cell>
          <cell r="F17">
            <v>2.58</v>
          </cell>
          <cell r="G17">
            <v>10.24</v>
          </cell>
          <cell r="H17">
            <v>19.82</v>
          </cell>
          <cell r="I17">
            <v>10.02</v>
          </cell>
          <cell r="J17">
            <v>14.54</v>
          </cell>
          <cell r="K17">
            <v>4.58</v>
          </cell>
          <cell r="L17">
            <v>3.96</v>
          </cell>
          <cell r="M17">
            <v>1</v>
          </cell>
          <cell r="N17">
            <v>0.6</v>
          </cell>
        </row>
        <row r="18">
          <cell r="C18">
            <v>2.34</v>
          </cell>
          <cell r="D18">
            <v>1</v>
          </cell>
          <cell r="E18">
            <v>4.1</v>
          </cell>
          <cell r="F18">
            <v>2.58</v>
          </cell>
          <cell r="G18">
            <v>9.59</v>
          </cell>
          <cell r="H18">
            <v>17.42</v>
          </cell>
          <cell r="I18">
            <v>10.24</v>
          </cell>
          <cell r="J18">
            <v>12.23</v>
          </cell>
          <cell r="K18">
            <v>4.58</v>
          </cell>
          <cell r="L18">
            <v>3.82</v>
          </cell>
          <cell r="M18">
            <v>1</v>
          </cell>
          <cell r="N18">
            <v>0.6</v>
          </cell>
        </row>
        <row r="20">
          <cell r="C20">
            <v>2.1</v>
          </cell>
          <cell r="D20">
            <v>1</v>
          </cell>
          <cell r="E20">
            <v>3.82</v>
          </cell>
          <cell r="F20">
            <v>2.84</v>
          </cell>
          <cell r="G20">
            <v>18.38</v>
          </cell>
          <cell r="H20">
            <v>18.38</v>
          </cell>
          <cell r="I20">
            <v>12.69</v>
          </cell>
          <cell r="J20">
            <v>10.9</v>
          </cell>
          <cell r="K20">
            <v>4.58</v>
          </cell>
          <cell r="L20">
            <v>3.4</v>
          </cell>
          <cell r="M20">
            <v>1</v>
          </cell>
          <cell r="N20">
            <v>0.6</v>
          </cell>
        </row>
        <row r="21">
          <cell r="C21">
            <v>2.1</v>
          </cell>
          <cell r="D21">
            <v>1.4</v>
          </cell>
          <cell r="E21">
            <v>5.06</v>
          </cell>
          <cell r="F21">
            <v>3.4</v>
          </cell>
          <cell r="G21">
            <v>18.86</v>
          </cell>
          <cell r="H21">
            <v>19.34</v>
          </cell>
          <cell r="I21">
            <v>17.9</v>
          </cell>
          <cell r="J21">
            <v>10.46</v>
          </cell>
          <cell r="K21">
            <v>4.58</v>
          </cell>
          <cell r="L21">
            <v>3.4</v>
          </cell>
          <cell r="M21">
            <v>1</v>
          </cell>
          <cell r="N21">
            <v>0.6</v>
          </cell>
        </row>
        <row r="22">
          <cell r="C22">
            <v>2.1</v>
          </cell>
          <cell r="D22">
            <v>3.54</v>
          </cell>
          <cell r="E22">
            <v>5.54</v>
          </cell>
          <cell r="F22">
            <v>3.4</v>
          </cell>
          <cell r="G22">
            <v>15.26</v>
          </cell>
          <cell r="H22">
            <v>18.38</v>
          </cell>
          <cell r="I22">
            <v>17.42</v>
          </cell>
          <cell r="J22">
            <v>9.59</v>
          </cell>
          <cell r="K22">
            <v>4.58</v>
          </cell>
          <cell r="L22">
            <v>3.4</v>
          </cell>
          <cell r="M22">
            <v>1</v>
          </cell>
          <cell r="N22">
            <v>0.6</v>
          </cell>
        </row>
        <row r="23">
          <cell r="C23">
            <v>2.1</v>
          </cell>
          <cell r="D23">
            <v>5.54</v>
          </cell>
          <cell r="E23">
            <v>5.9</v>
          </cell>
          <cell r="F23">
            <v>3.4</v>
          </cell>
          <cell r="G23">
            <v>16.46</v>
          </cell>
          <cell r="H23">
            <v>18.62</v>
          </cell>
          <cell r="I23">
            <v>17.66</v>
          </cell>
          <cell r="J23">
            <v>9.38</v>
          </cell>
          <cell r="K23">
            <v>4.26</v>
          </cell>
          <cell r="L23">
            <v>3.4</v>
          </cell>
          <cell r="M23">
            <v>1</v>
          </cell>
          <cell r="N23">
            <v>0.6</v>
          </cell>
        </row>
        <row r="24">
          <cell r="C24">
            <v>2.1</v>
          </cell>
          <cell r="D24">
            <v>6.7</v>
          </cell>
          <cell r="E24">
            <v>5.38</v>
          </cell>
          <cell r="F24">
            <v>3.26</v>
          </cell>
          <cell r="G24">
            <v>12.46</v>
          </cell>
          <cell r="H24">
            <v>15.5</v>
          </cell>
          <cell r="I24">
            <v>26</v>
          </cell>
          <cell r="J24">
            <v>8.75</v>
          </cell>
          <cell r="K24">
            <v>4.26</v>
          </cell>
          <cell r="L24">
            <v>3.4</v>
          </cell>
          <cell r="M24">
            <v>1</v>
          </cell>
          <cell r="N24">
            <v>0.6</v>
          </cell>
        </row>
        <row r="25">
          <cell r="C25">
            <v>2.1</v>
          </cell>
          <cell r="D25">
            <v>5.9</v>
          </cell>
          <cell r="E25">
            <v>4.58</v>
          </cell>
          <cell r="F25">
            <v>2.58</v>
          </cell>
          <cell r="G25">
            <v>12.23</v>
          </cell>
          <cell r="H25">
            <v>15.5</v>
          </cell>
          <cell r="I25">
            <v>19.34</v>
          </cell>
          <cell r="J25">
            <v>8.75</v>
          </cell>
          <cell r="K25">
            <v>4.1</v>
          </cell>
          <cell r="L25">
            <v>3.4</v>
          </cell>
          <cell r="M25">
            <v>1</v>
          </cell>
          <cell r="N25">
            <v>0.6</v>
          </cell>
        </row>
        <row r="26">
          <cell r="C26">
            <v>2.1</v>
          </cell>
          <cell r="D26">
            <v>3.82</v>
          </cell>
          <cell r="E26">
            <v>4.42</v>
          </cell>
          <cell r="F26">
            <v>2.58</v>
          </cell>
          <cell r="G26">
            <v>19.34</v>
          </cell>
          <cell r="H26">
            <v>14.54</v>
          </cell>
          <cell r="I26">
            <v>17.9</v>
          </cell>
          <cell r="J26">
            <v>8.75</v>
          </cell>
          <cell r="K26">
            <v>4.26</v>
          </cell>
          <cell r="L26">
            <v>3.26</v>
          </cell>
          <cell r="M26">
            <v>1</v>
          </cell>
          <cell r="N26">
            <v>0.45</v>
          </cell>
        </row>
        <row r="27">
          <cell r="C27">
            <v>1.98</v>
          </cell>
          <cell r="D27">
            <v>3.26</v>
          </cell>
          <cell r="E27">
            <v>6.1</v>
          </cell>
          <cell r="F27">
            <v>2.58</v>
          </cell>
          <cell r="G27">
            <v>23.9</v>
          </cell>
          <cell r="H27">
            <v>15.26</v>
          </cell>
          <cell r="I27">
            <v>17.18</v>
          </cell>
          <cell r="J27">
            <v>8.33</v>
          </cell>
          <cell r="K27">
            <v>4.26</v>
          </cell>
          <cell r="L27">
            <v>2.84</v>
          </cell>
          <cell r="M27">
            <v>1</v>
          </cell>
          <cell r="N27">
            <v>0.45</v>
          </cell>
        </row>
        <row r="28">
          <cell r="C28">
            <v>1.98</v>
          </cell>
          <cell r="D28">
            <v>2.84</v>
          </cell>
          <cell r="E28">
            <v>10.24</v>
          </cell>
          <cell r="F28">
            <v>2.46</v>
          </cell>
          <cell r="G28">
            <v>16.94</v>
          </cell>
          <cell r="H28">
            <v>20.78</v>
          </cell>
          <cell r="I28">
            <v>15.02</v>
          </cell>
          <cell r="J28">
            <v>8.33</v>
          </cell>
          <cell r="K28">
            <v>4.26</v>
          </cell>
          <cell r="L28">
            <v>2.84</v>
          </cell>
          <cell r="M28">
            <v>1</v>
          </cell>
          <cell r="N28">
            <v>0.45</v>
          </cell>
        </row>
        <row r="29">
          <cell r="C29">
            <v>1.98</v>
          </cell>
          <cell r="D29">
            <v>3.12</v>
          </cell>
          <cell r="E29">
            <v>10.24</v>
          </cell>
          <cell r="F29">
            <v>2.34</v>
          </cell>
          <cell r="G29">
            <v>12.92</v>
          </cell>
          <cell r="H29">
            <v>21.8</v>
          </cell>
          <cell r="I29">
            <v>13.15</v>
          </cell>
          <cell r="J29">
            <v>8.33</v>
          </cell>
          <cell r="K29">
            <v>4.26</v>
          </cell>
          <cell r="L29">
            <v>2.58</v>
          </cell>
          <cell r="M29">
            <v>1</v>
          </cell>
          <cell r="N29">
            <v>0.45</v>
          </cell>
        </row>
        <row r="31">
          <cell r="C31">
            <v>2.1</v>
          </cell>
          <cell r="D31">
            <v>2.7</v>
          </cell>
          <cell r="E31">
            <v>8.75</v>
          </cell>
          <cell r="F31">
            <v>2.58</v>
          </cell>
          <cell r="G31">
            <v>13.61</v>
          </cell>
          <cell r="H31">
            <v>21.5</v>
          </cell>
          <cell r="I31">
            <v>11.56</v>
          </cell>
          <cell r="J31">
            <v>8.33</v>
          </cell>
          <cell r="K31">
            <v>3.96</v>
          </cell>
          <cell r="L31">
            <v>2.58</v>
          </cell>
          <cell r="M31">
            <v>1</v>
          </cell>
          <cell r="N31">
            <v>0.45</v>
          </cell>
        </row>
        <row r="32">
          <cell r="C32">
            <v>2.58</v>
          </cell>
          <cell r="D32">
            <v>4.1</v>
          </cell>
          <cell r="E32">
            <v>8.75</v>
          </cell>
          <cell r="F32">
            <v>4.9</v>
          </cell>
          <cell r="G32">
            <v>23.6</v>
          </cell>
          <cell r="H32">
            <v>22.7</v>
          </cell>
          <cell r="I32">
            <v>10.9</v>
          </cell>
          <cell r="J32">
            <v>7.91</v>
          </cell>
          <cell r="K32">
            <v>4.1</v>
          </cell>
          <cell r="L32">
            <v>2.58</v>
          </cell>
          <cell r="M32">
            <v>1</v>
          </cell>
          <cell r="N32">
            <v>0.45</v>
          </cell>
        </row>
        <row r="33">
          <cell r="C33">
            <v>2.58</v>
          </cell>
          <cell r="D33">
            <v>5.54</v>
          </cell>
          <cell r="E33">
            <v>3.68</v>
          </cell>
          <cell r="F33">
            <v>3.82</v>
          </cell>
          <cell r="G33">
            <v>41.9</v>
          </cell>
          <cell r="H33">
            <v>16.22</v>
          </cell>
          <cell r="I33">
            <v>10.9</v>
          </cell>
          <cell r="J33">
            <v>7.91</v>
          </cell>
          <cell r="K33">
            <v>4.26</v>
          </cell>
          <cell r="L33">
            <v>2.58</v>
          </cell>
          <cell r="M33">
            <v>1</v>
          </cell>
          <cell r="N33">
            <v>0.4</v>
          </cell>
        </row>
        <row r="34">
          <cell r="C34">
            <v>2.34</v>
          </cell>
          <cell r="D34">
            <v>6.1</v>
          </cell>
          <cell r="E34">
            <v>3.4</v>
          </cell>
          <cell r="F34">
            <v>4.26</v>
          </cell>
          <cell r="G34">
            <v>59.35</v>
          </cell>
          <cell r="H34">
            <v>14.78</v>
          </cell>
          <cell r="I34">
            <v>10.46</v>
          </cell>
          <cell r="J34">
            <v>7.91</v>
          </cell>
          <cell r="K34">
            <v>3.68</v>
          </cell>
          <cell r="L34">
            <v>2.58</v>
          </cell>
          <cell r="M34">
            <v>0.8</v>
          </cell>
          <cell r="N34">
            <v>0.35</v>
          </cell>
        </row>
        <row r="35">
          <cell r="C35">
            <v>2.1</v>
          </cell>
          <cell r="D35">
            <v>5.7</v>
          </cell>
          <cell r="E35">
            <v>5.38</v>
          </cell>
          <cell r="F35">
            <v>10.46</v>
          </cell>
          <cell r="G35">
            <v>64.3</v>
          </cell>
          <cell r="H35">
            <v>12.92</v>
          </cell>
          <cell r="I35">
            <v>9.8</v>
          </cell>
          <cell r="J35">
            <v>6.7</v>
          </cell>
          <cell r="K35">
            <v>3.68</v>
          </cell>
          <cell r="L35">
            <v>2.46</v>
          </cell>
          <cell r="M35">
            <v>0.8</v>
          </cell>
          <cell r="N35">
            <v>0.35</v>
          </cell>
        </row>
        <row r="36">
          <cell r="C36">
            <v>2.1</v>
          </cell>
          <cell r="D36">
            <v>3.4</v>
          </cell>
          <cell r="E36">
            <v>4.1</v>
          </cell>
          <cell r="F36">
            <v>9.38</v>
          </cell>
          <cell r="G36">
            <v>34.37</v>
          </cell>
          <cell r="H36">
            <v>11.78</v>
          </cell>
          <cell r="I36">
            <v>9.59</v>
          </cell>
          <cell r="J36">
            <v>6.7</v>
          </cell>
          <cell r="K36">
            <v>3.68</v>
          </cell>
          <cell r="L36">
            <v>2.1</v>
          </cell>
          <cell r="M36">
            <v>0.8</v>
          </cell>
          <cell r="N36">
            <v>0.35</v>
          </cell>
        </row>
        <row r="37">
          <cell r="C37">
            <v>2.1</v>
          </cell>
          <cell r="D37">
            <v>3.12</v>
          </cell>
          <cell r="E37">
            <v>3.82</v>
          </cell>
          <cell r="F37">
            <v>8.75</v>
          </cell>
          <cell r="G37">
            <v>31.72</v>
          </cell>
          <cell r="H37">
            <v>11.34</v>
          </cell>
          <cell r="I37">
            <v>8.75</v>
          </cell>
          <cell r="J37">
            <v>6.7</v>
          </cell>
          <cell r="K37">
            <v>3.4</v>
          </cell>
          <cell r="L37">
            <v>2.1</v>
          </cell>
          <cell r="M37">
            <v>0.8</v>
          </cell>
          <cell r="N37">
            <v>0.35</v>
          </cell>
        </row>
        <row r="38">
          <cell r="C38">
            <v>1.74</v>
          </cell>
          <cell r="D38">
            <v>5.38</v>
          </cell>
          <cell r="E38">
            <v>3.4</v>
          </cell>
          <cell r="F38">
            <v>8.75</v>
          </cell>
          <cell r="G38">
            <v>28.15</v>
          </cell>
          <cell r="H38">
            <v>12.69</v>
          </cell>
          <cell r="I38">
            <v>8.75</v>
          </cell>
          <cell r="J38">
            <v>5.9</v>
          </cell>
          <cell r="K38">
            <v>3.4</v>
          </cell>
          <cell r="L38">
            <v>2.1</v>
          </cell>
          <cell r="M38">
            <v>0.8</v>
          </cell>
          <cell r="N38">
            <v>0.35</v>
          </cell>
        </row>
        <row r="39">
          <cell r="C39">
            <v>1.4</v>
          </cell>
          <cell r="D39">
            <v>4.9</v>
          </cell>
          <cell r="E39">
            <v>3.4</v>
          </cell>
          <cell r="F39">
            <v>7.91</v>
          </cell>
          <cell r="G39">
            <v>23.6</v>
          </cell>
          <cell r="H39">
            <v>11.78</v>
          </cell>
          <cell r="I39">
            <v>9.59</v>
          </cell>
          <cell r="J39">
            <v>5.9</v>
          </cell>
          <cell r="K39">
            <v>3.68</v>
          </cell>
          <cell r="L39">
            <v>2.1</v>
          </cell>
          <cell r="M39">
            <v>0.7999999999998295</v>
          </cell>
          <cell r="N39">
            <v>0.35</v>
          </cell>
        </row>
        <row r="40">
          <cell r="C40">
            <v>1.4</v>
          </cell>
          <cell r="D40">
            <v>7.7</v>
          </cell>
          <cell r="E40">
            <v>3.4</v>
          </cell>
          <cell r="F40">
            <v>4.9</v>
          </cell>
          <cell r="G40">
            <v>28.48</v>
          </cell>
          <cell r="H40">
            <v>10.46</v>
          </cell>
          <cell r="I40">
            <v>13.84</v>
          </cell>
          <cell r="J40">
            <v>5.9</v>
          </cell>
          <cell r="K40">
            <v>8.75</v>
          </cell>
          <cell r="L40">
            <v>2.1</v>
          </cell>
          <cell r="N40">
            <v>0.35</v>
          </cell>
        </row>
        <row r="41">
          <cell r="D41">
            <v>13.84</v>
          </cell>
          <cell r="F41">
            <v>5.54</v>
          </cell>
          <cell r="G41">
            <v>29.45</v>
          </cell>
          <cell r="I41">
            <v>10.68</v>
          </cell>
          <cell r="K41">
            <v>5.38</v>
          </cell>
          <cell r="L41">
            <v>2.1</v>
          </cell>
          <cell r="N41">
            <v>0.35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2019</v>
          </cell>
        </row>
        <row r="4">
          <cell r="AG4" t="str">
            <v> Ban Huai Pa Cang ,Mae  Taeng  , Chiang  Mai,P.92A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1.56</v>
          </cell>
          <cell r="D9">
            <v>9.5</v>
          </cell>
          <cell r="E9">
            <v>3.54</v>
          </cell>
          <cell r="F9">
            <v>3.54</v>
          </cell>
          <cell r="G9">
            <v>8.9</v>
          </cell>
          <cell r="H9">
            <v>16.1</v>
          </cell>
          <cell r="I9">
            <v>13.9</v>
          </cell>
          <cell r="J9">
            <v>10.1</v>
          </cell>
          <cell r="K9">
            <v>5.35</v>
          </cell>
          <cell r="L9">
            <v>3.66</v>
          </cell>
          <cell r="M9">
            <v>4.03</v>
          </cell>
          <cell r="N9">
            <v>2.61</v>
          </cell>
        </row>
        <row r="10">
          <cell r="C10">
            <v>1.56</v>
          </cell>
          <cell r="D10">
            <v>7.06</v>
          </cell>
          <cell r="E10">
            <v>3.06</v>
          </cell>
          <cell r="F10">
            <v>3.06</v>
          </cell>
          <cell r="G10">
            <v>9.5</v>
          </cell>
          <cell r="H10">
            <v>16.35</v>
          </cell>
          <cell r="I10">
            <v>15.1</v>
          </cell>
          <cell r="J10">
            <v>11.38</v>
          </cell>
          <cell r="K10">
            <v>5.35</v>
          </cell>
          <cell r="L10">
            <v>3.54</v>
          </cell>
          <cell r="M10">
            <v>2.82</v>
          </cell>
          <cell r="N10">
            <v>2.61</v>
          </cell>
        </row>
        <row r="11">
          <cell r="C11">
            <v>1.56</v>
          </cell>
          <cell r="D11">
            <v>6.1</v>
          </cell>
          <cell r="E11">
            <v>2.52</v>
          </cell>
          <cell r="F11">
            <v>2.52</v>
          </cell>
          <cell r="G11">
            <v>50.38</v>
          </cell>
          <cell r="H11">
            <v>13.18</v>
          </cell>
          <cell r="I11">
            <v>19.22</v>
          </cell>
          <cell r="J11">
            <v>10.3</v>
          </cell>
          <cell r="K11">
            <v>5.35</v>
          </cell>
          <cell r="L11">
            <v>3.54</v>
          </cell>
          <cell r="M11">
            <v>3.18</v>
          </cell>
          <cell r="N11">
            <v>2.61</v>
          </cell>
        </row>
        <row r="12">
          <cell r="C12">
            <v>1.56</v>
          </cell>
          <cell r="D12">
            <v>10.5</v>
          </cell>
          <cell r="E12">
            <v>2.43</v>
          </cell>
          <cell r="F12">
            <v>2.52</v>
          </cell>
          <cell r="G12">
            <v>91.4</v>
          </cell>
          <cell r="H12">
            <v>11.6</v>
          </cell>
          <cell r="I12">
            <v>15.35</v>
          </cell>
          <cell r="J12">
            <v>10.72</v>
          </cell>
          <cell r="K12">
            <v>4.81</v>
          </cell>
          <cell r="L12">
            <v>3.54</v>
          </cell>
          <cell r="M12">
            <v>2.82</v>
          </cell>
          <cell r="N12">
            <v>2.61</v>
          </cell>
        </row>
        <row r="13">
          <cell r="C13">
            <v>1.56</v>
          </cell>
          <cell r="D13">
            <v>5.35</v>
          </cell>
          <cell r="E13">
            <v>3.66</v>
          </cell>
          <cell r="F13">
            <v>4.29</v>
          </cell>
          <cell r="G13">
            <v>43.85</v>
          </cell>
          <cell r="H13">
            <v>11.6</v>
          </cell>
          <cell r="I13">
            <v>17.1</v>
          </cell>
          <cell r="J13">
            <v>18.14</v>
          </cell>
          <cell r="K13">
            <v>4.81</v>
          </cell>
          <cell r="L13">
            <v>3.42</v>
          </cell>
          <cell r="M13">
            <v>2.82</v>
          </cell>
          <cell r="N13">
            <v>2.61</v>
          </cell>
        </row>
        <row r="14">
          <cell r="C14">
            <v>1.56</v>
          </cell>
          <cell r="D14">
            <v>4.55</v>
          </cell>
          <cell r="E14">
            <v>5.95</v>
          </cell>
          <cell r="F14">
            <v>5.95</v>
          </cell>
          <cell r="G14">
            <v>43.4</v>
          </cell>
          <cell r="H14">
            <v>11.38</v>
          </cell>
          <cell r="I14">
            <v>31.1</v>
          </cell>
          <cell r="J14">
            <v>15.1</v>
          </cell>
          <cell r="K14">
            <v>4.81</v>
          </cell>
          <cell r="L14">
            <v>3.42</v>
          </cell>
          <cell r="M14">
            <v>2.61</v>
          </cell>
          <cell r="N14">
            <v>2.43</v>
          </cell>
        </row>
        <row r="15">
          <cell r="C15">
            <v>1.56</v>
          </cell>
          <cell r="D15">
            <v>4.16</v>
          </cell>
          <cell r="E15">
            <v>5.95</v>
          </cell>
          <cell r="F15">
            <v>6.4</v>
          </cell>
          <cell r="G15">
            <v>31.48</v>
          </cell>
          <cell r="H15">
            <v>9.7</v>
          </cell>
          <cell r="I15">
            <v>33.72</v>
          </cell>
          <cell r="J15">
            <v>11.38</v>
          </cell>
          <cell r="K15">
            <v>4.81</v>
          </cell>
          <cell r="L15">
            <v>3.42</v>
          </cell>
          <cell r="M15">
            <v>2.61</v>
          </cell>
          <cell r="N15">
            <v>2.43</v>
          </cell>
        </row>
        <row r="16">
          <cell r="C16">
            <v>1.4</v>
          </cell>
          <cell r="D16">
            <v>3.18</v>
          </cell>
          <cell r="E16">
            <v>5.95</v>
          </cell>
          <cell r="F16">
            <v>9.5</v>
          </cell>
          <cell r="G16">
            <v>43.4</v>
          </cell>
          <cell r="H16">
            <v>8.7</v>
          </cell>
          <cell r="I16">
            <v>18.95</v>
          </cell>
          <cell r="J16">
            <v>10.3</v>
          </cell>
          <cell r="K16">
            <v>4.81</v>
          </cell>
          <cell r="L16">
            <v>3.42</v>
          </cell>
          <cell r="M16">
            <v>2.94</v>
          </cell>
          <cell r="N16">
            <v>2.43</v>
          </cell>
        </row>
        <row r="17">
          <cell r="C17">
            <v>1.4</v>
          </cell>
          <cell r="D17">
            <v>2.7</v>
          </cell>
          <cell r="E17">
            <v>5.35</v>
          </cell>
          <cell r="F17">
            <v>8.32</v>
          </cell>
          <cell r="G17">
            <v>33.35</v>
          </cell>
          <cell r="H17">
            <v>22.46</v>
          </cell>
          <cell r="I17">
            <v>14.38</v>
          </cell>
          <cell r="J17">
            <v>9.5</v>
          </cell>
          <cell r="K17">
            <v>4.81</v>
          </cell>
          <cell r="L17">
            <v>3.3</v>
          </cell>
          <cell r="M17">
            <v>7.6</v>
          </cell>
          <cell r="N17">
            <v>2.25</v>
          </cell>
        </row>
        <row r="18">
          <cell r="C18">
            <v>1.4</v>
          </cell>
          <cell r="D18">
            <v>2.25</v>
          </cell>
          <cell r="E18">
            <v>5.5</v>
          </cell>
          <cell r="F18">
            <v>4.94</v>
          </cell>
          <cell r="G18">
            <v>19.22</v>
          </cell>
          <cell r="H18">
            <v>17.87</v>
          </cell>
          <cell r="I18">
            <v>12.48</v>
          </cell>
          <cell r="J18">
            <v>9.5</v>
          </cell>
          <cell r="K18">
            <v>4.55</v>
          </cell>
          <cell r="L18">
            <v>3.3</v>
          </cell>
          <cell r="M18">
            <v>4.29</v>
          </cell>
          <cell r="N18">
            <v>2.25</v>
          </cell>
        </row>
        <row r="20">
          <cell r="C20">
            <v>1.4</v>
          </cell>
          <cell r="D20">
            <v>2.25</v>
          </cell>
          <cell r="E20">
            <v>4.42</v>
          </cell>
          <cell r="F20">
            <v>4.29</v>
          </cell>
          <cell r="G20">
            <v>16.35</v>
          </cell>
          <cell r="H20">
            <v>16.85</v>
          </cell>
          <cell r="I20">
            <v>11.38</v>
          </cell>
          <cell r="J20">
            <v>9.1</v>
          </cell>
          <cell r="K20">
            <v>4.55</v>
          </cell>
          <cell r="L20">
            <v>3.3</v>
          </cell>
          <cell r="M20">
            <v>4.42</v>
          </cell>
          <cell r="N20">
            <v>2.25</v>
          </cell>
        </row>
        <row r="21">
          <cell r="C21">
            <v>1.4</v>
          </cell>
          <cell r="D21">
            <v>2.52</v>
          </cell>
          <cell r="E21">
            <v>3.78</v>
          </cell>
          <cell r="F21">
            <v>4.55</v>
          </cell>
          <cell r="G21">
            <v>15.6</v>
          </cell>
          <cell r="H21">
            <v>16.1</v>
          </cell>
          <cell r="I21">
            <v>10.1</v>
          </cell>
          <cell r="J21">
            <v>8.14</v>
          </cell>
          <cell r="K21">
            <v>4.55</v>
          </cell>
          <cell r="L21">
            <v>3.3</v>
          </cell>
          <cell r="M21">
            <v>3.78</v>
          </cell>
          <cell r="N21">
            <v>2.25</v>
          </cell>
        </row>
        <row r="22">
          <cell r="C22">
            <v>1.4</v>
          </cell>
          <cell r="D22">
            <v>3.9</v>
          </cell>
          <cell r="E22">
            <v>3.06</v>
          </cell>
          <cell r="F22">
            <v>6.55</v>
          </cell>
          <cell r="G22">
            <v>14.86</v>
          </cell>
          <cell r="H22">
            <v>25.31</v>
          </cell>
          <cell r="I22">
            <v>8.9</v>
          </cell>
          <cell r="J22">
            <v>7.6</v>
          </cell>
          <cell r="K22">
            <v>4.55</v>
          </cell>
          <cell r="L22">
            <v>3.3</v>
          </cell>
          <cell r="M22">
            <v>3.54</v>
          </cell>
          <cell r="N22">
            <v>2.25</v>
          </cell>
        </row>
        <row r="23">
          <cell r="C23">
            <v>1.4</v>
          </cell>
          <cell r="D23">
            <v>5.5</v>
          </cell>
          <cell r="E23">
            <v>2.52</v>
          </cell>
          <cell r="F23">
            <v>18.68</v>
          </cell>
          <cell r="G23">
            <v>21.65</v>
          </cell>
          <cell r="H23">
            <v>16.85</v>
          </cell>
          <cell r="I23">
            <v>7.6</v>
          </cell>
          <cell r="J23">
            <v>7.6</v>
          </cell>
          <cell r="K23">
            <v>4.55</v>
          </cell>
          <cell r="L23">
            <v>3.3</v>
          </cell>
          <cell r="M23">
            <v>3.54</v>
          </cell>
          <cell r="N23">
            <v>2.25</v>
          </cell>
        </row>
        <row r="24">
          <cell r="C24">
            <v>1.4</v>
          </cell>
          <cell r="D24">
            <v>4.16</v>
          </cell>
          <cell r="E24">
            <v>2.43</v>
          </cell>
          <cell r="F24">
            <v>17.87</v>
          </cell>
          <cell r="G24">
            <v>24.65</v>
          </cell>
          <cell r="H24">
            <v>19.22</v>
          </cell>
          <cell r="I24">
            <v>7.96</v>
          </cell>
          <cell r="J24">
            <v>7.6</v>
          </cell>
          <cell r="K24">
            <v>4.55</v>
          </cell>
          <cell r="L24">
            <v>3.3</v>
          </cell>
          <cell r="M24">
            <v>3.54</v>
          </cell>
          <cell r="N24">
            <v>2.25</v>
          </cell>
        </row>
        <row r="25">
          <cell r="C25">
            <v>1.4</v>
          </cell>
          <cell r="D25">
            <v>2.61</v>
          </cell>
          <cell r="E25">
            <v>4.55</v>
          </cell>
          <cell r="F25">
            <v>15.85</v>
          </cell>
          <cell r="G25">
            <v>19.22</v>
          </cell>
          <cell r="H25">
            <v>18.95</v>
          </cell>
          <cell r="I25">
            <v>9.1</v>
          </cell>
          <cell r="J25">
            <v>7.6</v>
          </cell>
          <cell r="K25">
            <v>4.55</v>
          </cell>
          <cell r="L25">
            <v>3.3</v>
          </cell>
          <cell r="M25">
            <v>3.54</v>
          </cell>
          <cell r="N25">
            <v>2.25</v>
          </cell>
        </row>
        <row r="26">
          <cell r="C26">
            <v>1.4</v>
          </cell>
          <cell r="D26">
            <v>2.25</v>
          </cell>
          <cell r="E26">
            <v>7.6</v>
          </cell>
          <cell r="F26">
            <v>16.35</v>
          </cell>
          <cell r="G26">
            <v>15.6</v>
          </cell>
          <cell r="H26">
            <v>16.35</v>
          </cell>
          <cell r="I26">
            <v>8.5</v>
          </cell>
          <cell r="J26">
            <v>7.24</v>
          </cell>
          <cell r="K26">
            <v>4.55</v>
          </cell>
          <cell r="L26">
            <v>3.06</v>
          </cell>
          <cell r="M26">
            <v>3.3</v>
          </cell>
          <cell r="N26">
            <v>2.25</v>
          </cell>
        </row>
        <row r="27">
          <cell r="C27">
            <v>1.4</v>
          </cell>
          <cell r="D27">
            <v>2.25</v>
          </cell>
          <cell r="E27">
            <v>6.25</v>
          </cell>
          <cell r="F27">
            <v>35.97</v>
          </cell>
          <cell r="G27">
            <v>13.9</v>
          </cell>
          <cell r="H27">
            <v>17.1</v>
          </cell>
          <cell r="I27">
            <v>8.7</v>
          </cell>
          <cell r="J27">
            <v>6.88</v>
          </cell>
          <cell r="K27">
            <v>4.55</v>
          </cell>
          <cell r="L27">
            <v>3.06</v>
          </cell>
          <cell r="M27">
            <v>3.3</v>
          </cell>
          <cell r="N27">
            <v>2.25</v>
          </cell>
        </row>
        <row r="28">
          <cell r="C28">
            <v>1.4</v>
          </cell>
          <cell r="D28">
            <v>2.25</v>
          </cell>
          <cell r="E28">
            <v>4.68</v>
          </cell>
          <cell r="F28">
            <v>23.66</v>
          </cell>
          <cell r="G28">
            <v>13.42</v>
          </cell>
          <cell r="H28">
            <v>20.3</v>
          </cell>
          <cell r="I28">
            <v>9.9</v>
          </cell>
          <cell r="J28">
            <v>6.7</v>
          </cell>
          <cell r="K28">
            <v>4.55</v>
          </cell>
          <cell r="L28">
            <v>3.06</v>
          </cell>
          <cell r="M28">
            <v>3.3</v>
          </cell>
          <cell r="N28">
            <v>2.16</v>
          </cell>
        </row>
        <row r="29">
          <cell r="C29">
            <v>1.4</v>
          </cell>
          <cell r="D29">
            <v>2.25</v>
          </cell>
          <cell r="E29">
            <v>5.35</v>
          </cell>
          <cell r="F29">
            <v>10.72</v>
          </cell>
          <cell r="G29">
            <v>12.48</v>
          </cell>
          <cell r="H29">
            <v>23.66</v>
          </cell>
          <cell r="I29">
            <v>10.94</v>
          </cell>
          <cell r="J29">
            <v>6.25</v>
          </cell>
          <cell r="K29">
            <v>4.55</v>
          </cell>
          <cell r="L29">
            <v>3.06</v>
          </cell>
          <cell r="M29">
            <v>3.3</v>
          </cell>
          <cell r="N29">
            <v>1.89</v>
          </cell>
        </row>
        <row r="31">
          <cell r="C31">
            <v>1.4</v>
          </cell>
          <cell r="D31">
            <v>4.03</v>
          </cell>
          <cell r="E31">
            <v>5.95</v>
          </cell>
          <cell r="F31">
            <v>7.96</v>
          </cell>
          <cell r="G31">
            <v>13.18</v>
          </cell>
          <cell r="H31">
            <v>48.24</v>
          </cell>
          <cell r="I31">
            <v>11.6</v>
          </cell>
          <cell r="J31">
            <v>6.25</v>
          </cell>
          <cell r="K31">
            <v>4.55</v>
          </cell>
          <cell r="L31">
            <v>3.06</v>
          </cell>
          <cell r="M31">
            <v>3.18</v>
          </cell>
          <cell r="N31">
            <v>1.89</v>
          </cell>
        </row>
        <row r="32">
          <cell r="C32">
            <v>1.4</v>
          </cell>
          <cell r="D32">
            <v>4.29</v>
          </cell>
          <cell r="E32">
            <v>5.5</v>
          </cell>
          <cell r="F32">
            <v>7.78</v>
          </cell>
          <cell r="G32">
            <v>61.42</v>
          </cell>
          <cell r="H32">
            <v>31.48</v>
          </cell>
          <cell r="I32">
            <v>11.38</v>
          </cell>
          <cell r="J32">
            <v>6.25</v>
          </cell>
          <cell r="K32">
            <v>4.55</v>
          </cell>
          <cell r="L32">
            <v>3.06</v>
          </cell>
          <cell r="M32">
            <v>2.82</v>
          </cell>
          <cell r="N32">
            <v>1.89</v>
          </cell>
        </row>
        <row r="33">
          <cell r="C33">
            <v>1.4</v>
          </cell>
          <cell r="D33">
            <v>3.9</v>
          </cell>
          <cell r="E33">
            <v>3.3</v>
          </cell>
          <cell r="F33">
            <v>12.48</v>
          </cell>
          <cell r="G33">
            <v>144.09</v>
          </cell>
          <cell r="H33">
            <v>25.31</v>
          </cell>
          <cell r="I33">
            <v>10.5</v>
          </cell>
          <cell r="J33">
            <v>6.25</v>
          </cell>
          <cell r="K33">
            <v>4.29</v>
          </cell>
          <cell r="L33">
            <v>3.06</v>
          </cell>
          <cell r="M33">
            <v>2.82</v>
          </cell>
          <cell r="N33">
            <v>1.89</v>
          </cell>
        </row>
        <row r="34">
          <cell r="C34">
            <v>1.4</v>
          </cell>
          <cell r="D34">
            <v>3.3</v>
          </cell>
          <cell r="E34">
            <v>3.3</v>
          </cell>
          <cell r="F34">
            <v>13.42</v>
          </cell>
          <cell r="G34">
            <v>58.12</v>
          </cell>
          <cell r="H34">
            <v>29.6</v>
          </cell>
          <cell r="I34">
            <v>9.3</v>
          </cell>
          <cell r="J34">
            <v>6.25</v>
          </cell>
          <cell r="K34">
            <v>4.29</v>
          </cell>
          <cell r="L34">
            <v>2.82</v>
          </cell>
          <cell r="M34">
            <v>2.82</v>
          </cell>
          <cell r="N34">
            <v>1.98</v>
          </cell>
        </row>
        <row r="35">
          <cell r="C35">
            <v>1.56</v>
          </cell>
          <cell r="D35">
            <v>3.3</v>
          </cell>
          <cell r="E35">
            <v>3.3</v>
          </cell>
          <cell r="F35">
            <v>6.1</v>
          </cell>
          <cell r="G35">
            <v>43.85</v>
          </cell>
          <cell r="H35">
            <v>25.64</v>
          </cell>
          <cell r="I35">
            <v>8.7</v>
          </cell>
          <cell r="J35">
            <v>5.95</v>
          </cell>
          <cell r="K35">
            <v>4.29</v>
          </cell>
          <cell r="L35">
            <v>2.82</v>
          </cell>
          <cell r="M35">
            <v>2.82</v>
          </cell>
          <cell r="N35">
            <v>2.25</v>
          </cell>
        </row>
        <row r="36">
          <cell r="C36">
            <v>3.9</v>
          </cell>
          <cell r="D36">
            <v>3.06</v>
          </cell>
          <cell r="E36">
            <v>3.3</v>
          </cell>
          <cell r="F36">
            <v>5.35</v>
          </cell>
          <cell r="G36">
            <v>26.63</v>
          </cell>
          <cell r="H36">
            <v>25.31</v>
          </cell>
          <cell r="I36">
            <v>8.14</v>
          </cell>
          <cell r="J36">
            <v>5.95</v>
          </cell>
          <cell r="K36">
            <v>4.03</v>
          </cell>
          <cell r="L36">
            <v>2.82</v>
          </cell>
          <cell r="M36">
            <v>2.82</v>
          </cell>
          <cell r="N36">
            <v>2.25</v>
          </cell>
        </row>
        <row r="37">
          <cell r="C37">
            <v>10.1</v>
          </cell>
          <cell r="D37">
            <v>3.06</v>
          </cell>
          <cell r="E37">
            <v>3.66</v>
          </cell>
          <cell r="F37">
            <v>6.4</v>
          </cell>
          <cell r="G37">
            <v>21.65</v>
          </cell>
          <cell r="H37">
            <v>19.22</v>
          </cell>
          <cell r="I37">
            <v>7.78</v>
          </cell>
          <cell r="J37">
            <v>5.95</v>
          </cell>
          <cell r="K37">
            <v>4.03</v>
          </cell>
          <cell r="L37">
            <v>2.82</v>
          </cell>
          <cell r="M37">
            <v>2.61</v>
          </cell>
          <cell r="N37">
            <v>2.25</v>
          </cell>
        </row>
        <row r="38">
          <cell r="C38">
            <v>5.95</v>
          </cell>
          <cell r="D38">
            <v>2.82</v>
          </cell>
          <cell r="E38">
            <v>9.9</v>
          </cell>
          <cell r="F38">
            <v>10.5</v>
          </cell>
          <cell r="G38">
            <v>20.84</v>
          </cell>
          <cell r="H38">
            <v>17.1</v>
          </cell>
          <cell r="I38">
            <v>8.32</v>
          </cell>
          <cell r="J38">
            <v>5.65</v>
          </cell>
          <cell r="K38">
            <v>3.78</v>
          </cell>
          <cell r="L38">
            <v>2.82</v>
          </cell>
          <cell r="M38">
            <v>2.61</v>
          </cell>
          <cell r="N38">
            <v>2.25</v>
          </cell>
        </row>
        <row r="39">
          <cell r="C39">
            <v>6.1</v>
          </cell>
          <cell r="D39">
            <v>2.25</v>
          </cell>
          <cell r="E39">
            <v>5.95</v>
          </cell>
          <cell r="F39">
            <v>13.18</v>
          </cell>
          <cell r="G39">
            <v>19.22</v>
          </cell>
          <cell r="H39">
            <v>15.85</v>
          </cell>
          <cell r="I39">
            <v>7.96</v>
          </cell>
          <cell r="J39">
            <v>5.35</v>
          </cell>
          <cell r="K39">
            <v>3.78</v>
          </cell>
          <cell r="L39">
            <v>2.7</v>
          </cell>
          <cell r="M39" t="str">
            <v/>
          </cell>
          <cell r="N39">
            <v>2.25</v>
          </cell>
        </row>
        <row r="40">
          <cell r="C40">
            <v>9.9</v>
          </cell>
          <cell r="D40">
            <v>2.43</v>
          </cell>
          <cell r="E40">
            <v>4.29</v>
          </cell>
          <cell r="F40">
            <v>10.72</v>
          </cell>
          <cell r="G40">
            <v>19.49</v>
          </cell>
          <cell r="H40">
            <v>14.38</v>
          </cell>
          <cell r="I40">
            <v>9.5</v>
          </cell>
          <cell r="J40">
            <v>5.35</v>
          </cell>
          <cell r="K40">
            <v>3.78</v>
          </cell>
          <cell r="L40">
            <v>3.54</v>
          </cell>
          <cell r="N40">
            <v>2.25</v>
          </cell>
        </row>
        <row r="41">
          <cell r="D41">
            <v>3.06</v>
          </cell>
          <cell r="F41">
            <v>9.1</v>
          </cell>
          <cell r="G41">
            <v>15.35</v>
          </cell>
          <cell r="I41">
            <v>9.5</v>
          </cell>
          <cell r="K41">
            <v>3.78</v>
          </cell>
          <cell r="L41">
            <v>7.06</v>
          </cell>
          <cell r="N41">
            <v>2.25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2020</v>
          </cell>
        </row>
        <row r="4">
          <cell r="AG4" t="str">
            <v> Ban Huai Pa Cang ,Mae  Taeng  , Chiang  Mai,P.92A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2.55</v>
          </cell>
          <cell r="D9">
            <v>5.94</v>
          </cell>
          <cell r="E9">
            <v>6.7</v>
          </cell>
          <cell r="F9">
            <v>3.1</v>
          </cell>
          <cell r="G9">
            <v>5.4</v>
          </cell>
          <cell r="H9">
            <v>8.1</v>
          </cell>
          <cell r="I9">
            <v>40.13</v>
          </cell>
          <cell r="J9">
            <v>20.44</v>
          </cell>
          <cell r="K9">
            <v>10.79</v>
          </cell>
          <cell r="L9">
            <v>3.8</v>
          </cell>
          <cell r="M9">
            <v>3.8</v>
          </cell>
          <cell r="N9">
            <v>3.8</v>
          </cell>
        </row>
        <row r="10">
          <cell r="C10">
            <v>2.55</v>
          </cell>
          <cell r="D10">
            <v>5.94</v>
          </cell>
          <cell r="E10">
            <v>5.4</v>
          </cell>
          <cell r="F10">
            <v>3.8</v>
          </cell>
          <cell r="G10">
            <v>5.4</v>
          </cell>
          <cell r="H10">
            <v>7.3</v>
          </cell>
          <cell r="I10">
            <v>37.1</v>
          </cell>
          <cell r="J10">
            <v>35.84</v>
          </cell>
          <cell r="K10">
            <v>10.28</v>
          </cell>
          <cell r="L10">
            <v>3.8</v>
          </cell>
          <cell r="M10">
            <v>3.8</v>
          </cell>
          <cell r="N10">
            <v>3.52</v>
          </cell>
        </row>
        <row r="11">
          <cell r="C11">
            <v>2.55</v>
          </cell>
          <cell r="D11">
            <v>10.28</v>
          </cell>
          <cell r="E11">
            <v>5.04</v>
          </cell>
          <cell r="F11">
            <v>3.8</v>
          </cell>
          <cell r="G11">
            <v>5.4</v>
          </cell>
          <cell r="H11">
            <v>7.9</v>
          </cell>
          <cell r="I11">
            <v>37.94</v>
          </cell>
          <cell r="J11">
            <v>30.06</v>
          </cell>
          <cell r="K11">
            <v>10.28</v>
          </cell>
          <cell r="L11">
            <v>3.52</v>
          </cell>
          <cell r="M11">
            <v>3.8</v>
          </cell>
          <cell r="N11">
            <v>3.52</v>
          </cell>
        </row>
        <row r="12">
          <cell r="C12">
            <v>2.55</v>
          </cell>
          <cell r="D12">
            <v>4.68</v>
          </cell>
          <cell r="E12">
            <v>4.5</v>
          </cell>
          <cell r="F12">
            <v>3.66</v>
          </cell>
          <cell r="G12">
            <v>5.4</v>
          </cell>
          <cell r="H12">
            <v>12.24</v>
          </cell>
          <cell r="I12">
            <v>40.13</v>
          </cell>
          <cell r="J12">
            <v>28.58</v>
          </cell>
          <cell r="K12">
            <v>10.06</v>
          </cell>
          <cell r="L12">
            <v>3.24</v>
          </cell>
          <cell r="M12">
            <v>3.8</v>
          </cell>
          <cell r="N12">
            <v>3.24</v>
          </cell>
        </row>
        <row r="13">
          <cell r="C13">
            <v>2.99</v>
          </cell>
          <cell r="D13">
            <v>4.5</v>
          </cell>
          <cell r="E13">
            <v>5.76</v>
          </cell>
          <cell r="F13">
            <v>3.1</v>
          </cell>
          <cell r="G13">
            <v>5.4</v>
          </cell>
          <cell r="H13">
            <v>8.52</v>
          </cell>
          <cell r="I13">
            <v>24.51</v>
          </cell>
          <cell r="J13">
            <v>25.99</v>
          </cell>
          <cell r="K13">
            <v>9.4</v>
          </cell>
          <cell r="L13">
            <v>3.24</v>
          </cell>
          <cell r="M13">
            <v>5.04</v>
          </cell>
          <cell r="N13">
            <v>3.24</v>
          </cell>
        </row>
        <row r="14">
          <cell r="C14">
            <v>5.58</v>
          </cell>
          <cell r="D14">
            <v>4.36</v>
          </cell>
          <cell r="E14">
            <v>7.5</v>
          </cell>
          <cell r="F14">
            <v>3.24</v>
          </cell>
          <cell r="G14">
            <v>6.5</v>
          </cell>
          <cell r="H14">
            <v>7.7</v>
          </cell>
          <cell r="I14">
            <v>20.44</v>
          </cell>
          <cell r="J14">
            <v>19.38</v>
          </cell>
          <cell r="K14">
            <v>9.4</v>
          </cell>
          <cell r="L14">
            <v>2.99</v>
          </cell>
          <cell r="M14">
            <v>6.5</v>
          </cell>
          <cell r="N14">
            <v>3.24</v>
          </cell>
        </row>
        <row r="15">
          <cell r="C15">
            <v>8.96</v>
          </cell>
          <cell r="D15">
            <v>4.86</v>
          </cell>
          <cell r="E15">
            <v>8.1</v>
          </cell>
          <cell r="F15">
            <v>3.8</v>
          </cell>
          <cell r="G15">
            <v>5.4</v>
          </cell>
          <cell r="H15">
            <v>7.7</v>
          </cell>
          <cell r="I15">
            <v>17.46</v>
          </cell>
          <cell r="J15">
            <v>17.78</v>
          </cell>
          <cell r="K15">
            <v>9.4</v>
          </cell>
          <cell r="L15">
            <v>2.99</v>
          </cell>
          <cell r="M15">
            <v>12.53</v>
          </cell>
          <cell r="N15">
            <v>3.24</v>
          </cell>
        </row>
        <row r="16">
          <cell r="C16">
            <v>6.7</v>
          </cell>
          <cell r="D16">
            <v>18.74</v>
          </cell>
          <cell r="E16">
            <v>8.1</v>
          </cell>
          <cell r="F16">
            <v>4.08</v>
          </cell>
          <cell r="G16">
            <v>5.4</v>
          </cell>
          <cell r="H16">
            <v>24.88</v>
          </cell>
          <cell r="I16">
            <v>15.88</v>
          </cell>
          <cell r="J16">
            <v>16.5</v>
          </cell>
          <cell r="K16">
            <v>9.4</v>
          </cell>
          <cell r="L16">
            <v>2.88</v>
          </cell>
          <cell r="M16">
            <v>7.1</v>
          </cell>
          <cell r="N16">
            <v>2.99</v>
          </cell>
        </row>
        <row r="17">
          <cell r="C17">
            <v>5.04</v>
          </cell>
          <cell r="D17">
            <v>7.9</v>
          </cell>
          <cell r="E17">
            <v>11.08</v>
          </cell>
          <cell r="F17">
            <v>14.02</v>
          </cell>
          <cell r="G17">
            <v>5.4</v>
          </cell>
          <cell r="H17">
            <v>27.47</v>
          </cell>
          <cell r="I17">
            <v>14.02</v>
          </cell>
          <cell r="J17">
            <v>15.26</v>
          </cell>
          <cell r="K17">
            <v>8.96</v>
          </cell>
          <cell r="L17">
            <v>2.55</v>
          </cell>
          <cell r="M17">
            <v>5.94</v>
          </cell>
          <cell r="N17">
            <v>2.99</v>
          </cell>
        </row>
        <row r="18">
          <cell r="C18">
            <v>4.22</v>
          </cell>
          <cell r="D18">
            <v>14.33</v>
          </cell>
          <cell r="E18">
            <v>15.57</v>
          </cell>
          <cell r="F18">
            <v>20.07</v>
          </cell>
          <cell r="G18">
            <v>5.22</v>
          </cell>
          <cell r="H18">
            <v>25.25</v>
          </cell>
          <cell r="I18">
            <v>12.24</v>
          </cell>
          <cell r="J18">
            <v>15.88</v>
          </cell>
          <cell r="K18">
            <v>8.1</v>
          </cell>
          <cell r="L18">
            <v>2.55</v>
          </cell>
          <cell r="M18">
            <v>4.36</v>
          </cell>
          <cell r="N18">
            <v>2.99</v>
          </cell>
        </row>
        <row r="20">
          <cell r="C20">
            <v>3.8</v>
          </cell>
          <cell r="D20">
            <v>8.52</v>
          </cell>
          <cell r="E20">
            <v>16.5</v>
          </cell>
          <cell r="F20">
            <v>20.07</v>
          </cell>
          <cell r="G20">
            <v>4.68</v>
          </cell>
          <cell r="H20">
            <v>20.44</v>
          </cell>
          <cell r="I20">
            <v>14.02</v>
          </cell>
          <cell r="J20">
            <v>14.95</v>
          </cell>
          <cell r="K20">
            <v>7.7</v>
          </cell>
          <cell r="L20">
            <v>2.55</v>
          </cell>
          <cell r="M20">
            <v>3.8</v>
          </cell>
          <cell r="N20">
            <v>2.88</v>
          </cell>
        </row>
        <row r="21">
          <cell r="C21">
            <v>3.8</v>
          </cell>
          <cell r="D21">
            <v>8.3</v>
          </cell>
          <cell r="E21">
            <v>10.5</v>
          </cell>
          <cell r="F21">
            <v>46.18</v>
          </cell>
          <cell r="G21">
            <v>4.5</v>
          </cell>
          <cell r="H21">
            <v>39.2</v>
          </cell>
          <cell r="I21">
            <v>14.64</v>
          </cell>
          <cell r="J21">
            <v>15.57</v>
          </cell>
          <cell r="K21">
            <v>7.3</v>
          </cell>
          <cell r="L21">
            <v>2.55</v>
          </cell>
          <cell r="M21">
            <v>3.8</v>
          </cell>
          <cell r="N21">
            <v>2.55</v>
          </cell>
        </row>
        <row r="22">
          <cell r="C22">
            <v>3.8</v>
          </cell>
          <cell r="D22">
            <v>4.36</v>
          </cell>
          <cell r="E22">
            <v>7.1</v>
          </cell>
          <cell r="F22">
            <v>16.82</v>
          </cell>
          <cell r="G22">
            <v>4.5</v>
          </cell>
          <cell r="H22">
            <v>29.32</v>
          </cell>
          <cell r="I22">
            <v>13.11</v>
          </cell>
          <cell r="J22">
            <v>17.14</v>
          </cell>
          <cell r="K22">
            <v>7.3</v>
          </cell>
          <cell r="L22">
            <v>2.55</v>
          </cell>
          <cell r="M22">
            <v>3.8</v>
          </cell>
          <cell r="N22">
            <v>2.55</v>
          </cell>
        </row>
        <row r="23">
          <cell r="C23">
            <v>4.22</v>
          </cell>
          <cell r="D23">
            <v>3.66</v>
          </cell>
          <cell r="E23">
            <v>6.5</v>
          </cell>
          <cell r="F23">
            <v>15.57</v>
          </cell>
          <cell r="G23">
            <v>4.68</v>
          </cell>
          <cell r="H23">
            <v>19.7</v>
          </cell>
          <cell r="I23">
            <v>11.95</v>
          </cell>
          <cell r="J23">
            <v>14.95</v>
          </cell>
          <cell r="K23">
            <v>7.3</v>
          </cell>
          <cell r="L23">
            <v>2.88</v>
          </cell>
          <cell r="M23">
            <v>3.8</v>
          </cell>
          <cell r="N23">
            <v>2.55</v>
          </cell>
        </row>
        <row r="24">
          <cell r="C24">
            <v>10.06</v>
          </cell>
          <cell r="D24">
            <v>3.24</v>
          </cell>
          <cell r="E24">
            <v>8.74</v>
          </cell>
          <cell r="F24">
            <v>9.62</v>
          </cell>
          <cell r="G24">
            <v>6.3</v>
          </cell>
          <cell r="H24">
            <v>13.4</v>
          </cell>
          <cell r="I24">
            <v>10.79</v>
          </cell>
          <cell r="J24">
            <v>14.64</v>
          </cell>
          <cell r="K24">
            <v>7.3</v>
          </cell>
          <cell r="L24">
            <v>4.22</v>
          </cell>
          <cell r="M24">
            <v>3.8</v>
          </cell>
          <cell r="N24">
            <v>2.77</v>
          </cell>
        </row>
        <row r="25">
          <cell r="C25">
            <v>3.8</v>
          </cell>
          <cell r="D25">
            <v>2.88</v>
          </cell>
          <cell r="E25">
            <v>7.9</v>
          </cell>
          <cell r="F25">
            <v>14.33</v>
          </cell>
          <cell r="G25">
            <v>25.25</v>
          </cell>
          <cell r="H25">
            <v>12.82</v>
          </cell>
          <cell r="I25">
            <v>11.37</v>
          </cell>
          <cell r="J25">
            <v>13.11</v>
          </cell>
          <cell r="K25">
            <v>7.1</v>
          </cell>
          <cell r="L25">
            <v>6.12</v>
          </cell>
          <cell r="M25">
            <v>3.52</v>
          </cell>
          <cell r="N25">
            <v>3.94</v>
          </cell>
        </row>
        <row r="26">
          <cell r="C26">
            <v>3.8</v>
          </cell>
          <cell r="D26">
            <v>2.55</v>
          </cell>
          <cell r="E26">
            <v>11.95</v>
          </cell>
          <cell r="F26">
            <v>21.55</v>
          </cell>
          <cell r="G26">
            <v>22.66</v>
          </cell>
          <cell r="H26">
            <v>17.78</v>
          </cell>
          <cell r="I26">
            <v>29.32</v>
          </cell>
          <cell r="J26">
            <v>11.95</v>
          </cell>
          <cell r="K26">
            <v>5.94</v>
          </cell>
          <cell r="L26">
            <v>10.28</v>
          </cell>
          <cell r="M26">
            <v>3.94</v>
          </cell>
          <cell r="N26">
            <v>3.24</v>
          </cell>
        </row>
        <row r="27">
          <cell r="C27">
            <v>4.08</v>
          </cell>
          <cell r="D27">
            <v>2.55</v>
          </cell>
          <cell r="E27">
            <v>8.74</v>
          </cell>
          <cell r="F27">
            <v>14.95</v>
          </cell>
          <cell r="G27">
            <v>19.38</v>
          </cell>
          <cell r="H27">
            <v>23.03</v>
          </cell>
          <cell r="I27">
            <v>21.55</v>
          </cell>
          <cell r="J27">
            <v>11.95</v>
          </cell>
          <cell r="K27">
            <v>5.4</v>
          </cell>
          <cell r="L27">
            <v>8.74</v>
          </cell>
          <cell r="M27">
            <v>5.94</v>
          </cell>
          <cell r="N27">
            <v>3.38</v>
          </cell>
        </row>
        <row r="28">
          <cell r="C28">
            <v>4.5</v>
          </cell>
          <cell r="D28">
            <v>2.66</v>
          </cell>
          <cell r="E28">
            <v>6.7</v>
          </cell>
          <cell r="F28">
            <v>9.4</v>
          </cell>
          <cell r="G28">
            <v>18.74</v>
          </cell>
          <cell r="H28">
            <v>30.43</v>
          </cell>
          <cell r="I28">
            <v>17.78</v>
          </cell>
          <cell r="J28">
            <v>11.95</v>
          </cell>
          <cell r="K28">
            <v>5.4</v>
          </cell>
          <cell r="L28">
            <v>7.9</v>
          </cell>
          <cell r="M28">
            <v>8.74</v>
          </cell>
          <cell r="N28">
            <v>3.8</v>
          </cell>
        </row>
        <row r="29">
          <cell r="C29">
            <v>4.08</v>
          </cell>
          <cell r="D29">
            <v>2.88</v>
          </cell>
          <cell r="E29">
            <v>5.04</v>
          </cell>
          <cell r="F29">
            <v>8.3</v>
          </cell>
          <cell r="G29">
            <v>20.81</v>
          </cell>
          <cell r="H29">
            <v>45.24</v>
          </cell>
          <cell r="I29">
            <v>16.19</v>
          </cell>
          <cell r="J29">
            <v>11.95</v>
          </cell>
          <cell r="K29">
            <v>5.4</v>
          </cell>
          <cell r="L29">
            <v>10.06</v>
          </cell>
          <cell r="M29">
            <v>7.3</v>
          </cell>
          <cell r="N29">
            <v>3.8</v>
          </cell>
        </row>
        <row r="31">
          <cell r="C31">
            <v>4.08</v>
          </cell>
          <cell r="D31">
            <v>2.55</v>
          </cell>
          <cell r="E31">
            <v>4.22</v>
          </cell>
          <cell r="F31">
            <v>9.84</v>
          </cell>
          <cell r="G31">
            <v>21.55</v>
          </cell>
          <cell r="H31">
            <v>46.18</v>
          </cell>
          <cell r="I31">
            <v>17.14</v>
          </cell>
          <cell r="J31">
            <v>11.95</v>
          </cell>
          <cell r="K31">
            <v>5.4</v>
          </cell>
          <cell r="L31">
            <v>8.96</v>
          </cell>
          <cell r="M31">
            <v>7.3</v>
          </cell>
          <cell r="N31">
            <v>3.8</v>
          </cell>
        </row>
        <row r="32">
          <cell r="C32">
            <v>3.8</v>
          </cell>
          <cell r="D32">
            <v>2.66</v>
          </cell>
          <cell r="E32">
            <v>3.8</v>
          </cell>
          <cell r="F32">
            <v>15.26</v>
          </cell>
          <cell r="G32">
            <v>16.19</v>
          </cell>
          <cell r="H32">
            <v>25.99</v>
          </cell>
          <cell r="I32">
            <v>52.3</v>
          </cell>
          <cell r="J32">
            <v>11.95</v>
          </cell>
          <cell r="K32">
            <v>5.04</v>
          </cell>
          <cell r="L32">
            <v>7.9</v>
          </cell>
          <cell r="M32">
            <v>6.7</v>
          </cell>
          <cell r="N32">
            <v>3.94</v>
          </cell>
        </row>
        <row r="33">
          <cell r="C33">
            <v>3.8</v>
          </cell>
          <cell r="D33">
            <v>3.38</v>
          </cell>
          <cell r="E33">
            <v>3.8</v>
          </cell>
          <cell r="F33">
            <v>11.66</v>
          </cell>
          <cell r="G33">
            <v>13.71</v>
          </cell>
          <cell r="H33">
            <v>28.95</v>
          </cell>
          <cell r="I33">
            <v>50.4</v>
          </cell>
          <cell r="J33">
            <v>11.95</v>
          </cell>
          <cell r="K33">
            <v>4.86</v>
          </cell>
          <cell r="L33">
            <v>7.3</v>
          </cell>
          <cell r="M33">
            <v>4.36</v>
          </cell>
          <cell r="N33">
            <v>4.36</v>
          </cell>
        </row>
        <row r="34">
          <cell r="C34">
            <v>3.8</v>
          </cell>
          <cell r="D34">
            <v>4.08</v>
          </cell>
          <cell r="E34">
            <v>3.8</v>
          </cell>
          <cell r="F34">
            <v>10.28</v>
          </cell>
          <cell r="G34">
            <v>9.84</v>
          </cell>
          <cell r="H34">
            <v>34.58</v>
          </cell>
          <cell r="I34">
            <v>37.1</v>
          </cell>
          <cell r="J34">
            <v>11.95</v>
          </cell>
          <cell r="K34">
            <v>4.36</v>
          </cell>
          <cell r="L34">
            <v>7.3</v>
          </cell>
          <cell r="M34">
            <v>4.08</v>
          </cell>
          <cell r="N34">
            <v>4.36</v>
          </cell>
        </row>
        <row r="35">
          <cell r="C35">
            <v>3.52</v>
          </cell>
          <cell r="D35">
            <v>6.9</v>
          </cell>
          <cell r="E35">
            <v>3.52</v>
          </cell>
          <cell r="F35">
            <v>8.96</v>
          </cell>
          <cell r="G35">
            <v>11.95</v>
          </cell>
          <cell r="H35">
            <v>37.1</v>
          </cell>
          <cell r="I35">
            <v>35.84</v>
          </cell>
          <cell r="J35">
            <v>11.95</v>
          </cell>
          <cell r="K35">
            <v>4.08</v>
          </cell>
          <cell r="L35">
            <v>7.3</v>
          </cell>
          <cell r="M35">
            <v>3.8</v>
          </cell>
          <cell r="N35">
            <v>4.22</v>
          </cell>
        </row>
        <row r="36">
          <cell r="C36">
            <v>3.66</v>
          </cell>
          <cell r="D36">
            <v>8.74</v>
          </cell>
          <cell r="E36">
            <v>3.38</v>
          </cell>
          <cell r="F36">
            <v>7.9</v>
          </cell>
          <cell r="G36">
            <v>14.95</v>
          </cell>
          <cell r="H36">
            <v>35</v>
          </cell>
          <cell r="I36">
            <v>22.29</v>
          </cell>
          <cell r="J36">
            <v>11.08</v>
          </cell>
          <cell r="K36">
            <v>3.8</v>
          </cell>
          <cell r="L36">
            <v>6.9</v>
          </cell>
          <cell r="M36">
            <v>3.8</v>
          </cell>
          <cell r="N36">
            <v>3.8</v>
          </cell>
        </row>
        <row r="37">
          <cell r="C37">
            <v>5.4</v>
          </cell>
          <cell r="D37">
            <v>11.95</v>
          </cell>
          <cell r="E37">
            <v>3.8</v>
          </cell>
          <cell r="F37">
            <v>7.5</v>
          </cell>
          <cell r="G37">
            <v>11.95</v>
          </cell>
          <cell r="H37">
            <v>27.84</v>
          </cell>
          <cell r="I37">
            <v>20.44</v>
          </cell>
          <cell r="J37">
            <v>11.66</v>
          </cell>
          <cell r="K37">
            <v>3.8</v>
          </cell>
          <cell r="L37">
            <v>5.4</v>
          </cell>
          <cell r="M37">
            <v>3.8</v>
          </cell>
          <cell r="N37">
            <v>3.8</v>
          </cell>
        </row>
        <row r="38">
          <cell r="C38">
            <v>7.9</v>
          </cell>
          <cell r="D38">
            <v>12.53</v>
          </cell>
          <cell r="E38">
            <v>3.38</v>
          </cell>
          <cell r="F38">
            <v>8.1</v>
          </cell>
          <cell r="G38">
            <v>11.37</v>
          </cell>
          <cell r="H38">
            <v>31.64</v>
          </cell>
          <cell r="I38">
            <v>17.78</v>
          </cell>
          <cell r="J38">
            <v>10.79</v>
          </cell>
          <cell r="K38">
            <v>3.8</v>
          </cell>
          <cell r="L38">
            <v>5.22</v>
          </cell>
          <cell r="M38">
            <v>3.8</v>
          </cell>
          <cell r="N38">
            <v>3.94</v>
          </cell>
        </row>
        <row r="39">
          <cell r="C39">
            <v>6.7</v>
          </cell>
          <cell r="D39">
            <v>14.02</v>
          </cell>
          <cell r="E39">
            <v>2.55</v>
          </cell>
          <cell r="F39">
            <v>6.7</v>
          </cell>
          <cell r="G39">
            <v>9.84</v>
          </cell>
          <cell r="H39">
            <v>48.03</v>
          </cell>
          <cell r="I39">
            <v>17.78</v>
          </cell>
          <cell r="J39">
            <v>10.79</v>
          </cell>
          <cell r="K39">
            <v>3.8</v>
          </cell>
          <cell r="L39">
            <v>4.68</v>
          </cell>
          <cell r="M39" t="str">
            <v/>
          </cell>
          <cell r="N39">
            <v>4.22</v>
          </cell>
        </row>
        <row r="40">
          <cell r="C40">
            <v>5.4</v>
          </cell>
          <cell r="D40">
            <v>9.62</v>
          </cell>
          <cell r="E40">
            <v>2.55</v>
          </cell>
          <cell r="F40">
            <v>5.4</v>
          </cell>
          <cell r="G40">
            <v>13.4</v>
          </cell>
          <cell r="H40">
            <v>47.57</v>
          </cell>
          <cell r="I40">
            <v>21.55</v>
          </cell>
          <cell r="J40">
            <v>10.79</v>
          </cell>
          <cell r="K40">
            <v>3.8</v>
          </cell>
          <cell r="L40">
            <v>4.22</v>
          </cell>
          <cell r="N40">
            <v>3.94</v>
          </cell>
        </row>
        <row r="41">
          <cell r="D41">
            <v>6.9</v>
          </cell>
          <cell r="F41">
            <v>5.4</v>
          </cell>
          <cell r="G41">
            <v>10.5</v>
          </cell>
          <cell r="I41">
            <v>21.55</v>
          </cell>
          <cell r="K41">
            <v>3.8</v>
          </cell>
          <cell r="L41">
            <v>3.8</v>
          </cell>
          <cell r="N41">
            <v>4.22</v>
          </cell>
        </row>
      </sheetData>
      <sheetData sheetId="19">
        <row r="3">
          <cell r="AG3" t="str">
            <v>Nam Mae Taeng</v>
          </cell>
          <cell r="AH3" t="str">
            <v>Nam Mae Taeng</v>
          </cell>
          <cell r="AI3" t="str">
            <v>Nam Mae Taeng</v>
          </cell>
          <cell r="AJ3">
            <v>2021</v>
          </cell>
        </row>
        <row r="4">
          <cell r="AG4" t="str">
            <v> Ban Huai Pa Cang ,Mae  Taeng  , Chiang  Mai,P.92A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3.55</v>
          </cell>
          <cell r="D9">
            <v>3.88</v>
          </cell>
          <cell r="E9">
            <v>8.82</v>
          </cell>
          <cell r="F9">
            <v>11.11</v>
          </cell>
          <cell r="G9">
            <v>19.14</v>
          </cell>
          <cell r="H9">
            <v>26.97</v>
          </cell>
          <cell r="I9">
            <v>42.1</v>
          </cell>
          <cell r="J9">
            <v>22.2</v>
          </cell>
          <cell r="K9">
            <v>9.75</v>
          </cell>
          <cell r="L9">
            <v>4</v>
          </cell>
          <cell r="M9">
            <v>1.9</v>
          </cell>
          <cell r="N9">
            <v>2.1</v>
          </cell>
        </row>
        <row r="10">
          <cell r="C10">
            <v>3.88</v>
          </cell>
          <cell r="D10">
            <v>7.56</v>
          </cell>
          <cell r="E10">
            <v>6.01</v>
          </cell>
          <cell r="F10">
            <v>17.73</v>
          </cell>
          <cell r="G10">
            <v>19.85</v>
          </cell>
          <cell r="H10">
            <v>29</v>
          </cell>
          <cell r="I10">
            <v>185.85</v>
          </cell>
          <cell r="J10">
            <v>22.46</v>
          </cell>
          <cell r="K10">
            <v>9</v>
          </cell>
          <cell r="L10">
            <v>3.8</v>
          </cell>
          <cell r="M10">
            <v>1.9</v>
          </cell>
          <cell r="N10">
            <v>2.1</v>
          </cell>
        </row>
        <row r="11">
          <cell r="C11">
            <v>10.33</v>
          </cell>
          <cell r="D11">
            <v>6.18</v>
          </cell>
          <cell r="E11">
            <v>5.36</v>
          </cell>
          <cell r="F11">
            <v>17.5</v>
          </cell>
          <cell r="G11">
            <v>19.14</v>
          </cell>
          <cell r="H11">
            <v>30.5</v>
          </cell>
          <cell r="I11">
            <v>216.75</v>
          </cell>
          <cell r="J11">
            <v>21.73</v>
          </cell>
          <cell r="K11">
            <v>8.25</v>
          </cell>
          <cell r="L11">
            <v>3.2</v>
          </cell>
          <cell r="M11">
            <v>1.9</v>
          </cell>
          <cell r="N11">
            <v>1.9</v>
          </cell>
        </row>
        <row r="12">
          <cell r="C12">
            <v>7.2</v>
          </cell>
          <cell r="D12">
            <v>5.08</v>
          </cell>
          <cell r="E12">
            <v>4.8</v>
          </cell>
          <cell r="F12">
            <v>12.16</v>
          </cell>
          <cell r="G12">
            <v>20.32</v>
          </cell>
          <cell r="H12">
            <v>25.12</v>
          </cell>
          <cell r="I12">
            <v>131.4</v>
          </cell>
          <cell r="J12">
            <v>21.02</v>
          </cell>
          <cell r="K12">
            <v>8.25</v>
          </cell>
          <cell r="L12">
            <v>3</v>
          </cell>
          <cell r="M12">
            <v>2</v>
          </cell>
          <cell r="N12">
            <v>1.7</v>
          </cell>
        </row>
        <row r="13">
          <cell r="C13">
            <v>4.8</v>
          </cell>
          <cell r="D13">
            <v>4.24</v>
          </cell>
          <cell r="E13">
            <v>4.8</v>
          </cell>
          <cell r="F13">
            <v>9.95</v>
          </cell>
          <cell r="G13">
            <v>23.53</v>
          </cell>
          <cell r="H13">
            <v>22.2</v>
          </cell>
          <cell r="I13">
            <v>72.6</v>
          </cell>
          <cell r="J13">
            <v>21.02</v>
          </cell>
          <cell r="K13">
            <v>7.75</v>
          </cell>
          <cell r="L13">
            <v>3</v>
          </cell>
          <cell r="M13">
            <v>2.1</v>
          </cell>
          <cell r="N13">
            <v>1.7</v>
          </cell>
        </row>
        <row r="14">
          <cell r="C14">
            <v>4.52</v>
          </cell>
          <cell r="D14">
            <v>4.24</v>
          </cell>
          <cell r="E14">
            <v>4.8</v>
          </cell>
          <cell r="F14">
            <v>9.76</v>
          </cell>
          <cell r="G14">
            <v>36.2</v>
          </cell>
          <cell r="H14">
            <v>20.79</v>
          </cell>
          <cell r="I14">
            <v>62.6</v>
          </cell>
          <cell r="J14">
            <v>20.79</v>
          </cell>
          <cell r="K14">
            <v>6.8</v>
          </cell>
          <cell r="L14">
            <v>3</v>
          </cell>
          <cell r="M14">
            <v>2</v>
          </cell>
          <cell r="N14">
            <v>1.7</v>
          </cell>
        </row>
        <row r="15">
          <cell r="C15">
            <v>5.22</v>
          </cell>
          <cell r="D15">
            <v>14.54</v>
          </cell>
          <cell r="E15">
            <v>4.8</v>
          </cell>
          <cell r="F15">
            <v>19.38</v>
          </cell>
          <cell r="G15">
            <v>46.7</v>
          </cell>
          <cell r="H15">
            <v>20.79</v>
          </cell>
          <cell r="I15">
            <v>54.6</v>
          </cell>
          <cell r="J15">
            <v>19.85</v>
          </cell>
          <cell r="K15">
            <v>6.8</v>
          </cell>
          <cell r="L15">
            <v>3</v>
          </cell>
          <cell r="M15">
            <v>2</v>
          </cell>
          <cell r="N15">
            <v>1.7</v>
          </cell>
        </row>
        <row r="16">
          <cell r="C16">
            <v>7.2</v>
          </cell>
          <cell r="D16">
            <v>5.36</v>
          </cell>
          <cell r="E16">
            <v>4.94</v>
          </cell>
          <cell r="F16">
            <v>19.85</v>
          </cell>
          <cell r="G16">
            <v>69.8</v>
          </cell>
          <cell r="H16">
            <v>22.73</v>
          </cell>
          <cell r="I16">
            <v>47.75</v>
          </cell>
          <cell r="J16">
            <v>18.68</v>
          </cell>
          <cell r="K16">
            <v>6.8</v>
          </cell>
          <cell r="L16">
            <v>3</v>
          </cell>
          <cell r="M16">
            <v>2</v>
          </cell>
          <cell r="N16">
            <v>1.7</v>
          </cell>
        </row>
        <row r="17">
          <cell r="C17">
            <v>5.22</v>
          </cell>
          <cell r="D17">
            <v>8.64</v>
          </cell>
          <cell r="E17">
            <v>5.36</v>
          </cell>
          <cell r="F17">
            <v>19.38</v>
          </cell>
          <cell r="G17">
            <v>67.8</v>
          </cell>
          <cell r="H17">
            <v>26.71</v>
          </cell>
          <cell r="I17">
            <v>41.77</v>
          </cell>
          <cell r="J17">
            <v>18.91</v>
          </cell>
          <cell r="K17">
            <v>6.8</v>
          </cell>
          <cell r="L17">
            <v>3</v>
          </cell>
          <cell r="M17">
            <v>2</v>
          </cell>
          <cell r="N17">
            <v>1.5</v>
          </cell>
        </row>
        <row r="18">
          <cell r="C18">
            <v>4.66</v>
          </cell>
          <cell r="D18">
            <v>13</v>
          </cell>
          <cell r="E18">
            <v>4.8</v>
          </cell>
          <cell r="F18">
            <v>26.97</v>
          </cell>
          <cell r="G18">
            <v>73</v>
          </cell>
          <cell r="H18">
            <v>33.8</v>
          </cell>
          <cell r="I18">
            <v>41.45</v>
          </cell>
          <cell r="J18">
            <v>19.61</v>
          </cell>
          <cell r="K18">
            <v>6.8</v>
          </cell>
          <cell r="L18">
            <v>2.9</v>
          </cell>
          <cell r="M18">
            <v>2.1</v>
          </cell>
          <cell r="N18">
            <v>1.5</v>
          </cell>
        </row>
        <row r="20">
          <cell r="C20">
            <v>3.99</v>
          </cell>
          <cell r="D20">
            <v>19.14</v>
          </cell>
          <cell r="E20">
            <v>4.8</v>
          </cell>
          <cell r="F20">
            <v>19.85</v>
          </cell>
          <cell r="G20">
            <v>70.6</v>
          </cell>
          <cell r="H20">
            <v>40.8</v>
          </cell>
          <cell r="I20">
            <v>44.7</v>
          </cell>
          <cell r="J20">
            <v>19.61</v>
          </cell>
          <cell r="K20">
            <v>6.8</v>
          </cell>
          <cell r="L20">
            <v>2.9</v>
          </cell>
          <cell r="M20">
            <v>2.1</v>
          </cell>
          <cell r="N20">
            <v>1.5</v>
          </cell>
        </row>
        <row r="21">
          <cell r="C21">
            <v>3.77</v>
          </cell>
          <cell r="D21">
            <v>16.81</v>
          </cell>
          <cell r="E21">
            <v>4.8</v>
          </cell>
          <cell r="F21">
            <v>17.73</v>
          </cell>
          <cell r="G21">
            <v>67.8</v>
          </cell>
          <cell r="H21">
            <v>67.4</v>
          </cell>
          <cell r="I21">
            <v>55.8</v>
          </cell>
          <cell r="J21">
            <v>18.2</v>
          </cell>
          <cell r="K21">
            <v>6.8</v>
          </cell>
          <cell r="L21">
            <v>2.9</v>
          </cell>
          <cell r="M21">
            <v>1.9</v>
          </cell>
          <cell r="N21">
            <v>1.5</v>
          </cell>
        </row>
        <row r="22">
          <cell r="C22">
            <v>4.8</v>
          </cell>
          <cell r="D22">
            <v>7.2</v>
          </cell>
          <cell r="E22">
            <v>4.8</v>
          </cell>
          <cell r="F22">
            <v>23</v>
          </cell>
          <cell r="G22">
            <v>143.6</v>
          </cell>
          <cell r="H22">
            <v>67</v>
          </cell>
          <cell r="I22">
            <v>38.3</v>
          </cell>
          <cell r="J22">
            <v>17.27</v>
          </cell>
          <cell r="K22">
            <v>6.6</v>
          </cell>
          <cell r="L22">
            <v>2.7</v>
          </cell>
          <cell r="M22">
            <v>1.9</v>
          </cell>
          <cell r="N22">
            <v>1.5</v>
          </cell>
        </row>
        <row r="23">
          <cell r="C23">
            <v>4.38</v>
          </cell>
          <cell r="D23">
            <v>5.36</v>
          </cell>
          <cell r="E23">
            <v>4.52</v>
          </cell>
          <cell r="F23">
            <v>23.53</v>
          </cell>
          <cell r="G23">
            <v>58.2</v>
          </cell>
          <cell r="H23">
            <v>71</v>
          </cell>
          <cell r="I23">
            <v>38.6</v>
          </cell>
          <cell r="J23">
            <v>17.04</v>
          </cell>
          <cell r="K23">
            <v>6</v>
          </cell>
          <cell r="L23">
            <v>2.7</v>
          </cell>
          <cell r="M23">
            <v>1.9</v>
          </cell>
          <cell r="N23">
            <v>1.7</v>
          </cell>
        </row>
        <row r="24">
          <cell r="C24">
            <v>3.55</v>
          </cell>
          <cell r="D24">
            <v>4.94</v>
          </cell>
          <cell r="E24">
            <v>5.36</v>
          </cell>
          <cell r="F24">
            <v>21.97</v>
          </cell>
          <cell r="G24">
            <v>37.4</v>
          </cell>
          <cell r="H24">
            <v>83.18</v>
          </cell>
          <cell r="I24">
            <v>43.4</v>
          </cell>
          <cell r="J24">
            <v>17.27</v>
          </cell>
          <cell r="K24">
            <v>6</v>
          </cell>
          <cell r="L24">
            <v>2.7</v>
          </cell>
          <cell r="M24">
            <v>1.9</v>
          </cell>
          <cell r="N24">
            <v>2.1</v>
          </cell>
        </row>
        <row r="25">
          <cell r="C25">
            <v>3.55</v>
          </cell>
          <cell r="D25">
            <v>5.36</v>
          </cell>
          <cell r="E25">
            <v>5.08</v>
          </cell>
          <cell r="F25">
            <v>15.66</v>
          </cell>
          <cell r="G25">
            <v>35.9</v>
          </cell>
          <cell r="H25">
            <v>78.9</v>
          </cell>
          <cell r="I25">
            <v>34.7</v>
          </cell>
          <cell r="J25">
            <v>17.73</v>
          </cell>
          <cell r="K25">
            <v>6</v>
          </cell>
          <cell r="L25">
            <v>2.7</v>
          </cell>
          <cell r="M25">
            <v>2.6</v>
          </cell>
          <cell r="N25">
            <v>2.2</v>
          </cell>
        </row>
        <row r="26">
          <cell r="C26">
            <v>3.55</v>
          </cell>
          <cell r="D26">
            <v>5.22</v>
          </cell>
          <cell r="E26">
            <v>4.8</v>
          </cell>
          <cell r="F26">
            <v>13</v>
          </cell>
          <cell r="G26">
            <v>39.82</v>
          </cell>
          <cell r="H26">
            <v>65</v>
          </cell>
          <cell r="I26">
            <v>33.2</v>
          </cell>
          <cell r="J26">
            <v>19.38</v>
          </cell>
          <cell r="K26">
            <v>6</v>
          </cell>
          <cell r="L26">
            <v>2.5</v>
          </cell>
          <cell r="M26">
            <v>6.6</v>
          </cell>
          <cell r="N26">
            <v>2.5</v>
          </cell>
        </row>
        <row r="27">
          <cell r="C27">
            <v>3.44</v>
          </cell>
          <cell r="D27">
            <v>8.64</v>
          </cell>
          <cell r="E27">
            <v>4.8</v>
          </cell>
          <cell r="F27">
            <v>10.71</v>
          </cell>
          <cell r="G27">
            <v>38</v>
          </cell>
          <cell r="H27">
            <v>53</v>
          </cell>
          <cell r="I27">
            <v>32.9</v>
          </cell>
          <cell r="J27">
            <v>21.02</v>
          </cell>
          <cell r="K27">
            <v>6</v>
          </cell>
          <cell r="L27">
            <v>2.5</v>
          </cell>
          <cell r="M27">
            <v>7</v>
          </cell>
          <cell r="N27">
            <v>2.4</v>
          </cell>
        </row>
        <row r="28">
          <cell r="C28">
            <v>8.1</v>
          </cell>
          <cell r="D28">
            <v>11.32</v>
          </cell>
          <cell r="E28">
            <v>4.8</v>
          </cell>
          <cell r="F28">
            <v>10.33</v>
          </cell>
          <cell r="G28">
            <v>31.4</v>
          </cell>
          <cell r="H28">
            <v>50.2</v>
          </cell>
          <cell r="I28">
            <v>30.5</v>
          </cell>
          <cell r="J28">
            <v>20.56</v>
          </cell>
          <cell r="K28">
            <v>6</v>
          </cell>
          <cell r="L28">
            <v>2.5</v>
          </cell>
          <cell r="M28">
            <v>4.8</v>
          </cell>
          <cell r="N28">
            <v>2.2</v>
          </cell>
        </row>
        <row r="29">
          <cell r="C29">
            <v>7.56</v>
          </cell>
          <cell r="D29">
            <v>25.65</v>
          </cell>
          <cell r="E29">
            <v>4.8</v>
          </cell>
          <cell r="F29">
            <v>13.22</v>
          </cell>
          <cell r="G29">
            <v>27.24</v>
          </cell>
          <cell r="H29">
            <v>46.35</v>
          </cell>
          <cell r="I29">
            <v>30.8</v>
          </cell>
          <cell r="J29">
            <v>18.68</v>
          </cell>
          <cell r="K29">
            <v>6</v>
          </cell>
          <cell r="L29">
            <v>2.5</v>
          </cell>
          <cell r="M29">
            <v>4</v>
          </cell>
          <cell r="N29">
            <v>2.8</v>
          </cell>
        </row>
        <row r="31">
          <cell r="C31">
            <v>9.38</v>
          </cell>
          <cell r="D31">
            <v>63.8</v>
          </cell>
          <cell r="E31">
            <v>4.38</v>
          </cell>
          <cell r="F31">
            <v>21.02</v>
          </cell>
          <cell r="G31">
            <v>24.32</v>
          </cell>
          <cell r="H31">
            <v>53.8</v>
          </cell>
          <cell r="I31">
            <v>29.9</v>
          </cell>
          <cell r="J31">
            <v>18.44</v>
          </cell>
          <cell r="K31">
            <v>5.8</v>
          </cell>
          <cell r="L31">
            <v>2.5</v>
          </cell>
          <cell r="M31">
            <v>4</v>
          </cell>
          <cell r="N31">
            <v>1.9</v>
          </cell>
        </row>
        <row r="32">
          <cell r="C32">
            <v>7.56</v>
          </cell>
          <cell r="D32">
            <v>31.7</v>
          </cell>
          <cell r="E32">
            <v>3.88</v>
          </cell>
          <cell r="F32">
            <v>22.73</v>
          </cell>
          <cell r="G32">
            <v>24.32</v>
          </cell>
          <cell r="H32">
            <v>50.2</v>
          </cell>
          <cell r="I32">
            <v>27.8</v>
          </cell>
          <cell r="J32">
            <v>17.5</v>
          </cell>
          <cell r="K32">
            <v>5.2</v>
          </cell>
          <cell r="L32">
            <v>2.5</v>
          </cell>
          <cell r="M32">
            <v>4</v>
          </cell>
          <cell r="N32">
            <v>1.9</v>
          </cell>
        </row>
        <row r="33">
          <cell r="C33">
            <v>4.66</v>
          </cell>
          <cell r="D33">
            <v>19.38</v>
          </cell>
          <cell r="E33">
            <v>3.55</v>
          </cell>
          <cell r="F33">
            <v>30.5</v>
          </cell>
          <cell r="G33">
            <v>27.24</v>
          </cell>
          <cell r="H33">
            <v>42.75</v>
          </cell>
          <cell r="I33">
            <v>27.8</v>
          </cell>
          <cell r="J33">
            <v>16.81</v>
          </cell>
          <cell r="K33">
            <v>5</v>
          </cell>
          <cell r="L33">
            <v>2.5</v>
          </cell>
          <cell r="M33">
            <v>3.8</v>
          </cell>
          <cell r="N33">
            <v>1.8</v>
          </cell>
        </row>
        <row r="34">
          <cell r="C34">
            <v>3.99</v>
          </cell>
          <cell r="D34">
            <v>17.73</v>
          </cell>
          <cell r="E34">
            <v>3.55</v>
          </cell>
          <cell r="F34">
            <v>24.32</v>
          </cell>
          <cell r="G34">
            <v>27.24</v>
          </cell>
          <cell r="H34">
            <v>47.75</v>
          </cell>
          <cell r="I34">
            <v>26.44</v>
          </cell>
          <cell r="J34">
            <v>14.98</v>
          </cell>
          <cell r="K34">
            <v>4</v>
          </cell>
          <cell r="L34">
            <v>2.5</v>
          </cell>
          <cell r="M34">
            <v>3</v>
          </cell>
          <cell r="N34">
            <v>1.5</v>
          </cell>
        </row>
        <row r="35">
          <cell r="C35">
            <v>3.66</v>
          </cell>
          <cell r="D35">
            <v>12.16</v>
          </cell>
          <cell r="E35">
            <v>3.55</v>
          </cell>
          <cell r="F35">
            <v>17.5</v>
          </cell>
          <cell r="G35">
            <v>23.53</v>
          </cell>
          <cell r="H35">
            <v>57.4</v>
          </cell>
          <cell r="I35">
            <v>24.85</v>
          </cell>
          <cell r="J35">
            <v>14.98</v>
          </cell>
          <cell r="K35">
            <v>4</v>
          </cell>
          <cell r="L35">
            <v>2.5</v>
          </cell>
          <cell r="M35">
            <v>2.5</v>
          </cell>
          <cell r="N35">
            <v>1.5</v>
          </cell>
        </row>
        <row r="36">
          <cell r="C36">
            <v>3.99</v>
          </cell>
          <cell r="D36">
            <v>9.38</v>
          </cell>
          <cell r="E36">
            <v>3.77</v>
          </cell>
          <cell r="F36">
            <v>12.58</v>
          </cell>
          <cell r="G36">
            <v>40.8</v>
          </cell>
          <cell r="H36">
            <v>56.6</v>
          </cell>
          <cell r="I36">
            <v>25.12</v>
          </cell>
          <cell r="J36">
            <v>10.75</v>
          </cell>
          <cell r="K36">
            <v>4</v>
          </cell>
          <cell r="L36">
            <v>2.7</v>
          </cell>
          <cell r="M36">
            <v>2.5</v>
          </cell>
          <cell r="N36">
            <v>1.5</v>
          </cell>
        </row>
        <row r="37">
          <cell r="C37">
            <v>3.66</v>
          </cell>
          <cell r="D37">
            <v>7.56</v>
          </cell>
          <cell r="E37">
            <v>4.8</v>
          </cell>
          <cell r="F37">
            <v>9.57</v>
          </cell>
          <cell r="G37">
            <v>71.8</v>
          </cell>
          <cell r="H37">
            <v>52.3</v>
          </cell>
          <cell r="I37">
            <v>25.65</v>
          </cell>
          <cell r="J37">
            <v>10.75</v>
          </cell>
          <cell r="K37">
            <v>4</v>
          </cell>
          <cell r="L37">
            <v>2.7</v>
          </cell>
          <cell r="M37">
            <v>2.4</v>
          </cell>
          <cell r="N37">
            <v>1.5</v>
          </cell>
        </row>
        <row r="38">
          <cell r="C38">
            <v>3.99</v>
          </cell>
          <cell r="D38">
            <v>6.18</v>
          </cell>
          <cell r="E38">
            <v>4.8</v>
          </cell>
          <cell r="F38">
            <v>11.74</v>
          </cell>
          <cell r="G38">
            <v>53</v>
          </cell>
          <cell r="H38">
            <v>42.1</v>
          </cell>
          <cell r="I38">
            <v>26.44</v>
          </cell>
          <cell r="J38">
            <v>10.75</v>
          </cell>
          <cell r="K38">
            <v>4</v>
          </cell>
          <cell r="L38">
            <v>2.7</v>
          </cell>
          <cell r="M38">
            <v>2.1</v>
          </cell>
          <cell r="N38">
            <v>1.5</v>
          </cell>
        </row>
        <row r="39">
          <cell r="C39">
            <v>3.55</v>
          </cell>
          <cell r="D39">
            <v>6.01</v>
          </cell>
          <cell r="E39">
            <v>4.8</v>
          </cell>
          <cell r="F39">
            <v>14.32</v>
          </cell>
          <cell r="G39">
            <v>33.2</v>
          </cell>
          <cell r="H39">
            <v>37.4</v>
          </cell>
          <cell r="I39">
            <v>24.59</v>
          </cell>
          <cell r="J39">
            <v>10.75</v>
          </cell>
          <cell r="K39">
            <v>4</v>
          </cell>
          <cell r="L39">
            <v>2.4</v>
          </cell>
          <cell r="M39" t="str">
            <v/>
          </cell>
          <cell r="N39">
            <v>1.5</v>
          </cell>
        </row>
        <row r="40">
          <cell r="C40">
            <v>3.55</v>
          </cell>
          <cell r="D40">
            <v>8.46</v>
          </cell>
          <cell r="E40">
            <v>4.8</v>
          </cell>
          <cell r="F40">
            <v>11.95</v>
          </cell>
          <cell r="G40">
            <v>33.2</v>
          </cell>
          <cell r="H40">
            <v>35.3</v>
          </cell>
          <cell r="I40">
            <v>23</v>
          </cell>
          <cell r="J40">
            <v>10.75</v>
          </cell>
          <cell r="K40">
            <v>4</v>
          </cell>
          <cell r="L40">
            <v>1.9</v>
          </cell>
          <cell r="N40">
            <v>1.5</v>
          </cell>
        </row>
        <row r="41">
          <cell r="D41">
            <v>15.66</v>
          </cell>
          <cell r="F41">
            <v>13.22</v>
          </cell>
          <cell r="G41">
            <v>24.32</v>
          </cell>
          <cell r="I41">
            <v>21.97</v>
          </cell>
          <cell r="K41">
            <v>4</v>
          </cell>
          <cell r="L41">
            <v>1.9</v>
          </cell>
          <cell r="N41">
            <v>1.5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2022</v>
          </cell>
        </row>
        <row r="4">
          <cell r="AG4" t="str">
            <v> Ban Huai Pa Cang ,Mae  Taeng  , Chiang  Mai,P.92A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4">
      <selection activeCell="T47" sqref="T47"/>
    </sheetView>
  </sheetViews>
  <sheetFormatPr defaultColWidth="9.140625" defaultRowHeight="21.75"/>
  <sheetData>
    <row r="1" spans="1:17" ht="21.75">
      <c r="A1" s="74" t="s">
        <v>0</v>
      </c>
      <c r="B1" s="75"/>
      <c r="C1" s="76" t="str">
        <f>'[2]c-form'!AG4</f>
        <v> Ban Huai Pa Cang ,Mae  Taeng  , Chiang  Mai,P.92A</v>
      </c>
      <c r="D1" s="76"/>
      <c r="E1" s="76"/>
      <c r="F1" s="76"/>
      <c r="G1" s="76"/>
      <c r="H1" s="76"/>
      <c r="I1" s="76"/>
      <c r="J1" s="76"/>
      <c r="K1" s="2"/>
      <c r="L1" s="3"/>
      <c r="M1" s="74" t="s">
        <v>1</v>
      </c>
      <c r="N1" s="75"/>
      <c r="O1" s="3"/>
      <c r="P1" s="3"/>
      <c r="Q1" s="3"/>
    </row>
    <row r="2" spans="1:17" ht="21.75">
      <c r="A2" s="74" t="s">
        <v>2</v>
      </c>
      <c r="B2" s="75"/>
      <c r="C2" s="76" t="str">
        <f>'[2]c-form'!AG3</f>
        <v>Nam Mae Taeng</v>
      </c>
      <c r="D2" s="76"/>
      <c r="E2" s="76"/>
      <c r="F2" s="76"/>
      <c r="G2" s="76"/>
      <c r="H2" s="4"/>
      <c r="I2" s="4"/>
      <c r="J2" s="4"/>
      <c r="K2" s="2"/>
      <c r="L2" s="3"/>
      <c r="M2" s="5" t="s">
        <v>3</v>
      </c>
      <c r="N2" s="6"/>
      <c r="O2" s="3"/>
      <c r="P2" s="3"/>
      <c r="Q2" s="3"/>
    </row>
    <row r="3" spans="1:17" ht="21.75">
      <c r="A3" s="1" t="s">
        <v>4</v>
      </c>
      <c r="B3" s="1"/>
      <c r="C3" s="76" t="str">
        <f>'[2]c-form'!AH3</f>
        <v>Ping</v>
      </c>
      <c r="D3" s="76"/>
      <c r="E3" s="76"/>
      <c r="F3" s="76"/>
      <c r="G3" s="76"/>
      <c r="H3" s="4"/>
      <c r="I3" s="4"/>
      <c r="J3" s="4"/>
      <c r="K3" s="2"/>
      <c r="L3" s="3"/>
      <c r="M3" s="74" t="s">
        <v>5</v>
      </c>
      <c r="N3" s="74"/>
      <c r="O3" s="3"/>
      <c r="P3" s="3"/>
      <c r="Q3" s="3"/>
    </row>
    <row r="4" spans="1:17" ht="21.75">
      <c r="A4" s="5" t="s">
        <v>6</v>
      </c>
      <c r="B4" s="7"/>
      <c r="C4" s="77" t="str">
        <f>'[2]c-form'!AI3</f>
        <v>Ping</v>
      </c>
      <c r="D4" s="77"/>
      <c r="E4" s="77"/>
      <c r="F4" s="77"/>
      <c r="G4" s="77"/>
      <c r="H4" s="3"/>
      <c r="I4" s="3"/>
      <c r="J4" s="9" t="s">
        <v>7</v>
      </c>
      <c r="K4" s="78">
        <v>-0.3269790929</v>
      </c>
      <c r="L4" s="79"/>
      <c r="M4" s="10" t="s">
        <v>8</v>
      </c>
      <c r="N4" s="80">
        <v>2.304</v>
      </c>
      <c r="O4" s="81"/>
      <c r="P4" s="3"/>
      <c r="Q4" s="3"/>
    </row>
    <row r="5" spans="1:17" ht="21.75">
      <c r="A5" s="5"/>
      <c r="B5" s="7"/>
      <c r="C5" s="8"/>
      <c r="D5" s="8"/>
      <c r="E5" s="8"/>
      <c r="F5" s="8"/>
      <c r="G5" s="8"/>
      <c r="H5" s="3"/>
      <c r="I5" s="3"/>
      <c r="J5" s="82" t="s">
        <v>9</v>
      </c>
      <c r="K5" s="83"/>
      <c r="L5" s="12">
        <v>2016</v>
      </c>
      <c r="M5" s="11" t="s">
        <v>10</v>
      </c>
      <c r="N5" s="12">
        <v>2017</v>
      </c>
      <c r="O5" s="13" t="s">
        <v>11</v>
      </c>
      <c r="P5" s="14">
        <v>29</v>
      </c>
      <c r="Q5" s="15" t="s">
        <v>12</v>
      </c>
    </row>
    <row r="6" spans="1:17" ht="21.75">
      <c r="A6" s="5"/>
      <c r="B6" s="7"/>
      <c r="C6" s="8"/>
      <c r="D6" s="8"/>
      <c r="E6" s="8"/>
      <c r="F6" s="8"/>
      <c r="G6" s="8"/>
      <c r="H6" s="74" t="str">
        <f>IF(TRIM('[2]c-form'!AJ3)&lt;&gt;"","Water  Year   "&amp;'[2]c-form'!AJ3,"Water  Year   ")</f>
        <v>Water  Year   2016</v>
      </c>
      <c r="I6" s="74"/>
      <c r="J6" s="16"/>
      <c r="K6" s="3"/>
      <c r="L6" s="3"/>
      <c r="M6" s="3"/>
      <c r="N6" s="17" t="s">
        <v>13</v>
      </c>
      <c r="O6" s="18">
        <v>0</v>
      </c>
      <c r="P6" s="3"/>
      <c r="Q6" s="3"/>
    </row>
    <row r="7" spans="1:17" ht="21.75">
      <c r="A7" s="3"/>
      <c r="B7" s="84" t="str">
        <f>IF(TRIM('[2]c-form'!AJ3)&lt;&gt;"","Suspended Sediment, in Hundred Tons per Day, Water Year April 1, "&amp;'[2]c-form'!AJ3&amp;" to March 31,  "&amp;'[2]c-form'!AJ3+1,"Suspended Sediment, in Hundred Tons per Day, Water Year April 1,         to March 31,  ")</f>
        <v>Suspended Sediment, in Hundred Tons per Day, Water Year April 1, 2016 to March 31,  2017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3"/>
      <c r="Q7" s="3"/>
    </row>
    <row r="8" spans="1:17" ht="21.75">
      <c r="A8" s="3"/>
      <c r="B8" s="19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20"/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22" t="s">
        <v>27</v>
      </c>
      <c r="P9" s="38"/>
      <c r="Q9" s="20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9"/>
      <c r="Q10" s="3"/>
    </row>
    <row r="11" spans="1:17" ht="21.75">
      <c r="A11" s="3"/>
      <c r="B11" s="32">
        <v>1</v>
      </c>
      <c r="C11" s="23">
        <f>IF('[2]Discharge'!C9=0,0,IF(TRIM('[2]Discharge'!C9)="","",IF(COUNT(O6)=0,"",IF(O6=1,(((10^K4)*('[2]Discharge'!C9^N4))/100),((10^K4)*('[2]Discharge'!C9^N4))))))</f>
        <v>2.988927023240839</v>
      </c>
      <c r="D11" s="23">
        <f>IF('[2]Discharge'!D9=0,0,IF(TRIM('[2]Discharge'!D9)="","",IF(COUNT(O6)=0,"",IF(O6=1,(((10^K4)*('[2]Discharge'!D9^N4))/100),((10^K4)*('[2]Discharge'!D9^N4))))))</f>
        <v>2.0666608083487152</v>
      </c>
      <c r="E11" s="23">
        <f>IF('[2]Discharge'!E9=0,0,IF(TRIM('[2]Discharge'!E9)="","",IF(COUNT(O6)=0,"",IF(O6=1,(((10^K4)*('[2]Discharge'!E9^N4))/100),((10^K4)*('[2]Discharge'!E9^N4))))))</f>
        <v>258.02647958832557</v>
      </c>
      <c r="F11" s="23">
        <f>IF('[2]Discharge'!F9=0,0,IF(TRIM('[2]Discharge'!F9)="","",IF(COUNT(O6)=0,"",IF(O6=1,(((10^K4)*('[2]Discharge'!F9^N4))/100),((10^K4)*('[2]Discharge'!F9^N4))))))</f>
        <v>577.30344310817</v>
      </c>
      <c r="G11" s="23">
        <f>IF('[2]Discharge'!G9=0,0,IF(TRIM('[2]Discharge'!G9)="","",IF(COUNT(O6)=0,"",IF(O6=1,(((10^K4)*('[2]Discharge'!G9^N4))/100),((10^K4)*('[2]Discharge'!G9^N4))))))</f>
        <v>559.2453088313255</v>
      </c>
      <c r="H11" s="23">
        <f>IF('[2]Discharge'!H9=0,0,IF(TRIM('[2]Discharge'!H9)="","",IF(COUNT(O6)=0,"",IF(O6=1,(((10^K4)*('[2]Discharge'!H9^N4))/100),((10^K4)*('[2]Discharge'!H9^N4))))))</f>
        <v>1768.3234346069296</v>
      </c>
      <c r="I11" s="23">
        <f>IF('[2]Discharge'!I9=0,0,IF(TRIM('[2]Discharge'!I9)="","",IF(COUNT(O6)=0,"",IF(O6=1,(((10^K4)*('[2]Discharge'!I9^N4))/100),((10^K4)*('[2]Discharge'!I9^N4))))))</f>
        <v>976.3538145433371</v>
      </c>
      <c r="J11" s="23">
        <f>IF('[2]Discharge'!J9=0,0,IF(TRIM('[2]Discharge'!J9)="","",IF(COUNT(O6)=0,"",IF(O6=1,(((10^K4)*('[2]Discharge'!J9^N4))/100),((10^K4)*('[2]Discharge'!J9^N4))))))</f>
        <v>596.9242314183581</v>
      </c>
      <c r="K11" s="23">
        <f>IF('[2]Discharge'!K9=0,0,IF(TRIM('[2]Discharge'!K9)="","",IF(COUNT(O6)=0,"",IF(O6=1,(((10^K4)*('[2]Discharge'!K9^N4))/100),((10^K4)*('[2]Discharge'!K9^N4))))))</f>
        <v>268.9351467048053</v>
      </c>
      <c r="L11" s="23">
        <f>IF('[2]Discharge'!L9=0,0,IF(TRIM('[2]Discharge'!L9)="","",IF(COUNT(O6)=0,"",IF(O6=1,(((10^K4)*('[2]Discharge'!L9^N4))/100),((10^K4)*('[2]Discharge'!L9^N4))))))</f>
        <v>96.6037472716157</v>
      </c>
      <c r="M11" s="23">
        <f>IF('[2]Discharge'!M9=0,0,IF(TRIM('[2]Discharge'!M9)="","",IF(COUNT(O6)=0,"",IF(O6=1,(((10^K4)*('[2]Discharge'!M9^N4))/100),((10^K4)*('[2]Discharge'!M9^N4))))))</f>
        <v>46.660236568865486</v>
      </c>
      <c r="N11" s="23">
        <f>IF('[2]Discharge'!N9=0,0,IF(TRIM('[2]Discharge'!N9)="","",IF(COUNT(O6)=0,"",IF(O6=1,(((10^K4)*('[2]Discharge'!N9^N4))/100),((10^K4)*('[2]Discharge'!N9^N4))))))</f>
        <v>22.932749635194458</v>
      </c>
      <c r="O11" s="29"/>
      <c r="P11" s="30"/>
      <c r="Q11" s="24"/>
    </row>
    <row r="12" spans="1:17" ht="21.75">
      <c r="A12" s="3"/>
      <c r="B12" s="32">
        <v>2</v>
      </c>
      <c r="C12" s="23">
        <f>IF('[2]Discharge'!C10=0,0,IF(TRIM('[2]Discharge'!C10)="","",IF(COUNT(O6)=0,"",IF(O6=1,(((10^K4)*('[2]Discharge'!C10^N4))/100),((10^K4)*('[2]Discharge'!C10^N4))))))</f>
        <v>2.988927023240839</v>
      </c>
      <c r="D12" s="23">
        <f>IF('[2]Discharge'!D10=0,0,IF(TRIM('[2]Discharge'!D10)="","",IF(COUNT(O6)=0,"",IF(O6=1,(((10^K4)*('[2]Discharge'!D10^N4))/100),((10^K4)*('[2]Discharge'!D10^N4))))))</f>
        <v>2.0666608083487152</v>
      </c>
      <c r="E12" s="23">
        <f>IF('[2]Discharge'!E10=0,0,IF(TRIM('[2]Discharge'!E10)="","",IF(COUNT(O6)=0,"",IF(O6=1,(((10^K4)*('[2]Discharge'!E10^N4))/100),((10^K4)*('[2]Discharge'!E10^N4))))))</f>
        <v>473.78861811175216</v>
      </c>
      <c r="F12" s="23">
        <f>IF('[2]Discharge'!F10=0,0,IF(TRIM('[2]Discharge'!F10)="","",IF(COUNT(O6)=0,"",IF(O6=1,(((10^K4)*('[2]Discharge'!F10^N4))/100),((10^K4)*('[2]Discharge'!F10^N4))))))</f>
        <v>197.8781214747547</v>
      </c>
      <c r="G12" s="23">
        <f>IF('[2]Discharge'!G10=0,0,IF(TRIM('[2]Discharge'!G10)="","",IF(COUNT(O6)=0,"",IF(O6=1,(((10^K4)*('[2]Discharge'!G10^N4))/100),((10^K4)*('[2]Discharge'!G10^N4))))))</f>
        <v>637.283291184471</v>
      </c>
      <c r="H12" s="23">
        <f>IF('[2]Discharge'!H10=0,0,IF(TRIM('[2]Discharge'!H10)="","",IF(COUNT(O6)=0,"",IF(O6=1,(((10^K4)*('[2]Discharge'!H10^N4))/100),((10^K4)*('[2]Discharge'!H10^N4))))))</f>
        <v>1383.2047037860182</v>
      </c>
      <c r="I12" s="23">
        <f>IF('[2]Discharge'!I10=0,0,IF(TRIM('[2]Discharge'!I10)="","",IF(COUNT(O6)=0,"",IF(O6=1,(((10^K4)*('[2]Discharge'!I10^N4))/100),((10^K4)*('[2]Discharge'!I10^N4))))))</f>
        <v>948.7754399904105</v>
      </c>
      <c r="J12" s="23">
        <f>IF('[2]Discharge'!J10=0,0,IF(TRIM('[2]Discharge'!J10)="","",IF(COUNT(O6)=0,"",IF(O6=1,(((10^K4)*('[2]Discharge'!J10^N4))/100),((10^K4)*('[2]Discharge'!J10^N4))))))</f>
        <v>559.2453088313255</v>
      </c>
      <c r="K12" s="23">
        <f>IF('[2]Discharge'!K10=0,0,IF(TRIM('[2]Discharge'!K10)="","",IF(COUNT(O6)=0,"",IF(O6=1,(((10^K4)*('[2]Discharge'!K10^N4))/100),((10^K4)*('[2]Discharge'!K10^N4))))))</f>
        <v>247.37275559130055</v>
      </c>
      <c r="L12" s="23">
        <f>IF('[2]Discharge'!L10=0,0,IF(TRIM('[2]Discharge'!L10)="","",IF(COUNT(O6)=0,"",IF(O6=1,(((10^K4)*('[2]Discharge'!L10^N4))/100),((10^K4)*('[2]Discharge'!L10^N4))))))</f>
        <v>91.3864093551963</v>
      </c>
      <c r="M12" s="23">
        <f>IF('[2]Discharge'!M10=0,0,IF(TRIM('[2]Discharge'!M10)="","",IF(COUNT(O6)=0,"",IF(O6=1,(((10^K4)*('[2]Discharge'!M10^N4))/100),((10^K4)*('[2]Discharge'!M10^N4))))))</f>
        <v>46.660236568865486</v>
      </c>
      <c r="N12" s="23">
        <f>IF('[2]Discharge'!N10=0,0,IF(TRIM('[2]Discharge'!N10)="","",IF(COUNT(O6)=0,"",IF(O6=1,(((10^K4)*('[2]Discharge'!N10^N4))/100),((10^K4)*('[2]Discharge'!N10^N4))))))</f>
        <v>22.932749635194458</v>
      </c>
      <c r="O12" s="29"/>
      <c r="P12" s="30"/>
      <c r="Q12" s="24"/>
    </row>
    <row r="13" spans="1:17" ht="21.75">
      <c r="A13" s="3"/>
      <c r="B13" s="32">
        <v>3</v>
      </c>
      <c r="C13" s="23">
        <f>IF('[2]Discharge'!C11=0,0,IF(TRIM('[2]Discharge'!C11)="","",IF(COUNT(O6)=0,"",IF(O6=1,(((10^K4)*('[2]Discharge'!C11^N4))/100),((10^K4)*('[2]Discharge'!C11^N4))))))</f>
        <v>2.66010470099556</v>
      </c>
      <c r="D13" s="23">
        <f>IF('[2]Discharge'!D11=0,0,IF(TRIM('[2]Discharge'!D11)="","",IF(COUNT(O6)=0,"",IF(O6=1,(((10^K4)*('[2]Discharge'!D11^N4))/100),((10^K4)*('[2]Discharge'!D11^N4))))))</f>
        <v>2.0666608083487152</v>
      </c>
      <c r="E13" s="23">
        <f>IF('[2]Discharge'!E11=0,0,IF(TRIM('[2]Discharge'!E11)="","",IF(COUNT(O6)=0,"",IF(O6=1,(((10^K4)*('[2]Discharge'!E11^N4))/100),((10^K4)*('[2]Discharge'!E11^N4))))))</f>
        <v>207.27872255448185</v>
      </c>
      <c r="F13" s="23">
        <f>IF('[2]Discharge'!F11=0,0,IF(TRIM('[2]Discharge'!F11)="","",IF(COUNT(O6)=0,"",IF(O6=1,(((10^K4)*('[2]Discharge'!F11^N4))/100),((10^K4)*('[2]Discharge'!F11^N4))))))</f>
        <v>151.10168025509267</v>
      </c>
      <c r="G13" s="23">
        <f>IF('[2]Discharge'!G11=0,0,IF(TRIM('[2]Discharge'!G11)="","",IF(COUNT(O6)=0,"",IF(O6=1,(((10^K4)*('[2]Discharge'!G11^N4))/100),((10^K4)*('[2]Discharge'!G11^N4))))))</f>
        <v>2260.011325280384</v>
      </c>
      <c r="H13" s="23">
        <f>IF('[2]Discharge'!H11=0,0,IF(TRIM('[2]Discharge'!H11)="","",IF(COUNT(O6)=0,"",IF(O6=1,(((10^K4)*('[2]Discharge'!H11^N4))/100),((10^K4)*('[2]Discharge'!H11^N4))))))</f>
        <v>894.1779059773194</v>
      </c>
      <c r="I13" s="23">
        <f>IF('[2]Discharge'!I11=0,0,IF(TRIM('[2]Discharge'!I11)="","",IF(COUNT(O6)=0,"",IF(O6=1,(((10^K4)*('[2]Discharge'!I11^N4))/100),((10^K4)*('[2]Discharge'!I11^N4))))))</f>
        <v>1423.3660754158</v>
      </c>
      <c r="J13" s="23">
        <f>IF('[2]Discharge'!J11=0,0,IF(TRIM('[2]Discharge'!J11)="","",IF(COUNT(O6)=0,"",IF(O6=1,(((10^K4)*('[2]Discharge'!J11^N4))/100),((10^K4)*('[2]Discharge'!J11^N4))))))</f>
        <v>457.6542559812188</v>
      </c>
      <c r="K13" s="23">
        <f>IF('[2]Discharge'!K11=0,0,IF(TRIM('[2]Discharge'!K11)="","",IF(COUNT(O6)=0,"",IF(O6=1,(((10^K4)*('[2]Discharge'!K11^N4))/100),((10^K4)*('[2]Discharge'!K11^N4))))))</f>
        <v>247.37275559130055</v>
      </c>
      <c r="L13" s="23">
        <f>IF('[2]Discharge'!L11=0,0,IF(TRIM('[2]Discharge'!L11)="","",IF(COUNT(O6)=0,"",IF(O6=1,(((10^K4)*('[2]Discharge'!L11^N4))/100),((10^K4)*('[2]Discharge'!L11^N4))))))</f>
        <v>76.70947573582944</v>
      </c>
      <c r="M13" s="23">
        <f>IF('[2]Discharge'!M11=0,0,IF(TRIM('[2]Discharge'!M11)="","",IF(COUNT(O6)=0,"",IF(O6=1,(((10^K4)*('[2]Discharge'!M11^N4))/100),((10^K4)*('[2]Discharge'!M11^N4))))))</f>
        <v>46.660236568865486</v>
      </c>
      <c r="N13" s="23">
        <f>IF('[2]Discharge'!N11=0,0,IF(TRIM('[2]Discharge'!N11)="","",IF(COUNT(O6)=0,"",IF(O6=1,(((10^K4)*('[2]Discharge'!N11^N4))/100),((10^K4)*('[2]Discharge'!N11^N4))))))</f>
        <v>22.932749635194458</v>
      </c>
      <c r="O13" s="29"/>
      <c r="P13" s="30"/>
      <c r="Q13" s="24"/>
    </row>
    <row r="14" spans="1:17" ht="21.75">
      <c r="A14" s="3"/>
      <c r="B14" s="32">
        <v>4</v>
      </c>
      <c r="C14" s="23">
        <f>IF('[2]Discharge'!C12=0,0,IF(TRIM('[2]Discharge'!C12)="","",IF(COUNT(O6)=0,"",IF(O6=1,(((10^K4)*('[2]Discharge'!C12^N4))/100),((10^K4)*('[2]Discharge'!C12^N4))))))</f>
        <v>2.66010470099556</v>
      </c>
      <c r="D14" s="23">
        <f>IF('[2]Discharge'!D12=0,0,IF(TRIM('[2]Discharge'!D12)="","",IF(COUNT(O6)=0,"",IF(O6=1,(((10^K4)*('[2]Discharge'!D12^N4))/100),((10^K4)*('[2]Discharge'!D12^N4))))))</f>
        <v>2.0666608083487152</v>
      </c>
      <c r="E14" s="23">
        <f>IF('[2]Discharge'!E12=0,0,IF(TRIM('[2]Discharge'!E12)="","",IF(COUNT(O6)=0,"",IF(O6=1,(((10^K4)*('[2]Discharge'!E12^N4))/100),((10^K4)*('[2]Discharge'!E12^N4))))))</f>
        <v>304.04905328916675</v>
      </c>
      <c r="F14" s="23">
        <f>IF('[2]Discharge'!F12=0,0,IF(TRIM('[2]Discharge'!F12)="","",IF(COUNT(O6)=0,"",IF(O6=1,(((10^K4)*('[2]Discharge'!F12^N4))/100),((10^K4)*('[2]Discharge'!F12^N4))))))</f>
        <v>596.9242314183581</v>
      </c>
      <c r="G14" s="23">
        <f>IF('[2]Discharge'!G12=0,0,IF(TRIM('[2]Discharge'!G12)="","",IF(COUNT(O6)=0,"",IF(O6=1,(((10^K4)*('[2]Discharge'!G12^N4))/100),((10^K4)*('[2]Discharge'!G12^N4))))))</f>
        <v>1722.880691135654</v>
      </c>
      <c r="H14" s="23">
        <f>IF('[2]Discharge'!H12=0,0,IF(TRIM('[2]Discharge'!H12)="","",IF(COUNT(O6)=0,"",IF(O6=1,(((10^K4)*('[2]Discharge'!H12^N4))/100),((10^K4)*('[2]Discharge'!H12^N4))))))</f>
        <v>976.3538145433371</v>
      </c>
      <c r="I14" s="23">
        <f>IF('[2]Discharge'!I12=0,0,IF(TRIM('[2]Discharge'!I12)="","",IF(COUNT(O6)=0,"",IF(O6=1,(((10^K4)*('[2]Discharge'!I12^N4))/100),((10^K4)*('[2]Discharge'!I12^N4))))))</f>
        <v>1093.7788889972587</v>
      </c>
      <c r="J14" s="23">
        <f>IF('[2]Discharge'!J12=0,0,IF(TRIM('[2]Discharge'!J12)="","",IF(COUNT(O6)=0,"",IF(O6=1,(((10^K4)*('[2]Discharge'!J12^N4))/100),((10^K4)*('[2]Discharge'!J12^N4))))))</f>
        <v>396.74964861788686</v>
      </c>
      <c r="K14" s="23">
        <f>IF('[2]Discharge'!K12=0,0,IF(TRIM('[2]Discharge'!K12)="","",IF(COUNT(O6)=0,"",IF(O6=1,(((10^K4)*('[2]Discharge'!K12^N4))/100),((10^K4)*('[2]Discharge'!K12^N4))))))</f>
        <v>247.37275559130055</v>
      </c>
      <c r="L14" s="23">
        <f>IF('[2]Discharge'!L12=0,0,IF(TRIM('[2]Discharge'!L12)="","",IF(COUNT(O6)=0,"",IF(O6=1,(((10^K4)*('[2]Discharge'!L12^N4))/100),((10^K4)*('[2]Discharge'!L12^N4))))))</f>
        <v>91.3864093551963</v>
      </c>
      <c r="M14" s="23">
        <f>IF('[2]Discharge'!M12=0,0,IF(TRIM('[2]Discharge'!M12)="","",IF(COUNT(O6)=0,"",IF(O6=1,(((10^K4)*('[2]Discharge'!M12^N4))/100),((10^K4)*('[2]Discharge'!M12^N4))))))</f>
        <v>40.7446207396669</v>
      </c>
      <c r="N14" s="23">
        <f>IF('[2]Discharge'!N12=0,0,IF(TRIM('[2]Discharge'!N12)="","",IF(COUNT(O6)=0,"",IF(O6=1,(((10^K4)*('[2]Discharge'!N12^N4))/100),((10^K4)*('[2]Discharge'!N12^N4))))))</f>
        <v>22.932749635194458</v>
      </c>
      <c r="O14" s="29"/>
      <c r="P14" s="30"/>
      <c r="Q14" s="24"/>
    </row>
    <row r="15" spans="1:17" ht="21.75">
      <c r="A15" s="3"/>
      <c r="B15" s="32">
        <v>5</v>
      </c>
      <c r="C15" s="23">
        <f>IF('[2]Discharge'!C13=0,0,IF(TRIM('[2]Discharge'!C13)="","",IF(COUNT(O6)=0,"",IF(O6=1,(((10^K4)*('[2]Discharge'!C13^N4))/100),(((10^K4)*('[2]Discharge'!C13^N4)))))))</f>
        <v>2.66010470099556</v>
      </c>
      <c r="D15" s="23">
        <f>IF('[2]Discharge'!D13=0,0,IF(TRIM('[2]Discharge'!D13)="","",IF(COUNT(O6)=0,"",IF(O6=1,(((10^K4)*('[2]Discharge'!D13^N4))/100),((10^K4)*('[2]Discharge'!D13^N4))))))</f>
        <v>2.3527978974486157</v>
      </c>
      <c r="E15" s="23">
        <f>IF('[2]Discharge'!E13=0,0,IF(TRIM('[2]Discharge'!E13)="","",IF(COUNT(O6)=0,"",IF(O6=1,(((10^K4)*('[2]Discharge'!E13^N4))/100),((10^K4)*('[2]Discharge'!E13^N4))))))</f>
        <v>268.9351467048053</v>
      </c>
      <c r="F15" s="23">
        <f>IF('[2]Discharge'!F13=0,0,IF(TRIM('[2]Discharge'!F13)="","",IF(COUNT(O6)=0,"",IF(O6=1,(((10^K4)*('[2]Discharge'!F13^N4))/100),((10^K4)*('[2]Discharge'!F13^N4))))))</f>
        <v>207.27872255448185</v>
      </c>
      <c r="G15" s="23">
        <f>IF('[2]Discharge'!G13=0,0,IF(TRIM('[2]Discharge'!G13)="","",IF(COUNT(O6)=0,"",IF(O6=1,(((10^K4)*('[2]Discharge'!G13^N4))/100),((10^K4)*('[2]Discharge'!G13^N4))))))</f>
        <v>1861.2233615084212</v>
      </c>
      <c r="H15" s="23">
        <f>IF('[2]Discharge'!H13=0,0,IF(TRIM('[2]Discharge'!H13)="","",IF(COUNT(O6)=0,"",IF(O6=1,(((10^K4)*('[2]Discharge'!H13^N4))/100),((10^K4)*('[2]Discharge'!H13^N4))))))</f>
        <v>577.30344310817</v>
      </c>
      <c r="I15" s="23">
        <f>IF('[2]Discharge'!I13=0,0,IF(TRIM('[2]Discharge'!I13)="","",IF(COUNT(O6)=0,"",IF(O6=1,(((10^K4)*('[2]Discharge'!I13^N4))/100),((10^K4)*('[2]Discharge'!I13^N4))))))</f>
        <v>867.1817053301096</v>
      </c>
      <c r="J15" s="23">
        <f>IF('[2]Discharge'!J13=0,0,IF(TRIM('[2]Discharge'!J13)="","",IF(COUNT(O6)=0,"",IF(O6=1,(((10^K4)*('[2]Discharge'!J13^N4))/100),((10^K4)*('[2]Discharge'!J13^N4))))))</f>
        <v>342.0720424965998</v>
      </c>
      <c r="K15" s="23">
        <f>IF('[2]Discharge'!K13=0,0,IF(TRIM('[2]Discharge'!K13)="","",IF(COUNT(O6)=0,"",IF(O6=1,(((10^K4)*('[2]Discharge'!K13^N4))/100),((10^K4)*('[2]Discharge'!K13^N4))))))</f>
        <v>247.37275559130055</v>
      </c>
      <c r="L15" s="23">
        <f>IF('[2]Discharge'!L13=0,0,IF(TRIM('[2]Discharge'!L13)="","",IF(COUNT(O6)=0,"",IF(O6=1,(((10^K4)*('[2]Discharge'!L13^N4))/100),((10^K4)*('[2]Discharge'!L13^N4))))))</f>
        <v>188.7236896826393</v>
      </c>
      <c r="M15" s="23">
        <f>IF('[2]Discharge'!M13=0,0,IF(TRIM('[2]Discharge'!M13)="","",IF(COUNT(O6)=0,"",IF(O6=1,(((10^K4)*('[2]Discharge'!M13^N4))/100),((10^K4)*('[2]Discharge'!M13^N4))))))</f>
        <v>37.955936571971414</v>
      </c>
      <c r="N15" s="23">
        <f>IF('[2]Discharge'!N13=0,0,IF(TRIM('[2]Discharge'!N13)="","",IF(COUNT(O6)=0,"",IF(O6=1,(((10^K4)*('[2]Discharge'!N13^N4))/100),((10^K4)*('[2]Discharge'!N13^N4))))))</f>
        <v>22.932749635194458</v>
      </c>
      <c r="O15" s="29"/>
      <c r="P15" s="30"/>
      <c r="Q15" s="24"/>
    </row>
    <row r="16" spans="1:17" ht="21.75">
      <c r="A16" s="3"/>
      <c r="B16" s="32">
        <v>6</v>
      </c>
      <c r="C16" s="23">
        <f>IF('[2]Discharge'!C14=0,0,IF(TRIM('[2]Discharge'!C14)="","",IF(COUNT(O6)=0,"",IF(O6=1,(((10^K4)*('[2]Discharge'!C14^N4))/100),((10^K4)*('[2]Discharge'!C14^N4))))))</f>
        <v>2.3527978974486157</v>
      </c>
      <c r="D16" s="23">
        <f>IF('[2]Discharge'!D14=0,0,IF(TRIM('[2]Discharge'!D14)="","",IF(COUNT(O6)=0,"",IF(O6=1,(((10^K4)*('[2]Discharge'!D14^N4))/100),((10^K4)*('[2]Discharge'!D14^N4))))))</f>
        <v>2.3527978974486157</v>
      </c>
      <c r="E16" s="23">
        <f>IF('[2]Discharge'!E14=0,0,IF(TRIM('[2]Discharge'!E14)="","",IF(COUNT(O6)=0,"",IF(O6=1,(((10^K4)*('[2]Discharge'!E14^N4))/100),((10^K4)*('[2]Discharge'!E14^N4))))))</f>
        <v>258.02647958832557</v>
      </c>
      <c r="F16" s="23">
        <f>IF('[2]Discharge'!F14=0,0,IF(TRIM('[2]Discharge'!F14)="","",IF(COUNT(O6)=0,"",IF(O6=1,(((10^K4)*('[2]Discharge'!F14^N4))/100),((10^K4)*('[2]Discharge'!F14^N4))))))</f>
        <v>107.53320118543486</v>
      </c>
      <c r="G16" s="23">
        <f>IF('[2]Discharge'!G14=0,0,IF(TRIM('[2]Discharge'!G14)="","",IF(COUNT(O6)=0,"",IF(O6=1,(((10^K4)*('[2]Discharge'!G14^N4))/100),((10^K4)*('[2]Discharge'!G14^N4))))))</f>
        <v>1678.1063668958784</v>
      </c>
      <c r="H16" s="23">
        <f>IF('[2]Discharge'!H14=0,0,IF(TRIM('[2]Discharge'!H14)="","",IF(COUNT(O6)=0,"",IF(O6=1,(((10^K4)*('[2]Discharge'!H14^N4))/100),((10^K4)*('[2]Discharge'!H14^N4))))))</f>
        <v>441.83554541252016</v>
      </c>
      <c r="I16" s="23">
        <f>IF('[2]Discharge'!I14=0,0,IF(TRIM('[2]Discharge'!I14)="","",IF(COUNT(O6)=0,"",IF(O6=1,(((10^K4)*('[2]Discharge'!I14^N4))/100),((10^K4)*('[2]Discharge'!I14^N4))))))</f>
        <v>744.7741150164472</v>
      </c>
      <c r="J16" s="23">
        <f>IF('[2]Discharge'!J14=0,0,IF(TRIM('[2]Discharge'!J14)="","",IF(COUNT(O6)=0,"",IF(O6=1,(((10^K4)*('[2]Discharge'!J14^N4))/100),((10^K4)*('[2]Discharge'!J14^N4))))))</f>
        <v>342.0720424965998</v>
      </c>
      <c r="K16" s="23">
        <f>IF('[2]Discharge'!K14=0,0,IF(TRIM('[2]Discharge'!K14)="","",IF(COUNT(O6)=0,"",IF(O6=1,(((10^K4)*('[2]Discharge'!K14^N4))/100),((10^K4)*('[2]Discharge'!K14^N4))))))</f>
        <v>247.37275559130055</v>
      </c>
      <c r="L16" s="23">
        <f>IF('[2]Discharge'!L14=0,0,IF(TRIM('[2]Discharge'!L14)="","",IF(COUNT(O6)=0,"",IF(O6=1,(((10^K4)*('[2]Discharge'!L14^N4))/100),((10^K4)*('[2]Discharge'!L14^N4))))))</f>
        <v>188.7236896826393</v>
      </c>
      <c r="M16" s="23">
        <f>IF('[2]Discharge'!M14=0,0,IF(TRIM('[2]Discharge'!M14)="","",IF(COUNT(O6)=0,"",IF(O6=1,(((10^K4)*('[2]Discharge'!M14^N4))/100),((10^K4)*('[2]Discharge'!M14^N4))))))</f>
        <v>37.955936571971414</v>
      </c>
      <c r="N16" s="23">
        <f>IF('[2]Discharge'!N14=0,0,IF(TRIM('[2]Discharge'!N14)="","",IF(COUNT(O6)=0,"",IF(O6=1,(((10^K4)*('[2]Discharge'!N14^N4))/100),((10^K4)*('[2]Discharge'!N14^N4))))))</f>
        <v>22.932749635194458</v>
      </c>
      <c r="O16" s="29"/>
      <c r="P16" s="30"/>
      <c r="Q16" s="24"/>
    </row>
    <row r="17" spans="1:17" ht="21.75">
      <c r="A17" s="3"/>
      <c r="B17" s="32">
        <v>7</v>
      </c>
      <c r="C17" s="23">
        <f>IF('[2]Discharge'!C15=0,0,IF(TRIM('[2]Discharge'!C15)="","",IF(COUNT(O6)=0,"",IF(O6=1,(((10^K4)*('[2]Discharge'!C15^N4))/100),((10^K4)*('[2]Discharge'!C15^N4))))))</f>
        <v>2.3527978974486157</v>
      </c>
      <c r="D17" s="23">
        <f>IF('[2]Discharge'!D15=0,0,IF(TRIM('[2]Discharge'!D15)="","",IF(COUNT(O6)=0,"",IF(O6=1,(((10^K4)*('[2]Discharge'!D15^N4))/100),((10^K4)*('[2]Discharge'!D15^N4))))))</f>
        <v>2.0666608083487152</v>
      </c>
      <c r="E17" s="23">
        <f>IF('[2]Discharge'!E15=0,0,IF(TRIM('[2]Discharge'!E15)="","",IF(COUNT(O6)=0,"",IF(O6=1,(((10^K4)*('[2]Discharge'!E15^N4))/100),((10^K4)*('[2]Discharge'!E15^N4))))))</f>
        <v>207.27872255448185</v>
      </c>
      <c r="F17" s="23">
        <f>IF('[2]Discharge'!F15=0,0,IF(TRIM('[2]Discharge'!F15)="","",IF(COUNT(O6)=0,"",IF(O6=1,(((10^K4)*('[2]Discharge'!F15^N4))/100),((10^K4)*('[2]Discharge'!F15^N4))))))</f>
        <v>596.9242314183581</v>
      </c>
      <c r="G17" s="23">
        <f>IF('[2]Discharge'!G15=0,0,IF(TRIM('[2]Discharge'!G15)="","",IF(COUNT(O6)=0,"",IF(O6=1,(((10^K4)*('[2]Discharge'!G15^N4))/100),((10^K4)*('[2]Discharge'!G15^N4))))))</f>
        <v>3096.546400219179</v>
      </c>
      <c r="H17" s="23">
        <f>IF('[2]Discharge'!H15=0,0,IF(TRIM('[2]Discharge'!H15)="","",IF(COUNT(O6)=0,"",IF(O6=1,(((10^K4)*('[2]Discharge'!H15^N4))/100),((10^K4)*('[2]Discharge'!H15^N4))))))</f>
        <v>426.3310247235825</v>
      </c>
      <c r="I17" s="23">
        <f>IF('[2]Discharge'!I15=0,0,IF(TRIM('[2]Discharge'!I15)="","",IF(COUNT(O6)=0,"",IF(O6=1,(((10^K4)*('[2]Discharge'!I15^N4))/100),((10^K4)*('[2]Discharge'!I15^N4))))))</f>
        <v>815.3279332583473</v>
      </c>
      <c r="J17" s="23">
        <f>IF('[2]Discharge'!J15=0,0,IF(TRIM('[2]Discharge'!J15)="","",IF(COUNT(O6)=0,"",IF(O6=1,(((10^K4)*('[2]Discharge'!J15^N4))/100),((10^K4)*('[2]Discharge'!J15^N4))))))</f>
        <v>329.1157970910141</v>
      </c>
      <c r="K17" s="23">
        <f>IF('[2]Discharge'!K15=0,0,IF(TRIM('[2]Discharge'!K15)="","",IF(COUNT(O6)=0,"",IF(O6=1,(((10^K4)*('[2]Discharge'!K15^N4))/100),((10^K4)*('[2]Discharge'!K15^N4))))))</f>
        <v>226.82446062661862</v>
      </c>
      <c r="L17" s="23">
        <f>IF('[2]Discharge'!L15=0,0,IF(TRIM('[2]Discharge'!L15)="","",IF(COUNT(O6)=0,"",IF(O6=1,(((10^K4)*('[2]Discharge'!L15^N4))/100),((10^K4)*('[2]Discharge'!L15^N4))))))</f>
        <v>131.40364701216183</v>
      </c>
      <c r="M17" s="23">
        <f>IF('[2]Discharge'!M15=0,0,IF(TRIM('[2]Discharge'!M15)="","",IF(COUNT(O6)=0,"",IF(O6=1,(((10^K4)*('[2]Discharge'!M15^N4))/100),((10^K4)*('[2]Discharge'!M15^N4))))))</f>
        <v>37.955936571971414</v>
      </c>
      <c r="N17" s="23">
        <f>IF('[2]Discharge'!N15=0,0,IF(TRIM('[2]Discharge'!N15)="","",IF(COUNT(O6)=0,"",IF(O6=1,(((10^K4)*('[2]Discharge'!N15^N4))/100),((10^K4)*('[2]Discharge'!N15^N4))))))</f>
        <v>22.932749635194458</v>
      </c>
      <c r="O17" s="29"/>
      <c r="P17" s="30"/>
      <c r="Q17" s="24"/>
    </row>
    <row r="18" spans="1:17" ht="21.75">
      <c r="A18" s="3"/>
      <c r="B18" s="32">
        <v>8</v>
      </c>
      <c r="C18" s="23">
        <f>IF('[2]Discharge'!C16=0,0,IF(TRIM('[2]Discharge'!C16)="","",IF(COUNT(O6)=0,"",IF(O6=1,(((10^K4)*('[2]Discharge'!C16^N4))/100),((10^K4)*('[2]Discharge'!C16^N4))))))</f>
        <v>2.3527978974486157</v>
      </c>
      <c r="D18" s="23">
        <f>IF('[2]Discharge'!D16=0,0,IF(TRIM('[2]Discharge'!D16)="","",IF(COUNT(O6)=0,"",IF(O6=1,(((10^K4)*('[2]Discharge'!D16^N4))/100),((10^K4)*('[2]Discharge'!D16^N4))))))</f>
        <v>2.0666608083487152</v>
      </c>
      <c r="E18" s="23">
        <f>IF('[2]Discharge'!E16=0,0,IF(TRIM('[2]Discharge'!E16)="","",IF(COUNT(O6)=0,"",IF(O6=1,(((10^K4)*('[2]Discharge'!E16^N4))/100),((10^K4)*('[2]Discharge'!E16^N4))))))</f>
        <v>119.13014001028964</v>
      </c>
      <c r="F18" s="23">
        <f>IF('[2]Discharge'!F16=0,0,IF(TRIM('[2]Discharge'!F16)="","",IF(COUNT(O6)=0,"",IF(O6=1,(((10^K4)*('[2]Discharge'!F16^N4))/100),((10^K4)*('[2]Discharge'!F16^N4))))))</f>
        <v>3614.106139282828</v>
      </c>
      <c r="G18" s="23">
        <f>IF('[2]Discharge'!G16=0,0,IF(TRIM('[2]Discharge'!G16)="","",IF(COUNT(O6)=0,"",IF(O6=1,(((10^K4)*('[2]Discharge'!G16^N4))/100),((10^K4)*('[2]Discharge'!G16^N4))))))</f>
        <v>841.4044399494173</v>
      </c>
      <c r="H18" s="23">
        <f>IF('[2]Discharge'!H16=0,0,IF(TRIM('[2]Discharge'!H16)="","",IF(COUNT(O6)=0,"",IF(O6=1,(((10^K4)*('[2]Discharge'!H16^N4))/100),((10^K4)*('[2]Discharge'!H16^N4))))))</f>
        <v>1005.2113632275369</v>
      </c>
      <c r="I18" s="23">
        <f>IF('[2]Discharge'!I16=0,0,IF(TRIM('[2]Discharge'!I16)="","",IF(COUNT(O6)=0,"",IF(O6=1,(((10^K4)*('[2]Discharge'!I16^N4))/100),((10^K4)*('[2]Discharge'!I16^N4))))))</f>
        <v>815.3279332583473</v>
      </c>
      <c r="J18" s="23">
        <f>IF('[2]Discharge'!J16=0,0,IF(TRIM('[2]Discharge'!J16)="","",IF(COUNT(O6)=0,"",IF(O6=1,(((10^K4)*('[2]Discharge'!J16^N4))/100),((10^K4)*('[2]Discharge'!J16^N4))))))</f>
        <v>368.83749301804585</v>
      </c>
      <c r="K18" s="23">
        <f>IF('[2]Discharge'!K16=0,0,IF(TRIM('[2]Discharge'!K16)="","",IF(COUNT(O6)=0,"",IF(O6=1,(((10^K4)*('[2]Discharge'!K16^N4))/100),((10^K4)*('[2]Discharge'!K16^N4))))))</f>
        <v>188.7236896826393</v>
      </c>
      <c r="L18" s="23">
        <f>IF('[2]Discharge'!L16=0,0,IF(TRIM('[2]Discharge'!L16)="","",IF(COUNT(O6)=0,"",IF(O6=1,(((10^K4)*('[2]Discharge'!L16^N4))/100),((10^K4)*('[2]Discharge'!L16^N4))))))</f>
        <v>131.40364701216183</v>
      </c>
      <c r="M18" s="23">
        <f>IF('[2]Discharge'!M16=0,0,IF(TRIM('[2]Discharge'!M16)="","",IF(COUNT(O6)=0,"",IF(O6=1,(((10^K4)*('[2]Discharge'!M16^N4))/100),((10^K4)*('[2]Discharge'!M16^N4))))))</f>
        <v>37.955936571971414</v>
      </c>
      <c r="N18" s="23">
        <f>IF('[2]Discharge'!N16=0,0,IF(TRIM('[2]Discharge'!N16)="","",IF(COUNT(O6)=0,"",IF(O6=1,(((10^K4)*('[2]Discharge'!N16^N4))/100),((10^K4)*('[2]Discharge'!N16^N4))))))</f>
        <v>19.562342713970256</v>
      </c>
      <c r="O18" s="29"/>
      <c r="P18" s="30"/>
      <c r="Q18" s="24"/>
    </row>
    <row r="19" spans="1:17" ht="21.75">
      <c r="A19" s="3"/>
      <c r="B19" s="32">
        <v>9</v>
      </c>
      <c r="C19" s="23">
        <f>IF('[2]Discharge'!C17=0,0,IF(TRIM('[2]Discharge'!C17)="","",IF(COUNT(O6)=0,"",IF(O6=1,(((10^K4)*('[2]Discharge'!C17^N4))/100),((10^K4)*('[2]Discharge'!C17^N4))))))</f>
        <v>2.3527978974486157</v>
      </c>
      <c r="D19" s="23">
        <f>IF('[2]Discharge'!D17=0,0,IF(TRIM('[2]Discharge'!D17)="","",IF(COUNT(O6)=0,"",IF(O6=1,(((10^K4)*('[2]Discharge'!D17^N4))/100),((10^K4)*('[2]Discharge'!D17^N4))))))</f>
        <v>2.0666608083487152</v>
      </c>
      <c r="E19" s="23">
        <f>IF('[2]Discharge'!E17=0,0,IF(TRIM('[2]Discharge'!E17)="","",IF(COUNT(O6)=0,"",IF(O6=1,(((10^K4)*('[2]Discharge'!E17^N4))/100),((10^K4)*('[2]Discharge'!E17^N4))))))</f>
        <v>113.24766069145001</v>
      </c>
      <c r="F19" s="23">
        <f>IF('[2]Discharge'!F17=0,0,IF(TRIM('[2]Discharge'!F17)="","",IF(COUNT(O6)=0,"",IF(O6=1,(((10^K4)*('[2]Discharge'!F17^N4))/100),((10^K4)*('[2]Discharge'!F17^N4))))))</f>
        <v>1908.6850916125766</v>
      </c>
      <c r="G19" s="23">
        <f>IF('[2]Discharge'!G17=0,0,IF(TRIM('[2]Discharge'!G17)="","",IF(COUNT(O6)=0,"",IF(O6=1,(((10^K4)*('[2]Discharge'!G17^N4))/100),((10^K4)*('[2]Discharge'!G17^N4))))))</f>
        <v>658.0247874523957</v>
      </c>
      <c r="H19" s="23">
        <f>IF('[2]Discharge'!H17=0,0,IF(TRIM('[2]Discharge'!H17)="","",IF(COUNT(O6)=0,"",IF(O6=1,(((10^K4)*('[2]Discharge'!H17^N4))/100),((10^K4)*('[2]Discharge'!H17^N4))))))</f>
        <v>1722.880691135654</v>
      </c>
      <c r="I19" s="23">
        <f>IF('[2]Discharge'!I17=0,0,IF(TRIM('[2]Discharge'!I17)="","",IF(COUNT(O6)=0,"",IF(O6=1,(((10^K4)*('[2]Discharge'!I17^N4))/100),((10^K4)*('[2]Discharge'!I17^N4))))))</f>
        <v>679.1430516716615</v>
      </c>
      <c r="J19" s="23">
        <f>IF('[2]Discharge'!J17=0,0,IF(TRIM('[2]Discharge'!J17)="","",IF(COUNT(O6)=0,"",IF(O6=1,(((10^K4)*('[2]Discharge'!J17^N4))/100),((10^K4)*('[2]Discharge'!J17^N4))))))</f>
        <v>411.1392164950934</v>
      </c>
      <c r="K19" s="23">
        <f>IF('[2]Discharge'!K17=0,0,IF(TRIM('[2]Discharge'!K17)="","",IF(COUNT(O6)=0,"",IF(O6=1,(((10^K4)*('[2]Discharge'!K17^N4))/100),((10^K4)*('[2]Discharge'!K17^N4))))))</f>
        <v>188.7236896826393</v>
      </c>
      <c r="L19" s="23">
        <f>IF('[2]Discharge'!L17=0,0,IF(TRIM('[2]Discharge'!L17)="","",IF(COUNT(O6)=0,"",IF(O6=1,(((10^K4)*('[2]Discharge'!L17^N4))/100),((10^K4)*('[2]Discharge'!L17^N4))))))</f>
        <v>172.37045603829839</v>
      </c>
      <c r="M19" s="23">
        <f>IF('[2]Discharge'!M17=0,0,IF(TRIM('[2]Discharge'!M17)="","",IF(COUNT(O6)=0,"",IF(O6=1,(((10^K4)*('[2]Discharge'!M17^N4))/100),((10^K4)*('[2]Discharge'!M17^N4))))))</f>
        <v>37.955936571971414</v>
      </c>
      <c r="N19" s="23">
        <f>IF('[2]Discharge'!N17=0,0,IF(TRIM('[2]Discharge'!N17)="","",IF(COUNT(O6)=0,"",IF(O6=1,(((10^K4)*('[2]Discharge'!N17^N4))/100),((10^K4)*('[2]Discharge'!N17^N4))))))</f>
        <v>13.934781238181076</v>
      </c>
      <c r="O19" s="29"/>
      <c r="P19" s="30"/>
      <c r="Q19" s="24"/>
    </row>
    <row r="20" spans="1:17" ht="21.75">
      <c r="A20" s="3"/>
      <c r="B20" s="32">
        <v>10</v>
      </c>
      <c r="C20" s="23">
        <f>IF('[2]Discharge'!C18=0,0,IF(TRIM('[2]Discharge'!C18)="","",IF(COUNT(O6)=0,"",IF(O6=1,(((10^K4)*('[2]Discharge'!C18^N4))/100),((10^K4)*('[2]Discharge'!C18^N4))))))</f>
        <v>2.3527978974486157</v>
      </c>
      <c r="D20" s="23">
        <f>IF('[2]Discharge'!D18=0,0,IF(TRIM('[2]Discharge'!D18)="","",IF(COUNT(O6)=0,"",IF(O6=1,(((10^K4)*('[2]Discharge'!D18^N4))/100),((10^K4)*('[2]Discharge'!D18^N4))))))</f>
        <v>2.3527978974486157</v>
      </c>
      <c r="E20" s="23">
        <f>IF('[2]Discharge'!E18=0,0,IF(TRIM('[2]Discharge'!E18)="","",IF(COUNT(O6)=0,"",IF(O6=1,(((10^K4)*('[2]Discharge'!E18^N4))/100),((10^K4)*('[2]Discharge'!E18^N4))))))</f>
        <v>113.24766069145001</v>
      </c>
      <c r="F20" s="23">
        <f>IF('[2]Discharge'!F18=0,0,IF(TRIM('[2]Discharge'!F18)="","",IF(COUNT(O6)=0,"",IF(O6=1,(((10^K4)*('[2]Discharge'!F18^N4))/100),((10^K4)*('[2]Discharge'!F18^N4))))))</f>
        <v>3614.106139282828</v>
      </c>
      <c r="G20" s="23">
        <f>IF('[2]Discharge'!G18=0,0,IF(TRIM('[2]Discharge'!G18)="","",IF(COUNT(O6)=0,"",IF(O6=1,(((10^K4)*('[2]Discharge'!G18^N4))/100),((10^K4)*('[2]Discharge'!G18^N4))))))</f>
        <v>342.0720424965998</v>
      </c>
      <c r="H20" s="23">
        <f>IF('[2]Discharge'!H18=0,0,IF(TRIM('[2]Discharge'!H18)="","",IF(COUNT(O6)=0,"",IF(O6=1,(((10^K4)*('[2]Discharge'!H18^N4))/100),((10^K4)*('[2]Discharge'!H18^N4))))))</f>
        <v>1505.64661449197</v>
      </c>
      <c r="I20" s="23">
        <f>IF('[2]Discharge'!I18=0,0,IF(TRIM('[2]Discharge'!I18)="","",IF(COUNT(O6)=0,"",IF(O6=1,(((10^K4)*('[2]Discharge'!I18^N4))/100),((10^K4)*('[2]Discharge'!I18^N4))))))</f>
        <v>679.1430516716615</v>
      </c>
      <c r="J20" s="23">
        <f>IF('[2]Discharge'!J18=0,0,IF(TRIM('[2]Discharge'!J18)="","",IF(COUNT(O6)=0,"",IF(O6=1,(((10^K4)*('[2]Discharge'!J18^N4))/100),((10^K4)*('[2]Discharge'!J18^N4))))))</f>
        <v>767.4150411275357</v>
      </c>
      <c r="K20" s="23">
        <f>IF('[2]Discharge'!K18=0,0,IF(TRIM('[2]Discharge'!K18)="","",IF(COUNT(O6)=0,"",IF(O6=1,(((10^K4)*('[2]Discharge'!K18^N4))/100),((10^K4)*('[2]Discharge'!K18^N4))))))</f>
        <v>188.7236896826393</v>
      </c>
      <c r="L20" s="23">
        <f>IF('[2]Discharge'!L18=0,0,IF(TRIM('[2]Discharge'!L18)="","",IF(COUNT(O6)=0,"",IF(O6=1,(((10^K4)*('[2]Discharge'!L18^N4))/100),((10^K4)*('[2]Discharge'!L18^N4))))))</f>
        <v>165.10461452212448</v>
      </c>
      <c r="M20" s="23">
        <f>IF('[2]Discharge'!M18=0,0,IF(TRIM('[2]Discharge'!M18)="","",IF(COUNT(O6)=0,"",IF(O6=1,(((10^K4)*('[2]Discharge'!M18^N4))/100),((10^K4)*('[2]Discharge'!M18^N4))))))</f>
        <v>37.955936571971414</v>
      </c>
      <c r="N20" s="23">
        <f>IF('[2]Discharge'!N18=0,0,IF(TRIM('[2]Discharge'!N18)="","",IF(COUNT(O6)=0,"",IF(O6=1,(((10^K4)*('[2]Discharge'!N18^N4))/100),((10^K4)*('[2]Discharge'!N18^N4))))))</f>
        <v>13.934781238181076</v>
      </c>
      <c r="O20" s="29"/>
      <c r="P20" s="30"/>
      <c r="Q20" s="24"/>
    </row>
    <row r="21" spans="1:17" ht="21.75">
      <c r="A21" s="3"/>
      <c r="B21" s="3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9"/>
      <c r="P21" s="30"/>
      <c r="Q21" s="24"/>
    </row>
    <row r="22" spans="1:17" ht="21.75">
      <c r="A22" s="3"/>
      <c r="B22" s="32">
        <v>11</v>
      </c>
      <c r="C22" s="23">
        <f>IF('[2]Discharge'!C20=0,0,IF(TRIM('[2]Discharge'!C20)="","",IF(COUNT(O6)=0,"",IF(O6=1,(((10^K4)*('[2]Discharge'!C20^N4))/100),((10^K4)*('[2]Discharge'!C20^N4))))))</f>
        <v>2.3527978974486157</v>
      </c>
      <c r="D22" s="23">
        <f>IF('[2]Discharge'!D20=0,0,IF(TRIM('[2]Discharge'!D20)="","",IF(COUNT(O6)=0,"",IF(O6=1,(((10^K4)*('[2]Discharge'!D20^N4))/100),((10^K4)*('[2]Discharge'!D20^N4))))))</f>
        <v>2.66010470099556</v>
      </c>
      <c r="E22" s="23">
        <f>IF('[2]Discharge'!E20=0,0,IF(TRIM('[2]Discharge'!E20)="","",IF(COUNT(O6)=0,"",IF(O6=1,(((10^K4)*('[2]Discharge'!E20^N4))/100),((10^K4)*('[2]Discharge'!E20^N4))))))</f>
        <v>40.7446207396669</v>
      </c>
      <c r="F22" s="23">
        <f>IF('[2]Discharge'!F20=0,0,IF(TRIM('[2]Discharge'!F20)="","",IF(COUNT(O6)=0,"",IF(O6=1,(((10^K4)*('[2]Discharge'!F20^N4))/100),((10^K4)*('[2]Discharge'!F20^N4))))))</f>
        <v>1383.2047037860182</v>
      </c>
      <c r="G22" s="23">
        <f>IF('[2]Discharge'!G20=0,0,IF(TRIM('[2]Discharge'!G20)="","",IF(COUNT(O6)=0,"",IF(O6=1,(((10^K4)*('[2]Discharge'!G20^N4))/100),((10^K4)*('[2]Discharge'!G20^N4))))))</f>
        <v>236.97256020744953</v>
      </c>
      <c r="H22" s="23">
        <f>IF('[2]Discharge'!H20=0,0,IF(TRIM('[2]Discharge'!H20)="","",IF(COUNT(O6)=0,"",IF(O6=1,(((10^K4)*('[2]Discharge'!H20^N4))/100),((10^K4)*('[2]Discharge'!H20^N4))))))</f>
        <v>790.440458477854</v>
      </c>
      <c r="I22" s="23">
        <f>IF('[2]Discharge'!I20=0,0,IF(TRIM('[2]Discharge'!I20)="","",IF(COUNT(O6)=0,"",IF(O6=1,(((10^K4)*('[2]Discharge'!I20^N4))/100),((10^K4)*('[2]Discharge'!I20^N4))))))</f>
        <v>867.1817053301096</v>
      </c>
      <c r="J22" s="23">
        <f>IF('[2]Discharge'!J20=0,0,IF(TRIM('[2]Discharge'!J20)="","",IF(COUNT(O6)=0,"",IF(O6=1,(((10^K4)*('[2]Discharge'!J20^N4))/100),((10^K4)*('[2]Discharge'!J20^N4))))))</f>
        <v>76619.67819333257</v>
      </c>
      <c r="K22" s="23">
        <f>IF('[2]Discharge'!K20=0,0,IF(TRIM('[2]Discharge'!K20)="","",IF(COUNT(O6)=0,"",IF(O6=1,(((10^K4)*('[2]Discharge'!K20^N4))/100),((10^K4)*('[2]Discharge'!K20^N4))))))</f>
        <v>188.7236896826393</v>
      </c>
      <c r="L22" s="23">
        <f>IF('[2]Discharge'!L20=0,0,IF(TRIM('[2]Discharge'!L20)="","",IF(COUNT(O6)=0,"",IF(O6=1,(((10^K4)*('[2]Discharge'!L20^N4))/100),((10^K4)*('[2]Discharge'!L20^N4))))))</f>
        <v>144.36253445039557</v>
      </c>
      <c r="M22" s="23">
        <f>IF('[2]Discharge'!M20=0,0,IF(TRIM('[2]Discharge'!M20)="","",IF(COUNT(O6)=0,"",IF(O6=1,(((10^K4)*('[2]Discharge'!M20^N4))/100),((10^K4)*('[2]Discharge'!M20^N4))))))</f>
        <v>37.955936571971414</v>
      </c>
      <c r="N22" s="23">
        <f>IF('[2]Discharge'!N20=0,0,IF(TRIM('[2]Discharge'!N20)="","",IF(COUNT(O6)=0,"",IF(O6=1,(((10^K4)*('[2]Discharge'!N20^N4))/100),((10^K4)*('[2]Discharge'!N20^N4))))))</f>
        <v>13.934781238181076</v>
      </c>
      <c r="O22" s="29"/>
      <c r="P22" s="30"/>
      <c r="Q22" s="24"/>
    </row>
    <row r="23" spans="1:17" ht="21.75">
      <c r="A23" s="3"/>
      <c r="B23" s="32">
        <v>12</v>
      </c>
      <c r="C23" s="23">
        <f>IF('[2]Discharge'!C21=0,0,IF(TRIM('[2]Discharge'!C21)="","",IF(COUNT(O6)=0,"",IF(O6=1,(((10^K4)*('[2]Discharge'!C21^N4))/100),((10^K4)*('[2]Discharge'!C21^N4))))))</f>
        <v>2.3527978974486157</v>
      </c>
      <c r="D23" s="23">
        <f>IF('[2]Discharge'!D21=0,0,IF(TRIM('[2]Discharge'!D21)="","",IF(COUNT(O6)=0,"",IF(O6=1,(((10^K4)*('[2]Discharge'!D21^N4))/100),((10^K4)*('[2]Discharge'!D21^N4))))))</f>
        <v>2.66010470099556</v>
      </c>
      <c r="E23" s="23">
        <f>IF('[2]Discharge'!E21=0,0,IF(TRIM('[2]Discharge'!E21)="","",IF(COUNT(O6)=0,"",IF(O6=1,(((10^K4)*('[2]Discharge'!E21^N4))/100),((10^K4)*('[2]Discharge'!E21^N4))))))</f>
        <v>30.598221469565928</v>
      </c>
      <c r="F23" s="23">
        <f>IF('[2]Discharge'!F21=0,0,IF(TRIM('[2]Discharge'!F21)="","",IF(COUNT(O6)=0,"",IF(O6=1,(((10^K4)*('[2]Discharge'!F21^N4))/100),((10^K4)*('[2]Discharge'!F21^N4))))))</f>
        <v>700.6396575292263</v>
      </c>
      <c r="G23" s="23">
        <f>IF('[2]Discharge'!G21=0,0,IF(TRIM('[2]Discharge'!G21)="","",IF(COUNT(O6)=0,"",IF(O6=1,(((10^K4)*('[2]Discharge'!G21^N4))/100),((10^K4)*('[2]Discharge'!G21^N4))))))</f>
        <v>216.92700514662616</v>
      </c>
      <c r="H23" s="23">
        <f>IF('[2]Discharge'!H21=0,0,IF(TRIM('[2]Discharge'!H21)="","",IF(COUNT(O6)=0,"",IF(O6=1,(((10^K4)*('[2]Discharge'!H21^N4))/100),((10^K4)*('[2]Discharge'!H21^N4))))))</f>
        <v>2623.7693502156258</v>
      </c>
      <c r="I23" s="23">
        <f>IF('[2]Discharge'!I21=0,0,IF(TRIM('[2]Discharge'!I21)="","",IF(COUNT(O6)=0,"",IF(O6=1,(((10^K4)*('[2]Discharge'!I21^N4))/100),((10^K4)*('[2]Discharge'!I21^N4))))))</f>
        <v>1185.6889778786203</v>
      </c>
      <c r="J23" s="23">
        <f>IF('[2]Discharge'!J21=0,0,IF(TRIM('[2]Discharge'!J21)="","",IF(COUNT(O6)=0,"",IF(O6=1,(((10^K4)*('[2]Discharge'!J21^N4))/100),((10^K4)*('[2]Discharge'!J21^N4))))))</f>
        <v>4048.20589379145</v>
      </c>
      <c r="K23" s="23">
        <f>IF('[2]Discharge'!K21=0,0,IF(TRIM('[2]Discharge'!K21)="","",IF(COUNT(O6)=0,"",IF(O6=1,(((10^K4)*('[2]Discharge'!K21^N4))/100),((10^K4)*('[2]Discharge'!K21^N4))))))</f>
        <v>179.81389337905927</v>
      </c>
      <c r="L23" s="23">
        <f>IF('[2]Discharge'!L21=0,0,IF(TRIM('[2]Discharge'!L21)="","",IF(COUNT(O6)=0,"",IF(O6=1,(((10^K4)*('[2]Discharge'!L21^N4))/100),((10^K4)*('[2]Discharge'!L21^N4))))))</f>
        <v>144.36253445039557</v>
      </c>
      <c r="M23" s="23">
        <f>IF('[2]Discharge'!M21=0,0,IF(TRIM('[2]Discharge'!M21)="","",IF(COUNT(O6)=0,"",IF(O6=1,(((10^K4)*('[2]Discharge'!M21^N4))/100),((10^K4)*('[2]Discharge'!M21^N4))))))</f>
        <v>37.955936571971414</v>
      </c>
      <c r="N23" s="23">
        <f>IF('[2]Discharge'!N21=0,0,IF(TRIM('[2]Discharge'!N21)="","",IF(COUNT(O6)=0,"",IF(O6=1,(((10^K4)*('[2]Discharge'!N21^N4))/100),((10^K4)*('[2]Discharge'!N21^N4))))))</f>
        <v>13.934781238181076</v>
      </c>
      <c r="O23" s="29"/>
      <c r="P23" s="30"/>
      <c r="Q23" s="24"/>
    </row>
    <row r="24" spans="1:17" ht="21.75">
      <c r="A24" s="3"/>
      <c r="B24" s="32">
        <v>13</v>
      </c>
      <c r="C24" s="23">
        <f>IF('[2]Discharge'!C10=0,0,IF(TRIM('[2]Discharge'!C22)="","",IF(COUNT(O6)=0,"",IF(O6=1,(((10^K4)*('[2]Discharge'!C22^N4))/100),((10^K4)*('[2]Discharge'!C22^N4))))))</f>
        <v>2.3527978974486157</v>
      </c>
      <c r="D24" s="23">
        <f>IF('[2]Discharge'!D22=0,0,IF(TRIM('[2]Discharge'!D22)="","",IF(COUNT(O6)=0,"",IF(O6=1,(((10^K4)*('[2]Discharge'!D22^N4))/100),((10^K4)*('[2]Discharge'!D22^N4))))))</f>
        <v>2.66010470099556</v>
      </c>
      <c r="E24" s="23">
        <f>IF('[2]Discharge'!E22=0,0,IF(TRIM('[2]Discharge'!E22)="","",IF(COUNT(O6)=0,"",IF(O6=1,(((10^K4)*('[2]Discharge'!E22^N4))/100),((10^K4)*('[2]Discharge'!E22^N4))))))</f>
        <v>26.60935263194258</v>
      </c>
      <c r="F24" s="23">
        <f>IF('[2]Discharge'!F22=0,0,IF(TRIM('[2]Discharge'!F22)="","",IF(COUNT(O6)=0,"",IF(O6=1,(((10^K4)*('[2]Discharge'!F22^N4))/100),((10^K4)*('[2]Discharge'!F22^N4))))))</f>
        <v>368.83749301804585</v>
      </c>
      <c r="G24" s="23">
        <f>IF('[2]Discharge'!G22=0,0,IF(TRIM('[2]Discharge'!G22)="","",IF(COUNT(O6)=0,"",IF(O6=1,(((10^K4)*('[2]Discharge'!G22^N4))/100),((10^K4)*('[2]Discharge'!G22^N4))))))</f>
        <v>247.37275559130055</v>
      </c>
      <c r="H24" s="23">
        <f>IF('[2]Discharge'!H22=0,0,IF(TRIM('[2]Discharge'!H22)="","",IF(COUNT(O6)=0,"",IF(O6=1,(((10^K4)*('[2]Discharge'!H22^N4))/100),((10^K4)*('[2]Discharge'!H22^N4))))))</f>
        <v>1814.4368973552805</v>
      </c>
      <c r="I24" s="23">
        <f>IF('[2]Discharge'!I22=0,0,IF(TRIM('[2]Discharge'!I22)="","",IF(COUNT(O6)=0,"",IF(O6=1,(((10^K4)*('[2]Discharge'!I22^N4))/100),((10^K4)*('[2]Discharge'!I22^N4))))))</f>
        <v>2312.9547003728635</v>
      </c>
      <c r="J24" s="23">
        <f>IF('[2]Discharge'!J22=0,0,IF(TRIM('[2]Discharge'!J22)="","",IF(COUNT(O6)=0,"",IF(O6=1,(((10^K4)*('[2]Discharge'!J22^N4))/100),((10^K4)*('[2]Discharge'!J22^N4))))))</f>
        <v>1908.6850916125766</v>
      </c>
      <c r="K24" s="23">
        <f>IF('[2]Discharge'!K22=0,0,IF(TRIM('[2]Discharge'!K22)="","",IF(COUNT(O6)=0,"",IF(O6=1,(((10^K4)*('[2]Discharge'!K22^N4))/100),((10^K4)*('[2]Discharge'!K22^N4))))))</f>
        <v>137.7968774653547</v>
      </c>
      <c r="L24" s="23">
        <f>IF('[2]Discharge'!L22=0,0,IF(TRIM('[2]Discharge'!L22)="","",IF(COUNT(O6)=0,"",IF(O6=1,(((10^K4)*('[2]Discharge'!L22^N4))/100),((10^K4)*('[2]Discharge'!L22^N4))))))</f>
        <v>131.40364701216183</v>
      </c>
      <c r="M24" s="23">
        <f>IF('[2]Discharge'!M22=0,0,IF(TRIM('[2]Discharge'!M22)="","",IF(COUNT(O6)=0,"",IF(O6=1,(((10^K4)*('[2]Discharge'!M22^N4))/100),((10^K4)*('[2]Discharge'!M22^N4))))))</f>
        <v>35.278613204365826</v>
      </c>
      <c r="N24" s="23">
        <f>IF('[2]Discharge'!N22=0,0,IF(TRIM('[2]Discharge'!N22)="","",IF(COUNT(O6)=0,"",IF(O6=1,(((10^K4)*('[2]Discharge'!N22^N4))/100),((10^K4)*('[2]Discharge'!N22^N4))))))</f>
        <v>13.934781238181076</v>
      </c>
      <c r="O24" s="29"/>
      <c r="P24" s="30"/>
      <c r="Q24" s="24"/>
    </row>
    <row r="25" spans="1:17" ht="21.75">
      <c r="A25" s="3"/>
      <c r="B25" s="32">
        <v>14</v>
      </c>
      <c r="C25" s="23">
        <f>IF('[2]Discharge'!C10=0,0,IF(TRIM('[2]Discharge'!C23)="","",IF(COUNT(O6)=0,"",IF(O6=1,(((10^K4)*('[2]Discharge'!C23^N4))/100),((10^K4)*('[2]Discharge'!C23^N4))))))</f>
        <v>2.3527978974486157</v>
      </c>
      <c r="D25" s="23">
        <f>IF('[2]Discharge'!D23=0,0,IF(TRIM('[2]Discharge'!D23)="","",IF(COUNT(O6)=0,"",IF(O6=1,(((10^K4)*('[2]Discharge'!D23^N4))/100),((10^K4)*('[2]Discharge'!D23^N4))))))</f>
        <v>2.66010470099556</v>
      </c>
      <c r="E25" s="23">
        <f>IF('[2]Discharge'!E23=0,0,IF(TRIM('[2]Discharge'!E23)="","",IF(COUNT(O6)=0,"",IF(O6=1,(((10^K4)*('[2]Discharge'!E23^N4))/100),((10^K4)*('[2]Discharge'!E23^N4))))))</f>
        <v>24.732390869629853</v>
      </c>
      <c r="F25" s="23">
        <f>IF('[2]Discharge'!F23=0,0,IF(TRIM('[2]Discharge'!F23)="","",IF(COUNT(O6)=0,"",IF(O6=1,(((10^K4)*('[2]Discharge'!F23^N4))/100),((10^K4)*('[2]Discharge'!F23^N4))))))</f>
        <v>291.93561829604033</v>
      </c>
      <c r="G25" s="23">
        <f>IF('[2]Discharge'!G23=0,0,IF(TRIM('[2]Discharge'!G23)="","",IF(COUNT(O6)=0,"",IF(O6=1,(((10^K4)*('[2]Discharge'!G23^N4))/100),((10^K4)*('[2]Discharge'!G23^N4))))))</f>
        <v>722.5161638665795</v>
      </c>
      <c r="H25" s="23">
        <f>IF('[2]Discharge'!H23=0,0,IF(TRIM('[2]Discharge'!H23)="","",IF(COUNT(O6)=0,"",IF(O6=1,(((10^K4)*('[2]Discharge'!H23^N4))/100),((10^K4)*('[2]Discharge'!H23^N4))))))</f>
        <v>1383.2047037860182</v>
      </c>
      <c r="I25" s="23">
        <f>IF('[2]Discharge'!I23=0,0,IF(TRIM('[2]Discharge'!I23)="","",IF(COUNT(O6)=0,"",IF(O6=1,(((10^K4)*('[2]Discharge'!I23^N4))/100),((10^K4)*('[2]Discharge'!I23^N4))))))</f>
        <v>1154.8854419538682</v>
      </c>
      <c r="J25" s="23">
        <f>IF('[2]Discharge'!J23=0,0,IF(TRIM('[2]Discharge'!J23)="","",IF(COUNT(O6)=0,"",IF(O6=1,(((10^K4)*('[2]Discharge'!J23^N4))/100),((10^K4)*('[2]Discharge'!J23^N4))))))</f>
        <v>1590.55368424798</v>
      </c>
      <c r="K25" s="23">
        <f>IF('[2]Discharge'!K23=0,0,IF(TRIM('[2]Discharge'!K23)="","",IF(COUNT(O6)=0,"",IF(O6=1,(((10^K4)*('[2]Discharge'!K23^N4))/100),((10^K4)*('[2]Discharge'!K23^N4))))))</f>
        <v>144.36253445039557</v>
      </c>
      <c r="L25" s="23">
        <f>IF('[2]Discharge'!L23=0,0,IF(TRIM('[2]Discharge'!L23)="","",IF(COUNT(O6)=0,"",IF(O6=1,(((10^K4)*('[2]Discharge'!L23^N4))/100),((10^K4)*('[2]Discharge'!L23^N4))))))</f>
        <v>119.13014001028964</v>
      </c>
      <c r="M25" s="23">
        <f>IF('[2]Discharge'!M23=0,0,IF(TRIM('[2]Discharge'!M23)="","",IF(COUNT(O6)=0,"",IF(O6=1,(((10^K4)*('[2]Discharge'!M23^N4))/100),((10^K4)*('[2]Discharge'!M23^N4))))))</f>
        <v>35.278613204365826</v>
      </c>
      <c r="N25" s="23">
        <f>IF('[2]Discharge'!N23=0,0,IF(TRIM('[2]Discharge'!N23)="","",IF(COUNT(O6)=0,"",IF(O6=1,(((10^K4)*('[2]Discharge'!N23^N4))/100),((10^K4)*('[2]Discharge'!N23^N4))))))</f>
        <v>13.934781238181076</v>
      </c>
      <c r="O25" s="29"/>
      <c r="P25" s="30"/>
      <c r="Q25" s="24"/>
    </row>
    <row r="26" spans="1:17" ht="21.75">
      <c r="A26" s="3"/>
      <c r="B26" s="32">
        <v>15</v>
      </c>
      <c r="C26" s="23">
        <f>IF('[2]Discharge'!C24=0,0,IF(TRIM('[2]Discharge'!C24)="","",IF(COUNT(O6)=0,"",IF(O6=1,(((10^K4)*('[2]Discharge'!C24^N4))/100),((10^K4)*('[2]Discharge'!C24^N4))))))</f>
        <v>2.3527978974486157</v>
      </c>
      <c r="D26" s="23">
        <f>IF('[2]Discharge'!D24=0,0,IF(TRIM('[2]Discharge'!D24)="","",IF(COUNT(O6)=0,"",IF(O6=1,(((10^K4)*('[2]Discharge'!D24^N4))/100),((10^K4)*('[2]Discharge'!D24^N4))))))</f>
        <v>2.66010470099556</v>
      </c>
      <c r="E26" s="23">
        <f>IF('[2]Discharge'!E24=0,0,IF(TRIM('[2]Discharge'!E24)="","",IF(COUNT(O6)=0,"",IF(O6=1,(((10^K4)*('[2]Discharge'!E24^N4))/100),((10^K4)*('[2]Discharge'!E24^N4))))))</f>
        <v>49.78919721814047</v>
      </c>
      <c r="F26" s="23">
        <f>IF('[2]Discharge'!F24=0,0,IF(TRIM('[2]Discharge'!F24)="","",IF(COUNT(O6)=0,"",IF(O6=1,(((10^K4)*('[2]Discharge'!F24^N4))/100),((10^K4)*('[2]Discharge'!F24^N4))))))</f>
        <v>473.78861811175216</v>
      </c>
      <c r="G26" s="23">
        <f>IF('[2]Discharge'!G24=0,0,IF(TRIM('[2]Discharge'!G24)="","",IF(COUNT(O6)=0,"",IF(O6=1,(((10^K4)*('[2]Discharge'!G24^N4))/100),((10^K4)*('[2]Discharge'!G24^N4))))))</f>
        <v>524.100002973948</v>
      </c>
      <c r="H26" s="23">
        <f>IF('[2]Discharge'!H24=0,0,IF(TRIM('[2]Discharge'!H24)="","",IF(COUNT(O6)=0,"",IF(O6=1,(((10^K4)*('[2]Discharge'!H24^N4))/100),((10^K4)*('[2]Discharge'!H24^N4))))))</f>
        <v>1633.9981435774212</v>
      </c>
      <c r="I26" s="23">
        <f>IF('[2]Discharge'!I24=0,0,IF(TRIM('[2]Discharge'!I24)="","",IF(COUNT(O6)=0,"",IF(O6=1,(((10^K4)*('[2]Discharge'!I24^N4))/100),((10^K4)*('[2]Discharge'!I24^N4))))))</f>
        <v>1093.7788889972587</v>
      </c>
      <c r="J26" s="23">
        <f>IF('[2]Discharge'!J24=0,0,IF(TRIM('[2]Discharge'!J24)="","",IF(COUNT(O6)=0,"",IF(O6=1,(((10^K4)*('[2]Discharge'!J24^N4))/100),((10^K4)*('[2]Discharge'!J24^N4))))))</f>
        <v>976.3538145433371</v>
      </c>
      <c r="K26" s="23">
        <f>IF('[2]Discharge'!K24=0,0,IF(TRIM('[2]Discharge'!K24)="","",IF(COUNT(O6)=0,"",IF(O6=1,(((10^K4)*('[2]Discharge'!K24^N4))/100),((10^K4)*('[2]Discharge'!K24^N4))))))</f>
        <v>216.92700514662616</v>
      </c>
      <c r="L26" s="23">
        <f>IF('[2]Discharge'!L24=0,0,IF(TRIM('[2]Discharge'!L24)="","",IF(COUNT(O6)=0,"",IF(O6=1,(((10^K4)*('[2]Discharge'!L24^N4))/100),((10^K4)*('[2]Discharge'!L24^N4))))))</f>
        <v>76.70947573582944</v>
      </c>
      <c r="M26" s="23">
        <f>IF('[2]Discharge'!M24=0,0,IF(TRIM('[2]Discharge'!M24)="","",IF(COUNT(O6)=0,"",IF(O6=1,(((10^K4)*('[2]Discharge'!M24^N4))/100),((10^K4)*('[2]Discharge'!M24^N4))))))</f>
        <v>30.598221469565928</v>
      </c>
      <c r="N26" s="23">
        <f>IF('[2]Discharge'!N24=0,0,IF(TRIM('[2]Discharge'!N24)="","",IF(COUNT(O6)=0,"",IF(O6=1,(((10^K4)*('[2]Discharge'!N24^N4))/100),((10^K4)*('[2]Discharge'!N24^N4))))))</f>
        <v>13.934781238181076</v>
      </c>
      <c r="O26" s="29"/>
      <c r="P26" s="30"/>
      <c r="Q26" s="24"/>
    </row>
    <row r="27" spans="1:17" ht="21.75">
      <c r="A27" s="3"/>
      <c r="B27" s="32">
        <v>16</v>
      </c>
      <c r="C27" s="23">
        <f>IF('[2]Discharge'!C25=0,0,IF(TRIM('[2]Discharge'!C25)="","",IF(COUNT(O6)=0,"",IF(O6=1,(((10^K4)*('[2]Discharge'!C25^N4))/100),((10^K4)*('[2]Discharge'!C25^N4))))))</f>
        <v>2.3527978974486157</v>
      </c>
      <c r="D27" s="23">
        <f>IF('[2]Discharge'!D25=0,0,IF(TRIM('[2]Discharge'!D25)="","",IF(COUNT(O6)=0,"",IF(O6=1,(((10^K4)*('[2]Discharge'!D25^N4))/100),((10^K4)*('[2]Discharge'!D25^N4))))))</f>
        <v>2.3527978974486157</v>
      </c>
      <c r="E27" s="23">
        <f>IF('[2]Discharge'!E25=0,0,IF(TRIM('[2]Discharge'!E25)="","",IF(COUNT(O6)=0,"",IF(O6=1,(((10^K4)*('[2]Discharge'!E25^N4))/100),((10^K4)*('[2]Discharge'!E25^N4))))))</f>
        <v>43.645712444722264</v>
      </c>
      <c r="F27" s="23">
        <f>IF('[2]Discharge'!F25=0,0,IF(TRIM('[2]Discharge'!F25)="","",IF(COUNT(O6)=0,"",IF(O6=1,(((10^K4)*('[2]Discharge'!F25^N4))/100),((10^K4)*('[2]Discharge'!F25^N4))))))</f>
        <v>329.1157970910141</v>
      </c>
      <c r="G27" s="23">
        <f>IF('[2]Discharge'!G25=0,0,IF(TRIM('[2]Discharge'!G25)="","",IF(COUNT(O6)=0,"",IF(O6=1,(((10^K4)*('[2]Discharge'!G25^N4))/100),((10^K4)*('[2]Discharge'!G25^N4))))))</f>
        <v>426.3310247235825</v>
      </c>
      <c r="H27" s="23">
        <f>IF('[2]Discharge'!H25=0,0,IF(TRIM('[2]Discharge'!H25)="","",IF(COUNT(O6)=0,"",IF(O6=1,(((10^K4)*('[2]Discharge'!H25^N4))/100),((10^K4)*('[2]Discharge'!H25^N4))))))</f>
        <v>5553.260194631992</v>
      </c>
      <c r="I27" s="23">
        <f>IF('[2]Discharge'!I25=0,0,IF(TRIM('[2]Discharge'!I25)="","",IF(COUNT(O6)=0,"",IF(O6=1,(((10^K4)*('[2]Discharge'!I25^N4))/100),((10^K4)*('[2]Discharge'!I25^N4))))))</f>
        <v>1033.7008006799736</v>
      </c>
      <c r="J27" s="23">
        <f>IF('[2]Discharge'!J25=0,0,IF(TRIM('[2]Discharge'!J25)="","",IF(COUNT(O6)=0,"",IF(O6=1,(((10^K4)*('[2]Discharge'!J25^N4))/100),((10^K4)*('[2]Discharge'!J25^N4))))))</f>
        <v>841.4044399494173</v>
      </c>
      <c r="K27" s="23">
        <f>IF('[2]Discharge'!K25=0,0,IF(TRIM('[2]Discharge'!K25)="","",IF(COUNT(O6)=0,"",IF(O6=1,(((10^K4)*('[2]Discharge'!K25^N4))/100),((10^K4)*('[2]Discharge'!K25^N4))))))</f>
        <v>131.40364701216183</v>
      </c>
      <c r="L27" s="23">
        <f>IF('[2]Discharge'!L25=0,0,IF(TRIM('[2]Discharge'!L25)="","",IF(COUNT(O6)=0,"",IF(O6=1,(((10^K4)*('[2]Discharge'!L25^N4))/100),((10^K4)*('[2]Discharge'!L25^N4))))))</f>
        <v>76.70947573582944</v>
      </c>
      <c r="M27" s="23">
        <f>IF('[2]Discharge'!M25=0,0,IF(TRIM('[2]Discharge'!M25)="","",IF(COUNT(O6)=0,"",IF(O6=1,(((10^K4)*('[2]Discharge'!M25^N4))/100),((10^K4)*('[2]Discharge'!M25^N4))))))</f>
        <v>32.71158087211221</v>
      </c>
      <c r="N27" s="23">
        <f>IF('[2]Discharge'!N25=0,0,IF(TRIM('[2]Discharge'!N25)="","",IF(COUNT(O6)=0,"",IF(O6=1,(((10^K4)*('[2]Discharge'!N25^N4))/100),((10^K4)*('[2]Discharge'!N25^N4))))))</f>
        <v>13.934781238181076</v>
      </c>
      <c r="O27" s="29"/>
      <c r="P27" s="30"/>
      <c r="Q27" s="24"/>
    </row>
    <row r="28" spans="1:17" ht="21.75">
      <c r="A28" s="3"/>
      <c r="B28" s="32">
        <v>17</v>
      </c>
      <c r="C28" s="23">
        <f>IF('[2]Discharge'!C26=0,0,IF(TRIM('[2]Discharge'!C26)="","",IF(COUNT(O6)=0,"",IF(O6=1,(((10^K4)*('[2]Discharge'!C26^N4))/100),((10^K4)*('[2]Discharge'!C26^N4))))))</f>
        <v>2.3527978974486157</v>
      </c>
      <c r="D28" s="23">
        <f>IF('[2]Discharge'!D26=0,0,IF(TRIM('[2]Discharge'!D26)="","",IF(COUNT(O6)=0,"",IF(O6=1,(((10^K4)*('[2]Discharge'!D26^N4))/100),((10^K4)*('[2]Discharge'!D26^N4))))))</f>
        <v>2.988927023240839</v>
      </c>
      <c r="E28" s="23">
        <f>IF('[2]Discharge'!E26=0,0,IF(TRIM('[2]Discharge'!E26)="","",IF(COUNT(O6)=0,"",IF(O6=1,(((10^K4)*('[2]Discharge'!E26^N4))/100),((10^K4)*('[2]Discharge'!E26^N4))))))</f>
        <v>72.13804696793558</v>
      </c>
      <c r="F28" s="23">
        <f>IF('[2]Discharge'!F26=0,0,IF(TRIM('[2]Discharge'!F26)="","",IF(COUNT(O6)=0,"",IF(O6=1,(((10^K4)*('[2]Discharge'!F26^N4))/100),((10^K4)*('[2]Discharge'!F26^N4))))))</f>
        <v>355.3121325209767</v>
      </c>
      <c r="G28" s="23">
        <f>IF('[2]Discharge'!G26=0,0,IF(TRIM('[2]Discharge'!G26)="","",IF(COUNT(O6)=0,"",IF(O6=1,(((10^K4)*('[2]Discharge'!G26^N4))/100),((10^K4)*('[2]Discharge'!G26^N4))))))</f>
        <v>342.0720424965998</v>
      </c>
      <c r="H28" s="23">
        <f>IF('[2]Discharge'!H26=0,0,IF(TRIM('[2]Discharge'!H26)="","",IF(COUNT(O6)=0,"",IF(O6=1,(((10^K4)*('[2]Discharge'!H26^N4))/100),((10^K4)*('[2]Discharge'!H26^N4))))))</f>
        <v>10940.961691332657</v>
      </c>
      <c r="I28" s="23">
        <f>IF('[2]Discharge'!I26=0,0,IF(TRIM('[2]Discharge'!I26)="","",IF(COUNT(O6)=0,"",IF(O6=1,(((10^K4)*('[2]Discharge'!I26^N4))/100),((10^K4)*('[2]Discharge'!I26^N4))))))</f>
        <v>894.1779059773194</v>
      </c>
      <c r="J28" s="23">
        <f>IF('[2]Discharge'!J26=0,0,IF(TRIM('[2]Discharge'!J26)="","",IF(COUNT(O6)=0,"",IF(O6=1,(((10^K4)*('[2]Discharge'!J26^N4))/100),((10^K4)*('[2]Discharge'!J26^N4))))))</f>
        <v>767.4150411275357</v>
      </c>
      <c r="K28" s="23">
        <f>IF('[2]Discharge'!K26=0,0,IF(TRIM('[2]Discharge'!K26)="","",IF(COUNT(O6)=0,"",IF(O6=1,(((10^K4)*('[2]Discharge'!K26^N4))/100),((10^K4)*('[2]Discharge'!K26^N4))))))</f>
        <v>144.36253445039557</v>
      </c>
      <c r="L28" s="23">
        <f>IF('[2]Discharge'!L26=0,0,IF(TRIM('[2]Discharge'!L26)="","",IF(COUNT(O6)=0,"",IF(O6=1,(((10^K4)*('[2]Discharge'!L26^N4))/100),((10^K4)*('[2]Discharge'!L26^N4))))))</f>
        <v>72.13804696793558</v>
      </c>
      <c r="M28" s="23">
        <f>IF('[2]Discharge'!M26=0,0,IF(TRIM('[2]Discharge'!M26)="","",IF(COUNT(O6)=0,"",IF(O6=1,(((10^K4)*('[2]Discharge'!M26^N4))/100),((10^K4)*('[2]Discharge'!M26^N4))))))</f>
        <v>30.598221469565928</v>
      </c>
      <c r="N28" s="23">
        <f>IF('[2]Discharge'!N26=0,0,IF(TRIM('[2]Discharge'!N26)="","",IF(COUNT(O6)=0,"",IF(O6=1,(((10^K4)*('[2]Discharge'!N26^N4))/100),((10^K4)*('[2]Discharge'!N26^N4))))))</f>
        <v>13.934781238181076</v>
      </c>
      <c r="O28" s="29"/>
      <c r="P28" s="30"/>
      <c r="Q28" s="24"/>
    </row>
    <row r="29" spans="1:17" ht="21.75">
      <c r="A29" s="3"/>
      <c r="B29" s="32">
        <v>18</v>
      </c>
      <c r="C29" s="23">
        <f>IF('[2]Discharge'!C27=0,0,IF(TRIM('[2]Discharge'!C27)="","",IF(COUNT(O6)=0,"",IF(O6=1,(((10^K4)*('[2]Discharge'!C27^N4))/100),((10^K4)*('[2]Discharge'!C27^N4))))))</f>
        <v>2.3527978974486157</v>
      </c>
      <c r="D29" s="23">
        <f>IF('[2]Discharge'!D27=0,0,IF(TRIM('[2]Discharge'!D27)="","",IF(COUNT(O6)=0,"",IF(O6=1,(((10^K4)*('[2]Discharge'!D27^N4))/100),((10^K4)*('[2]Discharge'!D27^N4))))))</f>
        <v>91.3864093551963</v>
      </c>
      <c r="E29" s="23">
        <f>IF('[2]Discharge'!E27=0,0,IF(TRIM('[2]Discharge'!E27)="","",IF(COUNT(O6)=0,"",IF(O6=1,(((10^K4)*('[2]Discharge'!E27^N4))/100),((10^K4)*('[2]Discharge'!E27^N4))))))</f>
        <v>1464.1792337119832</v>
      </c>
      <c r="F29" s="23">
        <f>IF('[2]Discharge'!F27=0,0,IF(TRIM('[2]Discharge'!F27)="","",IF(COUNT(O6)=0,"",IF(O6=1,(((10^K4)*('[2]Discharge'!F27^N4))/100),((10^K4)*('[2]Discharge'!F27^N4))))))</f>
        <v>119.13014001028964</v>
      </c>
      <c r="G29" s="23">
        <f>IF('[2]Discharge'!G27=0,0,IF(TRIM('[2]Discharge'!G27)="","",IF(COUNT(O6)=0,"",IF(O6=1,(((10^K4)*('[2]Discharge'!G27^N4))/100),((10^K4)*('[2]Discharge'!G27^N4))))))</f>
        <v>291.93561829604033</v>
      </c>
      <c r="H29" s="23">
        <f>IF('[2]Discharge'!H27=0,0,IF(TRIM('[2]Discharge'!H27)="","",IF(COUNT(O6)=0,"",IF(O6=1,(((10^K4)*('[2]Discharge'!H27^N4))/100),((10^K4)*('[2]Discharge'!H27^N4))))))</f>
        <v>7695.79177911645</v>
      </c>
      <c r="I29" s="23">
        <f>IF('[2]Discharge'!I27=0,0,IF(TRIM('[2]Discharge'!I27)="","",IF(COUNT(O6)=0,"",IF(O6=1,(((10^K4)*('[2]Discharge'!I27^N4))/100),((10^K4)*('[2]Discharge'!I27^N4))))))</f>
        <v>767.4150411275357</v>
      </c>
      <c r="J29" s="23">
        <f>IF('[2]Discharge'!J27=0,0,IF(TRIM('[2]Discharge'!J27)="","",IF(COUNT(O6)=0,"",IF(O6=1,(((10^K4)*('[2]Discharge'!J27^N4))/100),((10^K4)*('[2]Discharge'!J27^N4))))))</f>
        <v>596.9242314183581</v>
      </c>
      <c r="K29" s="23">
        <f>IF('[2]Discharge'!K27=0,0,IF(TRIM('[2]Discharge'!K27)="","",IF(COUNT(O6)=0,"",IF(O6=1,(((10^K4)*('[2]Discharge'!K27^N4))/100),((10^K4)*('[2]Discharge'!K27^N4))))))</f>
        <v>188.7236896826393</v>
      </c>
      <c r="L29" s="23">
        <f>IF('[2]Discharge'!L27=0,0,IF(TRIM('[2]Discharge'!L27)="","",IF(COUNT(O6)=0,"",IF(O6=1,(((10^K4)*('[2]Discharge'!L27^N4))/100),((10^K4)*('[2]Discharge'!L27^N4))))))</f>
        <v>59.8724481769446</v>
      </c>
      <c r="M29" s="23">
        <f>IF('[2]Discharge'!M27=0,0,IF(TRIM('[2]Discharge'!M27)="","",IF(COUNT(O6)=0,"",IF(O6=1,(((10^K4)*('[2]Discharge'!M27^N4))/100),((10^K4)*('[2]Discharge'!M27^N4))))))</f>
        <v>30.598221469565928</v>
      </c>
      <c r="N29" s="23">
        <f>IF('[2]Discharge'!N27=0,0,IF(TRIM('[2]Discharge'!N27)="","",IF(COUNT(O6)=0,"",IF(O6=1,(((10^K4)*('[2]Discharge'!N27^N4))/100),((10^K4)*('[2]Discharge'!N27^N4))))))</f>
        <v>13.934781238181076</v>
      </c>
      <c r="O29" s="29"/>
      <c r="P29" s="30"/>
      <c r="Q29" s="24"/>
    </row>
    <row r="30" spans="1:17" ht="21.75">
      <c r="A30" s="3"/>
      <c r="B30" s="32">
        <v>19</v>
      </c>
      <c r="C30" s="23">
        <f>IF('[2]Discharge'!C28=0,0,IF(TRIM('[2]Discharge'!C28)="","",IF(COUNT(O6)=0,"",IF(O6=1,(((10^K4)*('[2]Discharge'!C28^N4))/100),((10^K4)*('[2]Discharge'!C28^N4))))))</f>
        <v>2.3527978974486157</v>
      </c>
      <c r="D30" s="23">
        <f>IF('[2]Discharge'!D28=0,0,IF(TRIM('[2]Discharge'!D28)="","",IF(COUNT(O6)=0,"",IF(O6=1,(((10^K4)*('[2]Discharge'!D28^N4))/100),((10^K4)*('[2]Discharge'!D28^N4))))))</f>
        <v>179.81389337905927</v>
      </c>
      <c r="E30" s="23">
        <f>IF('[2]Discharge'!E28=0,0,IF('[2]Discharge'!E28=0,0,IF(TRIM('[2]Discharge'!E28)="","",IF(COUNT(O6)=0,"",IF(O6=1,(((10^K4)*('[2]Discharge'!E28^N4))/100),((10^K4)*('[2]Discharge'!E28^N4)))))))</f>
        <v>767.4150411275357</v>
      </c>
      <c r="F30" s="23">
        <f>IF('[2]Discharge'!F28=0,0,IF(TRIM('[2]Discharge'!F28)="","",IF(COUNT(O6)=0,"",IF(O6=1,(((10^K4)*('[2]Discharge'!F28^N4))/100),((10^K4)*('[2]Discharge'!F28^N4))))))</f>
        <v>119.13014001028964</v>
      </c>
      <c r="G30" s="23">
        <f>IF('[2]Discharge'!G28=0,0,IF(TRIM('[2]Discharge'!G28)="","",IF(COUNT(O6)=0,"",IF(O6=1,(((10^K4)*('[2]Discharge'!G28^N4))/100),((10^K4)*('[2]Discharge'!G28^N4))))))</f>
        <v>329.1157970910141</v>
      </c>
      <c r="H30" s="23">
        <f>IF('[2]Discharge'!H28=0,0,IF(TRIM('[2]Discharge'!H28)="","",IF(COUNT(O6)=0,"",IF(O6=1,(((10^K4)*('[2]Discharge'!H28^N4))/100),((10^K4)*('[2]Discharge'!H28^N4))))))</f>
        <v>10940.961691332657</v>
      </c>
      <c r="I30" s="23">
        <f>IF('[2]Discharge'!I28=0,0,IF(TRIM('[2]Discharge'!I28)="","",IF(COUNT(O6)=0,"",IF(O6=1,(((10^K4)*('[2]Discharge'!I28^N4))/100),((10^K4)*('[2]Discharge'!I28^N4))))))</f>
        <v>441.83554541252016</v>
      </c>
      <c r="J30" s="23">
        <f>IF('[2]Discharge'!J28=0,0,IF(TRIM('[2]Discharge'!J28)="","",IF(COUNT(O6)=0,"",IF(O6=1,(((10^K4)*('[2]Discharge'!J28^N4))/100),((10^K4)*('[2]Discharge'!J28^N4))))))</f>
        <v>507.0100674984109</v>
      </c>
      <c r="K30" s="23">
        <f>IF('[2]Discharge'!K28=0,0,IF(TRIM('[2]Discharge'!K28)="","",IF(COUNT(O6)=0,"",IF(O6=1,(((10^K4)*('[2]Discharge'!K28^N4))/100),((10^K4)*('[2]Discharge'!K28^N4))))))</f>
        <v>172.37045603829839</v>
      </c>
      <c r="L30" s="23">
        <f>IF('[2]Discharge'!L28=0,0,IF(TRIM('[2]Discharge'!L28)="","",IF(COUNT(O6)=0,"",IF(O6=1,(((10^K4)*('[2]Discharge'!L28^N4))/100),((10^K4)*('[2]Discharge'!L28^N4))))))</f>
        <v>59.8724481769446</v>
      </c>
      <c r="M30" s="23">
        <f>IF('[2]Discharge'!M28=0,0,IF(TRIM('[2]Discharge'!M28)="","",IF(COUNT(O6)=0,"",IF(O6=1,(((10^K4)*('[2]Discharge'!M28^N4))/100),((10^K4)*('[2]Discharge'!M28^N4))))))</f>
        <v>30.598221469565928</v>
      </c>
      <c r="N30" s="23">
        <f>IF('[2]Discharge'!N28=0,0,IF(TRIM('[2]Discharge'!N28)="","",IF(COUNT(O6)=0,"",IF(O6=1,(((10^K4)*('[2]Discharge'!N28^N4))/100),((10^K4)*('[2]Discharge'!N28^N4))))))</f>
        <v>13.934781238181076</v>
      </c>
      <c r="O30" s="29"/>
      <c r="P30" s="30"/>
      <c r="Q30" s="24"/>
    </row>
    <row r="31" spans="1:17" ht="21.75">
      <c r="A31" s="3"/>
      <c r="B31" s="32">
        <v>20</v>
      </c>
      <c r="C31" s="23">
        <f>IF('[2]Discharge'!C29=0,0,IF(TRIM('[2]Discharge'!C29)="","",IF(COUNT(O6)=0,"",IF(O6=1,(((10^K4)*('[2]Discharge'!C29^N4))/100),((10^K4)*('[2]Discharge'!C29^N4))))))</f>
        <v>2.3527978974486157</v>
      </c>
      <c r="D31" s="23">
        <f>IF('[2]Discharge'!D29=0,0,IF(TRIM('[2]Discharge'!D29)="","",IF(COUNT(O6)=0,"",IF(O6=1,(((10^K4)*('[2]Discharge'!D29^N4))/100),((10^K4)*('[2]Discharge'!D29^N4))))))</f>
        <v>107.53320118543486</v>
      </c>
      <c r="E31" s="23">
        <f>IF('[2]Discharge'!E29=0,0,IF(TRIM('[2]Discharge'!E29)="","",IF(COUNT(O6)=0,"",IF(O6=1,(((10^K4)*('[2]Discharge'!E29^N4))/100),((10^K4)*('[2]Discharge'!E29^N4))))))</f>
        <v>197.8781214747547</v>
      </c>
      <c r="F31" s="23">
        <f>IF('[2]Discharge'!F29=0,0,IF(TRIM('[2]Discharge'!F29)="","",IF(COUNT(O6)=0,"",IF(O6=1,(((10^K4)*('[2]Discharge'!F29^N4))/100),((10^K4)*('[2]Discharge'!F29^N4))))))</f>
        <v>113.24766069145001</v>
      </c>
      <c r="G31" s="23">
        <f>IF('[2]Discharge'!G29=0,0,IF(TRIM('[2]Discharge'!G29)="","",IF(COUNT(O6)=0,"",IF(O6=1,(((10^K4)*('[2]Discharge'!G29^N4))/100),((10^K4)*('[2]Discharge'!G29^N4))))))</f>
        <v>1349.578170660241</v>
      </c>
      <c r="H31" s="23">
        <f>IF('[2]Discharge'!H29=0,0,IF(TRIM('[2]Discharge'!H29)="","",IF(COUNT(O6)=0,"",IF(O6=1,(((10^K4)*('[2]Discharge'!H29^N4))/100),((10^K4)*('[2]Discharge'!H29^N4))))))</f>
        <v>4618.02340564139</v>
      </c>
      <c r="I31" s="23">
        <f>IF('[2]Discharge'!I29=0,0,IF(TRIM('[2]Discharge'!I29)="","",IF(COUNT(O6)=0,"",IF(O6=1,(((10^K4)*('[2]Discharge'!I29^N4))/100),((10^K4)*('[2]Discharge'!I29^N4))))))</f>
        <v>396.74964861788686</v>
      </c>
      <c r="J31" s="23">
        <f>IF('[2]Discharge'!J29=0,0,IF(TRIM('[2]Discharge'!J29)="","",IF(COUNT(O6)=0,"",IF(O6=1,(((10^K4)*('[2]Discharge'!J29^N4))/100),((10^K4)*('[2]Discharge'!J29^N4))))))</f>
        <v>457.6542559812188</v>
      </c>
      <c r="K31" s="23">
        <f>IF('[2]Discharge'!K29=0,0,IF(TRIM('[2]Discharge'!K29)="","",IF(COUNT(O6)=0,"",IF(O6=1,(((10^K4)*('[2]Discharge'!K29^N4))/100),((10^K4)*('[2]Discharge'!K29^N4))))))</f>
        <v>131.40364701216183</v>
      </c>
      <c r="L31" s="23">
        <f>IF('[2]Discharge'!L29=0,0,IF(TRIM('[2]Discharge'!L29)="","",IF(COUNT(O6)=0,"",IF(O6=1,(((10^K4)*('[2]Discharge'!L29^N4))/100),((10^K4)*('[2]Discharge'!L29^N4))))))</f>
        <v>59.8724481769446</v>
      </c>
      <c r="M31" s="23">
        <f>IF('[2]Discharge'!M29=0,0,IF(TRIM('[2]Discharge'!M29)="","",IF(COUNT(O6)=0,"",IF(O6=1,(((10^K4)*('[2]Discharge'!M29^N4))/100),((10^K4)*('[2]Discharge'!M29^N4))))))</f>
        <v>30.598221469565928</v>
      </c>
      <c r="N31" s="23">
        <f>IF('[2]Discharge'!N29=0,0,IF(TRIM('[2]Discharge'!N29)="","",IF(COUNT(O6)=0,"",IF(O6=1,(((10^K4)*('[2]Discharge'!N29^N4))/100),((10^K4)*('[2]Discharge'!N29^N4))))))</f>
        <v>13.934781238181076</v>
      </c>
      <c r="O31" s="29"/>
      <c r="P31" s="30"/>
      <c r="Q31" s="24"/>
    </row>
    <row r="32" spans="1:17" ht="21.75">
      <c r="A32" s="3"/>
      <c r="B32" s="3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9"/>
      <c r="P32" s="30"/>
      <c r="Q32" s="24"/>
    </row>
    <row r="33" spans="1:17" ht="21.75">
      <c r="A33" s="3"/>
      <c r="B33" s="32">
        <v>21</v>
      </c>
      <c r="C33" s="23">
        <f>IF('[2]Discharge'!C31=0,0,IF(TRIM('[2]Discharge'!C31)="","",IF(COUNT(O6)=0,"",IF(O6=1,(((10^K4)*('[2]Discharge'!C31^N4))/100),((10^K4)*('[2]Discharge'!C31^N4))))))</f>
        <v>2.3527978974486157</v>
      </c>
      <c r="D33" s="23">
        <f>IF('[2]Discharge'!D31=0,0,IF(TRIM('[2]Discharge'!D31)="","",IF(COUNT(O6)=0,"",IF(O6=1,(((10^K4)*('[2]Discharge'!D31^N4))/100),((10^K4)*('[2]Discharge'!D31^N4))))))</f>
        <v>43.645712444722264</v>
      </c>
      <c r="E33" s="23">
        <f>IF('[2]Discharge'!E31=0,0,IF(TRIM('[2]Discharge'!E31)="","",IF(COUNT(O6)=0,"",IF(O6=1,(((10^K4)*('[2]Discharge'!E31^N4))/100),((10^K4)*('[2]Discharge'!E31^N4))))))</f>
        <v>76.70947573582944</v>
      </c>
      <c r="F33" s="23">
        <f>IF('[2]Discharge'!F31=0,0,IF(TRIM('[2]Discharge'!F31)="","",IF(COUNT(O6)=0,"",IF(O6=1,(((10^K4)*('[2]Discharge'!F31^N4))/100),((10^K4)*('[2]Discharge'!F31^N4))))))</f>
        <v>411.1392164950934</v>
      </c>
      <c r="G33" s="23">
        <f>IF('[2]Discharge'!G31=0,0,IF(TRIM('[2]Discharge'!G31)="","",IF(COUNT(O6)=0,"",IF(O6=1,(((10^K4)*('[2]Discharge'!G31^N4))/100),((10^K4)*('[2]Discharge'!G31^N4))))))</f>
        <v>6041.6825915281215</v>
      </c>
      <c r="H33" s="23">
        <f>IF('[2]Discharge'!H31=0,0,IF(TRIM('[2]Discharge'!H31)="","",IF(COUNT(O6)=0,"",IF(O6=1,(((10^K4)*('[2]Discharge'!H31^N4))/100),((10^K4)*('[2]Discharge'!H31^N4))))))</f>
        <v>3867.655619832628</v>
      </c>
      <c r="I33" s="23">
        <f>IF('[2]Discharge'!I31=0,0,IF(TRIM('[2]Discharge'!I31)="","",IF(COUNT(O6)=0,"",IF(O6=1,(((10^K4)*('[2]Discharge'!I31^N4))/100),((10^K4)*('[2]Discharge'!I31^N4))))))</f>
        <v>396.74964861788686</v>
      </c>
      <c r="J33" s="23">
        <f>IF('[2]Discharge'!J31=0,0,IF(TRIM('[2]Discharge'!J31)="","",IF(COUNT(O6)=0,"",IF(O6=1,(((10^K4)*('[2]Discharge'!J31^N4))/100),((10^K4)*('[2]Discharge'!J31^N4))))))</f>
        <v>441.83554541252016</v>
      </c>
      <c r="K33" s="23">
        <f>IF('[2]Discharge'!K31=0,0,IF(TRIM('[2]Discharge'!K31)="","",IF(COUNT(O6)=0,"",IF(O6=1,(((10^K4)*('[2]Discharge'!K31^N4))/100),((10^K4)*('[2]Discharge'!K31^N4))))))</f>
        <v>137.7968774653547</v>
      </c>
      <c r="L33" s="23">
        <f>IF('[2]Discharge'!L31=0,0,IF(TRIM('[2]Discharge'!L31)="","",IF(COUNT(O6)=0,"",IF(O6=1,(((10^K4)*('[2]Discharge'!L31^N4))/100),((10^K4)*('[2]Discharge'!L31^N4))))))</f>
        <v>59.8724481769446</v>
      </c>
      <c r="M33" s="23">
        <f>IF('[2]Discharge'!M31=0,0,IF(TRIM('[2]Discharge'!M31)="","",IF(COUNT(O6)=0,"",IF(O6=1,(((10^K4)*('[2]Discharge'!M31^N4))/100),((10^K4)*('[2]Discharge'!M31^N4))))))</f>
        <v>32.71158087211221</v>
      </c>
      <c r="N33" s="23">
        <f>IF('[2]Discharge'!N31=0,0,IF(TRIM('[2]Discharge'!N31)="","",IF(COUNT(O6)=0,"",IF(O6=1,(((10^K4)*('[2]Discharge'!N31^N4))/100),((10^K4)*('[2]Discharge'!N31^N4))))))</f>
        <v>13.934781238181076</v>
      </c>
      <c r="O33" s="29"/>
      <c r="P33" s="30"/>
      <c r="Q33" s="24"/>
    </row>
    <row r="34" spans="1:17" ht="21.75">
      <c r="A34" s="3"/>
      <c r="B34" s="32">
        <v>22</v>
      </c>
      <c r="C34" s="23">
        <f>IF('[2]Discharge'!C32=0,0,IF(TRIM('[2]Discharge'!C32)="","",IF(COUNT(O6)=0,"",IF(O6=1,(((10^K4)*('[2]Discharge'!C32^N4))/100),((10^K4)*('[2]Discharge'!C32^N4))))))</f>
        <v>2.0666608083487152</v>
      </c>
      <c r="D34" s="23">
        <f>IF('[2]Discharge'!D32=0,0,IF(TRIM('[2]Discharge'!D32)="","",IF(COUNT(O6)=0,"",IF(O6=1,(((10^K4)*('[2]Discharge'!D32^N4))/100),((10^K4)*('[2]Discharge'!D32^N4))))))</f>
        <v>46.660236568865486</v>
      </c>
      <c r="E34" s="23">
        <f>IF('[2]Discharge'!E32=0,0,IF(TRIM('[2]Discharge'!E32)="","",IF(COUNT(O6)=0,"",IF(O6=1,(((10^K4)*('[2]Discharge'!E32^N4))/100),((10^K4)*('[2]Discharge'!E32^N4))))))</f>
        <v>5787.839917848651</v>
      </c>
      <c r="F34" s="23">
        <f>IF('[2]Discharge'!F32=0,0,IF(TRIM('[2]Discharge'!F32)="","",IF(COUNT(O6)=0,"",IF(O6=1,(((10^K4)*('[2]Discharge'!F32^N4))/100),((10^K4)*('[2]Discharge'!F32^N4))))))</f>
        <v>4918.944700843515</v>
      </c>
      <c r="G34" s="23">
        <f>IF('[2]Discharge'!G32=0,0,IF(TRIM('[2]Discharge'!G32)="","",IF(COUNT(O6)=0,"",IF(O6=1,(((10^K4)*('[2]Discharge'!G32^N4))/100),((10^K4)*('[2]Discharge'!G32^N4))))))</f>
        <v>1505.64661449197</v>
      </c>
      <c r="H34" s="23">
        <f>IF('[2]Discharge'!H32=0,0,IF(TRIM('[2]Discharge'!H32)="","",IF(COUNT(O6)=0,"",IF(O6=1,(((10^K4)*('[2]Discharge'!H32^N4))/100),((10^K4)*('[2]Discharge'!H32^N4))))))</f>
        <v>6301.709133962359</v>
      </c>
      <c r="I34" s="23">
        <f>IF('[2]Discharge'!I32=0,0,IF(TRIM('[2]Discharge'!I32)="","",IF(COUNT(O6)=0,"",IF(O6=1,(((10^K4)*('[2]Discharge'!I32^N4))/100),((10^K4)*('[2]Discharge'!I32^N4))))))</f>
        <v>426.3310247235825</v>
      </c>
      <c r="J34" s="23">
        <f>IF('[2]Discharge'!J32=0,0,IF(TRIM('[2]Discharge'!J32)="","",IF(COUNT(O6)=0,"",IF(O6=1,(((10^K4)*('[2]Discharge'!J32^N4))/100),((10^K4)*('[2]Discharge'!J32^N4))))))</f>
        <v>396.74964861788686</v>
      </c>
      <c r="K34" s="23">
        <f>IF('[2]Discharge'!K32=0,0,IF(TRIM('[2]Discharge'!K32)="","",IF(COUNT(O6)=0,"",IF(O6=1,(((10^K4)*('[2]Discharge'!K32^N4))/100),((10^K4)*('[2]Discharge'!K32^N4))))))</f>
        <v>144.36253445039557</v>
      </c>
      <c r="L34" s="23">
        <f>IF('[2]Discharge'!L32=0,0,IF(TRIM('[2]Discharge'!L32)="","",IF(COUNT(O6)=0,"",IF(O6=1,(((10^K4)*('[2]Discharge'!L32^N4))/100),((10^K4)*('[2]Discharge'!L32^N4))))))</f>
        <v>59.8724481769446</v>
      </c>
      <c r="M34" s="23">
        <f>IF('[2]Discharge'!M32=0,0,IF(TRIM('[2]Discharge'!M32)="","",IF(COUNT(O6)=0,"",IF(O6=1,(((10^K4)*('[2]Discharge'!M32^N4))/100),((10^K4)*('[2]Discharge'!M32^N4))))))</f>
        <v>35.278613204365826</v>
      </c>
      <c r="N34" s="23">
        <f>IF('[2]Discharge'!N32=0,0,IF(TRIM('[2]Discharge'!N32)="","",IF(COUNT(O6)=0,"",IF(O6=1,(((10^K4)*('[2]Discharge'!N32^N4))/100),((10^K4)*('[2]Discharge'!N32^N4))))))</f>
        <v>13.934781238181076</v>
      </c>
      <c r="O34" s="29"/>
      <c r="P34" s="30"/>
      <c r="Q34" s="24"/>
    </row>
    <row r="35" spans="1:17" ht="21.75">
      <c r="A35" s="3"/>
      <c r="B35" s="32">
        <v>23</v>
      </c>
      <c r="C35" s="23">
        <f>IF('[2]Discharge'!C33=0,0,IF(TRIM('[2]Discharge'!C33)="","",IF(COUNT(O6)=0,"",IF(O6=1,(((10^K4)*('[2]Discharge'!C33^N4))/100),((10^K4)*('[2]Discharge'!C33^N4))))))</f>
        <v>2.0666608083487152</v>
      </c>
      <c r="D35" s="23">
        <f>IF('[2]Discharge'!D33=0,0,IF(TRIM('[2]Discharge'!D33)="","",IF(COUNT(O6)=0,"",IF(O6=1,(((10^K4)*('[2]Discharge'!D33^N4))/100),((10^K4)*('[2]Discharge'!D33^N4))))))</f>
        <v>35.278613204365826</v>
      </c>
      <c r="E35" s="23">
        <f>IF('[2]Discharge'!E33=0,0,IF(TRIM('[2]Discharge'!E33)="","",IF(COUNT(O6)=0,"",IF(O6=1,(((10^K4)*('[2]Discharge'!E33^N4))/100),((10^K4)*('[2]Discharge'!E33^N4))))))</f>
        <v>1315.4510589259003</v>
      </c>
      <c r="F35" s="23">
        <f>IF('[2]Discharge'!F33=0,0,IF(TRIM('[2]Discharge'!F33)="","",IF(COUNT(O6)=0,"",IF(O6=1,(((10^K4)*('[2]Discharge'!F33^N4))/100),((10^K4)*('[2]Discharge'!F33^N4))))))</f>
        <v>9366.657262384257</v>
      </c>
      <c r="G35" s="23">
        <f>IF('[2]Discharge'!G33=0,0,IF(TRIM('[2]Discharge'!G33)="","",IF(COUNT(O6)=0,"",IF(O6=1,(((10^K4)*('[2]Discharge'!G33^N4))/100),((10^K4)*('[2]Discharge'!G33^N4))))))</f>
        <v>1590.55368424798</v>
      </c>
      <c r="H35" s="23">
        <f>IF('[2]Discharge'!H33=0,0,IF(TRIM('[2]Discharge'!H33)="","",IF(COUNT(O6)=0,"",IF(O6=1,(((10^K4)*('[2]Discharge'!H33^N4))/100),((10^K4)*('[2]Discharge'!H33^N4))))))</f>
        <v>2260.011325280384</v>
      </c>
      <c r="I35" s="23">
        <f>IF('[2]Discharge'!I33=0,0,IF(TRIM('[2]Discharge'!I33)="","",IF(COUNT(O6)=0,"",IF(O6=1,(((10^K4)*('[2]Discharge'!I33^N4))/100),((10^K4)*('[2]Discharge'!I33^N4))))))</f>
        <v>596.9242314183581</v>
      </c>
      <c r="J35" s="23">
        <f>IF('[2]Discharge'!J33=0,0,IF(TRIM('[2]Discharge'!J33)="","",IF(COUNT(O6)=0,"",IF(O6=1,(((10^K4)*('[2]Discharge'!J33^N4))/100),((10^K4)*('[2]Discharge'!J33^N4))))))</f>
        <v>355.3121325209767</v>
      </c>
      <c r="K35" s="23">
        <f>IF('[2]Discharge'!K33=0,0,IF(TRIM('[2]Discharge'!K33)="","",IF(COUNT(O6)=0,"",IF(O6=1,(((10^K4)*('[2]Discharge'!K33^N4))/100),((10^K4)*('[2]Discharge'!K33^N4))))))</f>
        <v>144.36253445039557</v>
      </c>
      <c r="L35" s="23">
        <f>IF('[2]Discharge'!L33=0,0,IF(TRIM('[2]Discharge'!L33)="","",IF(COUNT(O6)=0,"",IF(O6=1,(((10^K4)*('[2]Discharge'!L33^N4))/100),((10^K4)*('[2]Discharge'!L33^N4))))))</f>
        <v>53.033578720333445</v>
      </c>
      <c r="M35" s="23">
        <f>IF('[2]Discharge'!M33=0,0,IF(TRIM('[2]Discharge'!M33)="","",IF(COUNT(O6)=0,"",IF(O6=1,(((10^K4)*('[2]Discharge'!M33^N4))/100),((10^K4)*('[2]Discharge'!M33^N4))))))</f>
        <v>35.278613204365826</v>
      </c>
      <c r="N35" s="23">
        <f>IF('[2]Discharge'!N33=0,0,IF(TRIM('[2]Discharge'!N33)="","",IF(COUNT(O6)=0,"",IF(O6=1,(((10^K4)*('[2]Discharge'!N33^N4))/100),((10^K4)*('[2]Discharge'!N33^N4))))))</f>
        <v>13.934781238181076</v>
      </c>
      <c r="O35" s="29"/>
      <c r="P35" s="30"/>
      <c r="Q35" s="24"/>
    </row>
    <row r="36" spans="1:17" ht="21.75">
      <c r="A36" s="3"/>
      <c r="B36" s="32">
        <v>24</v>
      </c>
      <c r="C36" s="23">
        <f>IF('[2]Discharge'!C34=0,0,IF(TRIM('[2]Discharge'!C34)="","",IF(COUNT(O6)=0,"",IF(O6=1,(((10^K4)*('[2]Discharge'!C34^N4))/100),((10^K4)*('[2]Discharge'!C34^N4))))))</f>
        <v>2.0666608083487152</v>
      </c>
      <c r="D36" s="23">
        <f>IF('[2]Discharge'!D34=0,0,IF(TRIM('[2]Discharge'!D34)="","",IF(COUNT(O6)=0,"",IF(O6=1,(((10^K4)*('[2]Discharge'!D34^N4))/100),((10^K4)*('[2]Discharge'!D34^N4))))))</f>
        <v>40.7446207396669</v>
      </c>
      <c r="E36" s="23">
        <f>IF('[2]Discharge'!E34=0,0,IF(TRIM('[2]Discharge'!E34)="","",IF(COUNT(O6)=0,"",IF(O6=1,(((10^K4)*('[2]Discharge'!E34^N4))/100),((10^K4)*('[2]Discharge'!E34^N4))))))</f>
        <v>2496.7812318181022</v>
      </c>
      <c r="F36" s="23">
        <f>IF('[2]Discharge'!F34=0,0,IF(TRIM('[2]Discharge'!F34)="","",IF(COUNT(O6)=0,"",IF(O6=1,(((10^K4)*('[2]Discharge'!F34^N4))/100),((10^K4)*('[2]Discharge'!F34^N4))))))</f>
        <v>2260.011325280384</v>
      </c>
      <c r="G36" s="23">
        <f>IF('[2]Discharge'!G34=0,0,IF(TRIM('[2]Discharge'!G34)="","",IF(COUNT(O6)=0,"",IF(O6=1,(((10^K4)*('[2]Discharge'!G34^N4))/100),((10^K4)*('[2]Discharge'!G34^N4))))))</f>
        <v>3386.7510330867103</v>
      </c>
      <c r="H36" s="23">
        <f>IF('[2]Discharge'!H34=0,0,IF(TRIM('[2]Discharge'!H34)="","",IF(COUNT(O6)=0,"",IF(O6=1,(((10^K4)*('[2]Discharge'!H34^N4))/100),((10^K4)*('[2]Discharge'!H34^N4))))))</f>
        <v>1423.3660754158</v>
      </c>
      <c r="I36" s="23">
        <f>IF('[2]Discharge'!I34=0,0,IF(TRIM('[2]Discharge'!I34)="","",IF(COUNT(O6)=0,"",IF(O6=1,(((10^K4)*('[2]Discharge'!I34^N4))/100),((10^K4)*('[2]Discharge'!I34^N4))))))</f>
        <v>426.3310247235825</v>
      </c>
      <c r="J36" s="23">
        <f>IF('[2]Discharge'!J34=0,0,IF(TRIM('[2]Discharge'!J34)="","",IF(COUNT(O6)=0,"",IF(O6=1,(((10^K4)*('[2]Discharge'!J34^N4))/100),((10^K4)*('[2]Discharge'!J34^N4))))))</f>
        <v>316.4419538597163</v>
      </c>
      <c r="K36" s="23">
        <f>IF('[2]Discharge'!K34=0,0,IF(TRIM('[2]Discharge'!K34)="","",IF(COUNT(O6)=0,"",IF(O6=1,(((10^K4)*('[2]Discharge'!K34^N4))/100),((10^K4)*('[2]Discharge'!K34^N4))))))</f>
        <v>144.36253445039557</v>
      </c>
      <c r="L36" s="23">
        <f>IF('[2]Discharge'!L34=0,0,IF(TRIM('[2]Discharge'!L34)="","",IF(COUNT(O6)=0,"",IF(O6=1,(((10^K4)*('[2]Discharge'!L34^N4))/100),((10^K4)*('[2]Discharge'!L34^N4))))))</f>
        <v>59.8724481769446</v>
      </c>
      <c r="M36" s="23">
        <f>IF('[2]Discharge'!M34=0,0,IF(TRIM('[2]Discharge'!M34)="","",IF(COUNT(O6)=0,"",IF(O6=1,(((10^K4)*('[2]Discharge'!M34^N4))/100),((10^K4)*('[2]Discharge'!M34^N4))))))</f>
        <v>32.71158087211221</v>
      </c>
      <c r="N36" s="23">
        <f>IF('[2]Discharge'!N34=0,0,IF(TRIM('[2]Discharge'!N34)="","",IF(COUNT(O6)=0,"",IF(O6=1,(((10^K4)*('[2]Discharge'!N34^N4))/100),((10^K4)*('[2]Discharge'!N34^N4))))))</f>
        <v>13.934781238181076</v>
      </c>
      <c r="O36" s="29"/>
      <c r="P36" s="30"/>
      <c r="Q36" s="24"/>
    </row>
    <row r="37" spans="1:17" ht="21.75">
      <c r="A37" s="3"/>
      <c r="B37" s="32">
        <v>25</v>
      </c>
      <c r="C37" s="23">
        <f>IF('[2]Discharge'!C35=0,0,IF(TRIM('[2]Discharge'!C35)="","",IF(COUNT(O6)=0,"",IF(O6=1,(((10^K4)*('[2]Discharge'!C35^N4))/100),((10^K4)*('[2]Discharge'!C35^N4))))))</f>
        <v>2.0666608083487152</v>
      </c>
      <c r="D37" s="23">
        <f>IF('[2]Discharge'!D35=0,0,IF(TRIM('[2]Discharge'!D35)="","",IF(COUNT(O6)=0,"",IF(O6=1,(((10^K4)*('[2]Discharge'!D35^N4))/100),((10^K4)*('[2]Discharge'!D35^N4))))))</f>
        <v>22.932749635194458</v>
      </c>
      <c r="E37" s="23">
        <f>IF('[2]Discharge'!E35=0,0,IF(TRIM('[2]Discharge'!E35)="","",IF(COUNT(O6)=0,"",IF(O6=1,(((10^K4)*('[2]Discharge'!E35^N4))/100),((10^K4)*('[2]Discharge'!E35^N4))))))</f>
        <v>2820.965523030936</v>
      </c>
      <c r="F37" s="23">
        <f>IF('[2]Discharge'!F35=0,0,IF(TRIM('[2]Discharge'!F35)="","",IF(COUNT(O6)=0,"",IF(O6=1,(((10^K4)*('[2]Discharge'!F35^N4))/100),((10^K4)*('[2]Discharge'!F35^N4))))))</f>
        <v>1123.6544178329357</v>
      </c>
      <c r="G37" s="23">
        <f>IF('[2]Discharge'!G35=0,0,IF(TRIM('[2]Discharge'!G35)="","",IF(COUNT(O6)=0,"",IF(O6=1,(((10^K4)*('[2]Discharge'!G35^N4))/100),((10^K4)*('[2]Discharge'!G35^N4))))))</f>
        <v>1633.9981435774212</v>
      </c>
      <c r="H37" s="23">
        <f>IF('[2]Discharge'!H35=0,0,IF(TRIM('[2]Discharge'!H35)="","",IF(COUNT(O6)=0,"",IF(O6=1,(((10^K4)*('[2]Discharge'!H35^N4))/100),((10^K4)*('[2]Discharge'!H35^N4))))))</f>
        <v>1590.55368424798</v>
      </c>
      <c r="I37" s="23">
        <f>IF('[2]Discharge'!I35=0,0,IF(TRIM('[2]Discharge'!I35)="","",IF(COUNT(O6)=0,"",IF(O6=1,(((10^K4)*('[2]Discharge'!I35^N4))/100),((10^K4)*('[2]Discharge'!I35^N4))))))</f>
        <v>411.1392164950934</v>
      </c>
      <c r="J37" s="23">
        <f>IF('[2]Discharge'!J35=0,0,IF(TRIM('[2]Discharge'!J35)="","",IF(COUNT(O6)=0,"",IF(O6=1,(((10^K4)*('[2]Discharge'!J35^N4))/100),((10^K4)*('[2]Discharge'!J35^N4))))))</f>
        <v>316.4419538597163</v>
      </c>
      <c r="K37" s="23">
        <f>IF('[2]Discharge'!K35=0,0,IF(TRIM('[2]Discharge'!K35)="","",IF(COUNT(O6)=0,"",IF(O6=1,(((10^K4)*('[2]Discharge'!K35^N4))/100),((10^K4)*('[2]Discharge'!K35^N4))))))</f>
        <v>131.40364701216183</v>
      </c>
      <c r="L37" s="23">
        <f>IF('[2]Discharge'!L35=0,0,IF(TRIM('[2]Discharge'!L35)="","",IF(COUNT(O6)=0,"",IF(O6=1,(((10^K4)*('[2]Discharge'!L35^N4))/100),((10^K4)*('[2]Discharge'!L35^N4))))))</f>
        <v>53.033578720333445</v>
      </c>
      <c r="M37" s="23">
        <f>IF('[2]Discharge'!M35=0,0,IF(TRIM('[2]Discharge'!M35)="","",IF(COUNT(O6)=0,"",IF(O6=1,(((10^K4)*('[2]Discharge'!M35^N4))/100),((10^K4)*('[2]Discharge'!M35^N4))))))</f>
        <v>32.71158087211221</v>
      </c>
      <c r="N37" s="23">
        <f>IF('[2]Discharge'!N35=0,0,IF(TRIM('[2]Discharge'!N35)="","",IF(COUNT(O6)=0,"",IF(O6=1,(((10^K4)*('[2]Discharge'!N35^N4))/100),((10^K4)*('[2]Discharge'!N35^N4))))))</f>
        <v>13.934781238181076</v>
      </c>
      <c r="O37" s="29"/>
      <c r="P37" s="30"/>
      <c r="Q37" s="24"/>
    </row>
    <row r="38" spans="1:17" ht="21.75">
      <c r="A38" s="3"/>
      <c r="B38" s="32">
        <v>26</v>
      </c>
      <c r="C38" s="23">
        <f>IF('[2]Discharge'!C36=0,0,IF(TRIM('[2]Discharge'!C36)="","",IF(COUNT(O6)=0,"",IF(O6=1,(((10^K4)*('[2]Discharge'!C36^N4))/100),((10^K4)*('[2]Discharge'!C36^N4))))))</f>
        <v>2.0666608083487152</v>
      </c>
      <c r="D38" s="23">
        <f>IF('[2]Discharge'!D36=0,0,IF(TRIM('[2]Discharge'!D36)="","",IF(COUNT(O6)=0,"",IF(O6=1,(((10^K4)*('[2]Discharge'!D36^N4))/100),((10^K4)*('[2]Discharge'!D36^N4))))))</f>
        <v>19.562342713970256</v>
      </c>
      <c r="E38" s="23">
        <f>IF('[2]Discharge'!E36=0,0,IF(TRIM('[2]Discharge'!E36)="","",IF(COUNT(O6)=0,"",IF(O6=1,(((10^K4)*('[2]Discharge'!E36^N4))/100),((10^K4)*('[2]Discharge'!E36^N4))))))</f>
        <v>1814.4368973552805</v>
      </c>
      <c r="F38" s="23">
        <f>IF('[2]Discharge'!F36=0,0,IF(TRIM('[2]Discharge'!F36)="","",IF(COUNT(O6)=0,"",IF(O6=1,(((10^K4)*('[2]Discharge'!F36^N4))/100),((10^K4)*('[2]Discharge'!F36^N4))))))</f>
        <v>1185.6889778786203</v>
      </c>
      <c r="G38" s="23">
        <f>IF('[2]Discharge'!G36=0,0,IF(TRIM('[2]Discharge'!G36)="","",IF(COUNT(O6)=0,"",IF(O6=1,(((10^K4)*('[2]Discharge'!G36^N4))/100),((10^K4)*('[2]Discharge'!G36^N4))))))</f>
        <v>2956.9390478925948</v>
      </c>
      <c r="H38" s="23">
        <f>IF('[2]Discharge'!H36=0,0,IF(TRIM('[2]Discharge'!H36)="","",IF(COUNT(O6)=0,"",IF(O6=1,(((10^K4)*('[2]Discharge'!H36^N4))/100),((10^K4)*('[2]Discharge'!H36^N4))))))</f>
        <v>2260.011325280384</v>
      </c>
      <c r="I38" s="23">
        <f>IF('[2]Discharge'!I36=0,0,IF(TRIM('[2]Discharge'!I36)="","",IF(COUNT(O6)=0,"",IF(O6=1,(((10^K4)*('[2]Discharge'!I36^N4))/100),((10^K4)*('[2]Discharge'!I36^N4))))))</f>
        <v>976.3538145433371</v>
      </c>
      <c r="J38" s="23">
        <f>IF('[2]Discharge'!J36=0,0,IF(TRIM('[2]Discharge'!J36)="","",IF(COUNT(O6)=0,"",IF(O6=1,(((10^K4)*('[2]Discharge'!J36^N4))/100),((10^K4)*('[2]Discharge'!J36^N4))))))</f>
        <v>316.4419538597163</v>
      </c>
      <c r="K38" s="23">
        <f>IF('[2]Discharge'!K36=0,0,IF(TRIM('[2]Discharge'!K36)="","",IF(COUNT(O6)=0,"",IF(O6=1,(((10^K4)*('[2]Discharge'!K36^N4))/100),((10^K4)*('[2]Discharge'!K36^N4))))))</f>
        <v>107.53320118543486</v>
      </c>
      <c r="L38" s="23">
        <f>IF('[2]Discharge'!L36=0,0,IF(TRIM('[2]Discharge'!L36)="","",IF(COUNT(O6)=0,"",IF(O6=1,(((10^K4)*('[2]Discharge'!L36^N4))/100),((10^K4)*('[2]Discharge'!L36^N4))))))</f>
        <v>53.033578720333445</v>
      </c>
      <c r="M38" s="23">
        <f>IF('[2]Discharge'!M36=0,0,IF(TRIM('[2]Discharge'!M36)="","",IF(COUNT(O6)=0,"",IF(O6=1,(((10^K4)*('[2]Discharge'!M36^N4))/100),((10^K4)*('[2]Discharge'!M36^N4))))))</f>
        <v>32.71158087211221</v>
      </c>
      <c r="N38" s="23">
        <f>IF('[2]Discharge'!N36=0,0,IF(TRIM('[2]Discharge'!N36)="","",IF(COUNT(O6)=0,"",IF(O6=1,(((10^K4)*('[2]Discharge'!N36^N4))/100),((10^K4)*('[2]Discharge'!N36^N4))))))</f>
        <v>13.934781238181076</v>
      </c>
      <c r="O38" s="29"/>
      <c r="P38" s="30"/>
      <c r="Q38" s="24"/>
    </row>
    <row r="39" spans="1:17" ht="21.75">
      <c r="A39" s="3"/>
      <c r="B39" s="32">
        <v>27</v>
      </c>
      <c r="C39" s="23">
        <f>IF('[2]Discharge'!C37=0,0,IF(TRIM('[2]Discharge'!C37)="","",IF(COUNT(O6)=0,"",IF(O6=1,(((10^K4)*('[2]Discharge'!C37^N4))/100),((10^K4)*('[2]Discharge'!C37^N4))))))</f>
        <v>2.0666608083487152</v>
      </c>
      <c r="D39" s="23">
        <f>IF('[2]Discharge'!D37=0,0,IF(TRIM('[2]Discharge'!D37)="","",IF(COUNT(O6)=0,"",IF(O6=1,(((10^K4)*('[2]Discharge'!D37^N4))/100),((10^K4)*('[2]Discharge'!D37^N4))))))</f>
        <v>13.934781238181076</v>
      </c>
      <c r="E39" s="23">
        <f>IF('[2]Discharge'!E37=0,0,IF(TRIM('[2]Discharge'!E37)="","",IF(COUNT(O6)=0,"",IF(O6=1,(((10^K4)*('[2]Discharge'!E37^N4))/100),((10^K4)*('[2]Discharge'!E37^N4))))))</f>
        <v>790.440458477854</v>
      </c>
      <c r="F39" s="23">
        <f>IF('[2]Discharge'!F37=0,0,IF(TRIM('[2]Discharge'!F37)="","",IF(COUNT(O6)=0,"",IF(O6=1,(((10^K4)*('[2]Discharge'!F37^N4))/100),((10^K4)*('[2]Discharge'!F37^N4))))))</f>
        <v>524.100002973948</v>
      </c>
      <c r="G39" s="23">
        <f>IF('[2]Discharge'!G37=0,0,IF(TRIM('[2]Discharge'!G37)="","",IF(COUNT(O6)=0,"",IF(O6=1,(((10^K4)*('[2]Discharge'!G37^N4))/100),((10^K4)*('[2]Discharge'!G37^N4))))))</f>
        <v>1505.64661449197</v>
      </c>
      <c r="H39" s="23">
        <f>IF('[2]Discharge'!H37=0,0,IF(TRIM('[2]Discharge'!H37)="","",IF(COUNT(O6)=0,"",IF(O6=1,(((10^K4)*('[2]Discharge'!H37^N4))/100),((10^K4)*('[2]Discharge'!H37^N4))))))</f>
        <v>1956.8243349589402</v>
      </c>
      <c r="I39" s="23">
        <f>IF('[2]Discharge'!I37=0,0,IF(TRIM('[2]Discharge'!I37)="","",IF(COUNT(O6)=0,"",IF(O6=1,(((10^K4)*('[2]Discharge'!I37^N4))/100),((10^K4)*('[2]Discharge'!I37^N4))))))</f>
        <v>457.6542559812188</v>
      </c>
      <c r="J39" s="23">
        <f>IF('[2]Discharge'!J37=0,0,IF(TRIM('[2]Discharge'!J37)="","",IF(COUNT(O6)=0,"",IF(O6=1,(((10^K4)*('[2]Discharge'!J37^N4))/100),((10^K4)*('[2]Discharge'!J37^N4))))))</f>
        <v>316.4419538597163</v>
      </c>
      <c r="K39" s="23">
        <f>IF('[2]Discharge'!K37=0,0,IF(TRIM('[2]Discharge'!K37)="","",IF(COUNT(O6)=0,"",IF(O6=1,(((10^K4)*('[2]Discharge'!K37^N4))/100),((10^K4)*('[2]Discharge'!K37^N4))))))</f>
        <v>107.53320118543486</v>
      </c>
      <c r="L39" s="23">
        <f>IF('[2]Discharge'!L37=0,0,IF(TRIM('[2]Discharge'!L37)="","",IF(COUNT(O6)=0,"",IF(O6=1,(((10^K4)*('[2]Discharge'!L37^N4))/100),((10^K4)*('[2]Discharge'!L37^N4))))))</f>
        <v>53.033578720333445</v>
      </c>
      <c r="M39" s="23">
        <f>IF('[2]Discharge'!M37=0,0,IF(TRIM('[2]Discharge'!M37)="","",IF(COUNT(O6)=0,"",IF(O6=1,(((10^K4)*('[2]Discharge'!M37^N4))/100),((10^K4)*('[2]Discharge'!M37^N4))))))</f>
        <v>32.71158087211221</v>
      </c>
      <c r="N39" s="23">
        <f>IF('[2]Discharge'!N37=0,0,IF(TRIM('[2]Discharge'!N37)="","",IF(COUNT(O6)=0,"",IF(O6=1,(((10^K4)*('[2]Discharge'!N37^N4))/100),((10^K4)*('[2]Discharge'!N37^N4))))))</f>
        <v>13.934781238181076</v>
      </c>
      <c r="O39" s="29"/>
      <c r="P39" s="30"/>
      <c r="Q39" s="24"/>
    </row>
    <row r="40" spans="1:17" ht="21.75">
      <c r="A40" s="3"/>
      <c r="B40" s="32">
        <v>28</v>
      </c>
      <c r="C40" s="23">
        <f>IF('[2]Discharge'!C38=0,0,IF(TRIM('[2]Discharge'!C38)="","",IF(COUNT(O6)=0,"",IF(O6=1,(((10^K4)*('[2]Discharge'!C38^N4))/100),((10^K4)*('[2]Discharge'!C38^N4))))))</f>
        <v>2.0666608083487152</v>
      </c>
      <c r="D40" s="23">
        <f>IF('[2]Discharge'!D38=0,0,IF(TRIM('[2]Discharge'!D38)="","",IF(COUNT(O6)=0,"",IF(O6=1,(((10^K4)*('[2]Discharge'!D38^N4))/100),((10^K4)*('[2]Discharge'!D38^N4))))))</f>
        <v>9.898945836278282</v>
      </c>
      <c r="E40" s="23">
        <f>IF('[2]Discharge'!E38=0,0,IF(TRIM('[2]Discharge'!E38)="","",IF(COUNT(O6)=0,"",IF(O6=1,(((10^K4)*('[2]Discharge'!E38^N4))/100),((10^K4)*('[2]Discharge'!E38^N4))))))</f>
        <v>197.8781214747547</v>
      </c>
      <c r="F40" s="23">
        <f>IF('[2]Discharge'!F38=0,0,IF(TRIM('[2]Discharge'!F38)="","",IF(COUNT(O6)=0,"",IF(O6=1,(((10^K4)*('[2]Discharge'!F38^N4))/100),((10^K4)*('[2]Discharge'!F38^N4))))))</f>
        <v>457.6542559812188</v>
      </c>
      <c r="G40" s="23">
        <f>IF('[2]Discharge'!G38=0,0,IF(TRIM('[2]Discharge'!G38)="","",IF(COUNT(O6)=0,"",IF(O6=1,(((10^K4)*('[2]Discharge'!G38^N4))/100),((10^K4)*('[2]Discharge'!G38^N4))))))</f>
        <v>2754.3344265904025</v>
      </c>
      <c r="H40" s="23">
        <f>IF('[2]Discharge'!H38=0,0,IF(TRIM('[2]Discharge'!H38)="","",IF(COUNT(O6)=0,"",IF(O6=1,(((10^K4)*('[2]Discharge'!H38^N4))/100),((10^K4)*('[2]Discharge'!H38^N4))))))</f>
        <v>1505.64661449197</v>
      </c>
      <c r="I40" s="23">
        <f>IF('[2]Discharge'!I38=0,0,IF(TRIM('[2]Discharge'!I38)="","",IF(COUNT(O6)=0,"",IF(O6=1,(((10^K4)*('[2]Discharge'!I38^N4))/100),((10^K4)*('[2]Discharge'!I38^N4))))))</f>
        <v>426.3310247235825</v>
      </c>
      <c r="J40" s="23">
        <f>IF('[2]Discharge'!J38=0,0,IF(TRIM('[2]Discharge'!J38)="","",IF(COUNT(O6)=0,"",IF(O6=1,(((10^K4)*('[2]Discharge'!J38^N4))/100),((10^K4)*('[2]Discharge'!J38^N4))))))</f>
        <v>291.93561829604033</v>
      </c>
      <c r="K40" s="23">
        <f>IF('[2]Discharge'!K38=0,0,IF(TRIM('[2]Discharge'!K38)="","",IF(COUNT(O6)=0,"",IF(O6=1,(((10^K4)*('[2]Discharge'!K38^N4))/100),((10^K4)*('[2]Discharge'!K38^N4))))))</f>
        <v>107.53320118543486</v>
      </c>
      <c r="L40" s="23">
        <f>IF('[2]Discharge'!L38=0,0,IF(TRIM('[2]Discharge'!L38)="","",IF(COUNT(O6)=0,"",IF(O6=1,(((10^K4)*('[2]Discharge'!L38^N4))/100),((10^K4)*('[2]Discharge'!L38^N4))))))</f>
        <v>53.033578720333445</v>
      </c>
      <c r="M40" s="23">
        <f>IF('[2]Discharge'!M38=0,0,IF(TRIM('[2]Discharge'!M38)="","",IF(COUNT(O6)=0,"",IF(O6=1,(((10^K4)*('[2]Discharge'!M38^N4))/100),((10^K4)*('[2]Discharge'!M38^N4))))))</f>
        <v>30.598221469565928</v>
      </c>
      <c r="N40" s="23">
        <f>IF('[2]Discharge'!N38=0,0,IF(TRIM('[2]Discharge'!N38)="","",IF(COUNT(O6)=0,"",IF(O6=1,(((10^K4)*('[2]Discharge'!N38^N4))/100),((10^K4)*('[2]Discharge'!N38^N4))))))</f>
        <v>13.934781238181076</v>
      </c>
      <c r="O40" s="29"/>
      <c r="P40" s="30"/>
      <c r="Q40" s="24"/>
    </row>
    <row r="41" spans="1:17" ht="21.75">
      <c r="A41" s="3"/>
      <c r="B41" s="32">
        <v>29</v>
      </c>
      <c r="C41" s="23">
        <f>IF('[2]Discharge'!C39=0,0,IF(TRIM('[2]Discharge'!C39)="","",IF(COUNT(O6)=0,"",IF(O6=1,(((10^K4)*('[2]Discharge'!C39^N4))/100),((10^K4)*('[2]Discharge'!C39^N4))))))</f>
        <v>2.0666608083487152</v>
      </c>
      <c r="D41" s="23">
        <f>IF('[2]Discharge'!D39=0,0,IF(TRIM('[2]Discharge'!D39)="","",IF(COUNT(O6)=0,"",IF(O6=1,(((10^K4)*('[2]Discharge'!D39^N4))/100),((10^K4)*('[2]Discharge'!D39^N4))))))</f>
        <v>15.066852574964706</v>
      </c>
      <c r="E41" s="23">
        <f>IF('[2]Discharge'!E39=0,0,IF(TRIM('[2]Discharge'!E39)="","",IF(COUNT(O6)=0,"",IF(O6=1,(((10^K4)*('[2]Discharge'!E39^N4))/100),((10^K4)*('[2]Discharge'!E39^N4))))))</f>
        <v>207.27872255448185</v>
      </c>
      <c r="F41" s="23">
        <f>IF('[2]Discharge'!F39=0,0,IF(TRIM('[2]Discharge'!F39)="","",IF(COUNT(O6)=0,"",IF(O6=1,(((10^K4)*('[2]Discharge'!F39^N4))/100),((10^K4)*('[2]Discharge'!F39^N4))))))</f>
        <v>1005.2113632275369</v>
      </c>
      <c r="G41" s="23">
        <f>IF('[2]Discharge'!G39=0,0,IF(TRIM('[2]Discharge'!G39)="","",IF(COUNT(O6)=0,"",IF(O6=1,(((10^K4)*('[2]Discharge'!G39^N4))/100),((10^K4)*('[2]Discharge'!G39^N4))))))</f>
        <v>4233.432220078239</v>
      </c>
      <c r="H41" s="23">
        <f>IF('[2]Discharge'!H39=0,0,IF(TRIM('[2]Discharge'!H39)="","",IF(COUNT(O6)=0,"",IF(O6=1,(((10^K4)*('[2]Discharge'!H39^N4))/100),((10^K4)*('[2]Discharge'!H39^N4))))))</f>
        <v>1063.4997459367985</v>
      </c>
      <c r="I41" s="23">
        <f>IF('[2]Discharge'!I39=0,0,IF(TRIM('[2]Discharge'!I39)="","",IF(COUNT(O6)=0,"",IF(O6=1,(((10^K4)*('[2]Discharge'!I39^N4))/100),((10^K4)*('[2]Discharge'!I39^N4))))))</f>
        <v>1547.7706329843652</v>
      </c>
      <c r="J41" s="23">
        <f>IF('[2]Discharge'!J39=0,0,IF(TRIM('[2]Discharge'!J39)="","",IF(COUNT(O6)=0,"",IF(O6=1,(((10^K4)*('[2]Discharge'!J39^N4))/100),((10^K4)*('[2]Discharge'!J39^N4))))))</f>
        <v>268.9351467048053</v>
      </c>
      <c r="K41" s="23">
        <f>IF('[2]Discharge'!K39=0,0,IF(TRIM('[2]Discharge'!K39)="","",IF(COUNT(O6)=0,"",IF(O6=1,(((10^K4)*('[2]Discharge'!K39^N4))/100),((10^K4)*('[2]Discharge'!K39^N4))))))</f>
        <v>96.6037472716157</v>
      </c>
      <c r="L41" s="23">
        <f>IF('[2]Discharge'!L39=0,0,IF(TRIM('[2]Discharge'!L39)="","",IF(COUNT(O6)=0,"",IF(O6=1,(((10^K4)*('[2]Discharge'!L39^N4))/100),((10^K4)*('[2]Discharge'!L39^N4))))))</f>
        <v>53.033578720333445</v>
      </c>
      <c r="M41" s="23">
        <f>IF('[2]Discharge'!M39=0,0,IF(TRIM('[2]Discharge'!M39)="","",IF(COUNT(O6)=0,"",IF(O6=1,(((10^K4)*('[2]Discharge'!M39^N4))/100),((10^K4)*('[2]Discharge'!M39^N4))))))</f>
      </c>
      <c r="N41" s="23">
        <f>IF('[2]Discharge'!N39=0,0,IF(TRIM('[2]Discharge'!N39)="","",IF(COUNT(O6)=0,"",IF(O6=1,(((10^K4)*('[2]Discharge'!N39^N4))/100),((10^K4)*('[2]Discharge'!N39^N4))))))</f>
        <v>13.934781238181076</v>
      </c>
      <c r="O41" s="29"/>
      <c r="P41" s="30"/>
      <c r="Q41" s="24"/>
    </row>
    <row r="42" spans="1:17" ht="21.75">
      <c r="A42" s="3"/>
      <c r="B42" s="32">
        <v>30</v>
      </c>
      <c r="C42" s="23">
        <f>IF('[2]Discharge'!C40=0,0,IF(TRIM('[2]Discharge'!C40)="","",IF(COUNT(O6)=0,"",IF(O6=1,(((10^K4)*('[2]Discharge'!C40^N4))/100),((10^K4)*('[2]Discharge'!C40^N4))))))</f>
        <v>2.3527978974486157</v>
      </c>
      <c r="D42" s="23">
        <f>IF('[2]Discharge'!D40=0,0,IF(TRIM('[2]Discharge'!D40)="","",IF(COUNT(O6)=0,"",IF(O6=1,(((10^K4)*('[2]Discharge'!D40^N4))/100),((10^K4)*('[2]Discharge'!D40^N4))))))</f>
        <v>63.468813879031416</v>
      </c>
      <c r="E42" s="23">
        <f>IF('[2]Discharge'!E40=0,0,IF(TRIM('[2]Discharge'!E40)="","",IF(COUNT(O6)=0,"",IF(O6=1,(((10^K4)*('[2]Discharge'!E40^N4))/100),((10^K4)*('[2]Discharge'!E40^N4))))))</f>
        <v>188.7236896826393</v>
      </c>
      <c r="F42" s="23">
        <f>IF('[2]Discharge'!F40=0,0,IF(TRIM('[2]Discharge'!F40)="","",IF(COUNT(O6)=0,"",IF(O6=1,(((10^K4)*('[2]Discharge'!F40^N4))/100),((10^K4)*('[2]Discharge'!F40^N4))))))</f>
        <v>457.6542559812188</v>
      </c>
      <c r="G42" s="23">
        <f>IF('[2]Discharge'!G40=0,0,IF(TRIM('[2]Discharge'!G40)="","",IF(COUNT(O6)=0,"",IF(O6=1,(((10^K4)*('[2]Discharge'!G40^N4))/100),((10^K4)*('[2]Discharge'!G40^N4))))))</f>
        <v>7260.9939229015445</v>
      </c>
      <c r="H42" s="23">
        <f>IF('[2]Discharge'!H40=0,0,IF(TRIM('[2]Discharge'!H40)="","",IF(COUNT(O6)=0,"",IF(O6=1,(((10^K4)*('[2]Discharge'!H40^N4))/100),((10^K4)*('[2]Discharge'!H40^N4))))))</f>
        <v>2055.144266160275</v>
      </c>
      <c r="I42" s="23">
        <f>IF('[2]Discharge'!I40=0,0,IF(TRIM('[2]Discharge'!I40)="","",IF(COUNT(O6)=0,"",IF(O6=1,(((10^K4)*('[2]Discharge'!I40^N4))/100),((10^K4)*('[2]Discharge'!I40^N4))))))</f>
        <v>1547.7706329843652</v>
      </c>
      <c r="J42" s="23">
        <f>IF('[2]Discharge'!J40=0,0,IF(TRIM('[2]Discharge'!J40)="","",IF(COUNT(O6)=0,"",IF(O6=1,(((10^K4)*('[2]Discharge'!J40^N4))/100),((10^K4)*('[2]Discharge'!J40^N4))))))</f>
        <v>268.9351467048053</v>
      </c>
      <c r="K42" s="23">
        <f>IF('[2]Discharge'!K40=0,0,IF(TRIM('[2]Discharge'!K40)="","",IF(COUNT(O6)=0,"",IF(O6=1,(((10^K4)*('[2]Discharge'!K40^N4))/100),((10^K4)*('[2]Discharge'!K40^N4))))))</f>
        <v>91.3864093551963</v>
      </c>
      <c r="L42" s="23">
        <f>IF('[2]Discharge'!L40=0,0,IF(TRIM('[2]Discharge'!L40)="","",IF(COUNT(O6)=0,"",IF(O6=1,(((10^K4)*('[2]Discharge'!L40^N4))/100),((10^K4)*('[2]Discharge'!L40^N4))))))</f>
        <v>46.660236568865486</v>
      </c>
      <c r="M42" s="23"/>
      <c r="N42" s="23">
        <f>IF('[2]Discharge'!N40=0,0,IF(TRIM('[2]Discharge'!N40)="","",IF(COUNT(O6)=0,"",IF(O6=1,(((10^K4)*('[2]Discharge'!N40^N4))/100),((10^K4)*('[2]Discharge'!N40^N4))))))</f>
        <v>13.934781238181076</v>
      </c>
      <c r="O42" s="29"/>
      <c r="P42" s="30"/>
      <c r="Q42" s="24"/>
    </row>
    <row r="43" spans="1:17" ht="21.75">
      <c r="A43" s="3"/>
      <c r="B43" s="32">
        <v>31</v>
      </c>
      <c r="C43" s="23"/>
      <c r="D43" s="23">
        <f>IF('[2]Discharge'!D41=0,0,IF(TRIM('[2]Discharge'!D41)="","",IF(COUNT(O6)=0,"",IF(O6=1,(((10^K4)*('[2]Discharge'!D41^N4))/100),((10^K4)*('[2]Discharge'!D41^N4))))))</f>
        <v>59.8724481769446</v>
      </c>
      <c r="E43" s="23"/>
      <c r="F43" s="23">
        <f>IF('[2]Discharge'!F41=0,0,IF(TRIM('[2]Discharge'!F41)="","",IF(COUNT(O6)=0,"",IF(O6=1,(((10^K4)*('[2]Discharge'!F41^N4))/100),((10^K4)*('[2]Discharge'!F41^N4))))))</f>
        <v>1315.4510589259003</v>
      </c>
      <c r="G43" s="23">
        <f>IF('[2]Discharge'!G41=0,0,IF(TRIM('[2]Discharge'!G41)="","",IF(COUNT(O6)=0,"",IF(O6=1,(((10^K4)*('[2]Discharge'!G41^N4))/100),((10^K4)*('[2]Discharge'!G41^N4))))))</f>
        <v>2888.499455907708</v>
      </c>
      <c r="H43" s="23"/>
      <c r="I43" s="23">
        <f>IF('[2]Discharge'!I41=0,0,IF(TRIM('[2]Discharge'!I41)="","",IF(COUNT(O6)=0,"",IF(O6=1,(((10^K4)*('[2]Discharge'!I41^N4))/100),((10^K4)*('[2]Discharge'!I41^N4))))))</f>
        <v>815.3279332583473</v>
      </c>
      <c r="J43" s="23"/>
      <c r="K43" s="23">
        <f>IF('[2]Discharge'!K41=0,0,IF(TRIM('[2]Discharge'!K41)="","",IF(COUNT(O6)=0,"",IF(O6=1,(((10^K4)*('[2]Discharge'!K41^N4))/100),((10^K4)*('[2]Discharge'!K41^N4))))))</f>
        <v>91.3864093551963</v>
      </c>
      <c r="L43" s="23">
        <f>IF(TRIM('[2]Discharge'!L41)="","",IF(COUNT(O6)=0,"",IF(O6=1,(((10^K4)*('[2]Discharge'!L41^N4))/100),((10^K4)*('[2]Discharge'!L41^N4)))))</f>
        <v>46.660236568865486</v>
      </c>
      <c r="M43" s="23"/>
      <c r="N43" s="25">
        <f>IF('[2]Discharge'!N41=0,0,IF(TRIM('[2]Discharge'!N41)="","",IF(COUNT(O6)=0,"",IF(O6=1,(((10^K4)*('[2]Discharge'!N41^N4))/100),((10^K4)*('[2]Discharge'!N41^N4))))))</f>
        <v>13.934781238181076</v>
      </c>
      <c r="O43" s="29"/>
      <c r="P43" s="30"/>
      <c r="Q43" s="24"/>
    </row>
    <row r="44" spans="1:17" ht="21.75">
      <c r="A44" s="3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0"/>
      <c r="Q44" s="24"/>
    </row>
    <row r="45" spans="1:16" ht="21.75">
      <c r="A45" s="3"/>
      <c r="B45" s="33" t="s">
        <v>28</v>
      </c>
      <c r="C45" s="23">
        <f>IF(COUNT(C11:C43)=0,"",SUM(C11:C43))</f>
        <v>70.48901887288457</v>
      </c>
      <c r="D45" s="23">
        <f aca="true" t="shared" si="0" ref="D45:M45">IF(COUNT(D11:D43)=0,"",SUM(D11:D43))</f>
        <v>789.9668887083296</v>
      </c>
      <c r="E45" s="23">
        <f t="shared" si="0"/>
        <v>20737.243719344835</v>
      </c>
      <c r="F45" s="23">
        <f t="shared" si="0"/>
        <v>38852.34980046262</v>
      </c>
      <c r="G45" s="23">
        <f t="shared" si="0"/>
        <v>54102.19691080177</v>
      </c>
      <c r="H45" s="23">
        <f t="shared" si="0"/>
        <v>82980.53898204792</v>
      </c>
      <c r="I45" s="23">
        <f t="shared" si="0"/>
        <v>27220.224105955047</v>
      </c>
      <c r="J45" s="23">
        <f t="shared" si="0"/>
        <v>96174.58084477246</v>
      </c>
      <c r="K45" s="23">
        <f t="shared" si="0"/>
        <v>5238.946726022594</v>
      </c>
      <c r="L45" s="23">
        <f t="shared" si="0"/>
        <v>2869.388274552099</v>
      </c>
      <c r="M45" s="23">
        <f t="shared" si="0"/>
        <v>1005.3460898895668</v>
      </c>
      <c r="N45" s="23">
        <f>IF(COUNT(N11:N43)=0,"",SUM(N11:N43))</f>
        <v>500.59155863849617</v>
      </c>
      <c r="O45" s="31">
        <f>IF(COUNT(C45:N45)=0,"",SUM(C45:N45))</f>
        <v>330541.86292006867</v>
      </c>
      <c r="P45" s="41" t="s">
        <v>29</v>
      </c>
    </row>
    <row r="46" spans="1:17" ht="21.75">
      <c r="A46" s="3"/>
      <c r="B46" s="33" t="s">
        <v>30</v>
      </c>
      <c r="C46" s="23">
        <f>IF(COUNT(C11:C43)=0,"",AVERAGE(C11:C43))</f>
        <v>2.3496339624294857</v>
      </c>
      <c r="D46" s="23">
        <f aca="true" t="shared" si="1" ref="D46:N46">IF(COUNT(D11:D43)=0,"",AVERAGE(D11:D43))</f>
        <v>25.48280286155902</v>
      </c>
      <c r="E46" s="23">
        <f t="shared" si="1"/>
        <v>691.2414573114945</v>
      </c>
      <c r="F46" s="23">
        <f t="shared" si="1"/>
        <v>1253.3016064665362</v>
      </c>
      <c r="G46" s="23">
        <f t="shared" si="1"/>
        <v>1745.2321584129604</v>
      </c>
      <c r="H46" s="23">
        <f t="shared" si="1"/>
        <v>2766.017966068264</v>
      </c>
      <c r="I46" s="23">
        <f t="shared" si="1"/>
        <v>878.0717453533886</v>
      </c>
      <c r="J46" s="23">
        <f t="shared" si="1"/>
        <v>3205.8193614924153</v>
      </c>
      <c r="K46" s="23">
        <f t="shared" si="1"/>
        <v>168.9982814845998</v>
      </c>
      <c r="L46" s="23">
        <f t="shared" si="1"/>
        <v>92.56091208232577</v>
      </c>
      <c r="M46" s="23">
        <f t="shared" si="1"/>
        <v>35.905217496055954</v>
      </c>
      <c r="N46" s="23">
        <f t="shared" si="1"/>
        <v>16.1481147947902</v>
      </c>
      <c r="O46" s="29">
        <f>IF(COUNT(C46:N46)=0,"",SUM(C46:N46))</f>
        <v>10881.129257786819</v>
      </c>
      <c r="P46" s="30"/>
      <c r="Q46" s="24"/>
    </row>
    <row r="47" spans="1:17" ht="21.75">
      <c r="A47" s="3"/>
      <c r="B47" s="33" t="s">
        <v>31</v>
      </c>
      <c r="C47" s="23">
        <f>IF(COUNT(C11:C43)=0,"",MAX(C11:C43))</f>
        <v>2.988927023240839</v>
      </c>
      <c r="D47" s="23">
        <f aca="true" t="shared" si="2" ref="D47:N47">IF(COUNT(D11:D43)=0,"",MAX(D11:D43))</f>
        <v>179.81389337905927</v>
      </c>
      <c r="E47" s="23">
        <f t="shared" si="2"/>
        <v>5787.839917848651</v>
      </c>
      <c r="F47" s="23">
        <f t="shared" si="2"/>
        <v>9366.657262384257</v>
      </c>
      <c r="G47" s="23">
        <f t="shared" si="2"/>
        <v>7260.9939229015445</v>
      </c>
      <c r="H47" s="23">
        <f t="shared" si="2"/>
        <v>10940.961691332657</v>
      </c>
      <c r="I47" s="23">
        <f t="shared" si="2"/>
        <v>2312.9547003728635</v>
      </c>
      <c r="J47" s="23">
        <f t="shared" si="2"/>
        <v>76619.67819333257</v>
      </c>
      <c r="K47" s="23">
        <f t="shared" si="2"/>
        <v>268.9351467048053</v>
      </c>
      <c r="L47" s="23">
        <f t="shared" si="2"/>
        <v>188.7236896826393</v>
      </c>
      <c r="M47" s="23">
        <f t="shared" si="2"/>
        <v>46.660236568865486</v>
      </c>
      <c r="N47" s="23">
        <f t="shared" si="2"/>
        <v>22.932749635194458</v>
      </c>
      <c r="O47" s="29">
        <f>IF(COUNT(C47:N47)=0,"",MAX(C47:N47))</f>
        <v>76619.67819333257</v>
      </c>
      <c r="P47" s="30"/>
      <c r="Q47" s="24"/>
    </row>
    <row r="48" spans="1:17" ht="21.75">
      <c r="A48" s="3"/>
      <c r="B48" s="33" t="s">
        <v>32</v>
      </c>
      <c r="C48" s="23">
        <f>IF(COUNT(C11:C43)=0,"",MIN(C11:C43))</f>
        <v>2.0666608083487152</v>
      </c>
      <c r="D48" s="23">
        <f aca="true" t="shared" si="3" ref="D48:N48">IF(COUNT(D11:D43)=0,"",MIN(D11:D43))</f>
        <v>2.0666608083487152</v>
      </c>
      <c r="E48" s="23">
        <f t="shared" si="3"/>
        <v>24.732390869629853</v>
      </c>
      <c r="F48" s="23">
        <f t="shared" si="3"/>
        <v>107.53320118543486</v>
      </c>
      <c r="G48" s="23">
        <f t="shared" si="3"/>
        <v>216.92700514662616</v>
      </c>
      <c r="H48" s="23">
        <f t="shared" si="3"/>
        <v>426.3310247235825</v>
      </c>
      <c r="I48" s="23">
        <f t="shared" si="3"/>
        <v>396.74964861788686</v>
      </c>
      <c r="J48" s="23">
        <f t="shared" si="3"/>
        <v>268.9351467048053</v>
      </c>
      <c r="K48" s="23">
        <f t="shared" si="3"/>
        <v>91.3864093551963</v>
      </c>
      <c r="L48" s="23">
        <f t="shared" si="3"/>
        <v>46.660236568865486</v>
      </c>
      <c r="M48" s="23">
        <f t="shared" si="3"/>
        <v>30.598221469565928</v>
      </c>
      <c r="N48" s="23">
        <f t="shared" si="3"/>
        <v>13.934781238181076</v>
      </c>
      <c r="O48" s="29">
        <f>IF(COUNT(C48:N48)=0,"",MIN(C48:N48))</f>
        <v>2.0666608083487152</v>
      </c>
      <c r="P48" s="30"/>
      <c r="Q48" s="24"/>
    </row>
  </sheetData>
  <sheetProtection/>
  <mergeCells count="13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C22" sqref="AC22"/>
    </sheetView>
  </sheetViews>
  <sheetFormatPr defaultColWidth="9.140625" defaultRowHeight="21.75"/>
  <cols>
    <col min="1" max="1" width="7.421875" style="3" customWidth="1"/>
    <col min="2" max="2" width="8.28125" style="3" customWidth="1"/>
    <col min="3" max="15" width="9.140625" style="3" customWidth="1"/>
    <col min="16" max="16" width="3.28125" style="3" customWidth="1"/>
    <col min="17" max="17" width="8.140625" style="3" customWidth="1"/>
    <col min="18" max="18" width="6.7109375" style="3" hidden="1" customWidth="1"/>
    <col min="19" max="19" width="7.28125" style="3" hidden="1" customWidth="1"/>
    <col min="20" max="26" width="0" style="3" hidden="1" customWidth="1"/>
    <col min="27" max="16384" width="9.140625" style="3" customWidth="1"/>
  </cols>
  <sheetData>
    <row r="1" spans="1:25" ht="16.5" customHeight="1">
      <c r="A1" s="74" t="s">
        <v>0</v>
      </c>
      <c r="B1" s="75"/>
      <c r="C1" s="76" t="str">
        <f>'[3]c-form'!AG4</f>
        <v> Ban Huai Pa Cang ,Mae  Taeng  , Chiang  Mai,P.92A</v>
      </c>
      <c r="D1" s="76"/>
      <c r="E1" s="76"/>
      <c r="F1" s="76"/>
      <c r="G1" s="76"/>
      <c r="H1" s="76"/>
      <c r="I1" s="76"/>
      <c r="J1" s="76"/>
      <c r="K1" s="2"/>
      <c r="M1" s="74" t="s">
        <v>1</v>
      </c>
      <c r="N1" s="75"/>
      <c r="Y1" s="24" t="str">
        <f>name</f>
        <v>P.4A</v>
      </c>
    </row>
    <row r="2" spans="1:25" ht="16.5" customHeight="1">
      <c r="A2" s="74" t="s">
        <v>2</v>
      </c>
      <c r="B2" s="75"/>
      <c r="C2" s="76" t="str">
        <f>'[3]c-form'!AG3</f>
        <v>Nam Mae Taeng</v>
      </c>
      <c r="D2" s="76"/>
      <c r="E2" s="76"/>
      <c r="F2" s="76"/>
      <c r="G2" s="76"/>
      <c r="H2" s="4"/>
      <c r="I2" s="4"/>
      <c r="J2" s="4"/>
      <c r="K2" s="2"/>
      <c r="M2" s="5" t="s">
        <v>3</v>
      </c>
      <c r="N2" s="6"/>
      <c r="Y2" s="24">
        <f>FIND(".",Y1)</f>
        <v>2</v>
      </c>
    </row>
    <row r="3" spans="1:25" ht="16.5" customHeight="1">
      <c r="A3" s="1" t="s">
        <v>4</v>
      </c>
      <c r="B3" s="1"/>
      <c r="C3" s="76" t="str">
        <f>'[3]c-form'!AH3</f>
        <v>Ping</v>
      </c>
      <c r="D3" s="76"/>
      <c r="E3" s="76"/>
      <c r="F3" s="76"/>
      <c r="G3" s="76"/>
      <c r="H3" s="4"/>
      <c r="I3" s="4"/>
      <c r="J3" s="4"/>
      <c r="K3" s="2"/>
      <c r="M3" s="74" t="s">
        <v>5</v>
      </c>
      <c r="N3" s="74"/>
      <c r="Y3" s="24" t="str">
        <f>LEFT(Y1,Y2-1)&amp;RIGHT(Y1,Y2)</f>
        <v>P4A</v>
      </c>
    </row>
    <row r="4" spans="1:25" ht="16.5" customHeight="1">
      <c r="A4" s="5" t="s">
        <v>6</v>
      </c>
      <c r="B4" s="7"/>
      <c r="C4" s="77" t="str">
        <f>'[3]c-form'!AI3</f>
        <v>Ping</v>
      </c>
      <c r="D4" s="77"/>
      <c r="E4" s="77"/>
      <c r="F4" s="77"/>
      <c r="G4" s="77"/>
      <c r="J4" s="9" t="s">
        <v>7</v>
      </c>
      <c r="K4" s="78">
        <v>-0.1232050238</v>
      </c>
      <c r="L4" s="79"/>
      <c r="M4" s="10" t="s">
        <v>8</v>
      </c>
      <c r="N4" s="80">
        <v>1.827</v>
      </c>
      <c r="O4" s="81"/>
      <c r="Y4" s="24">
        <f>IF(TRIM('[3]c-form'!C7)="","",'[3]c-form'!C7)</f>
        <v>2017</v>
      </c>
    </row>
    <row r="5" spans="1:17" ht="16.5" customHeight="1">
      <c r="A5" s="5"/>
      <c r="B5" s="7"/>
      <c r="C5" s="8"/>
      <c r="D5" s="8"/>
      <c r="E5" s="8"/>
      <c r="F5" s="8"/>
      <c r="G5" s="8"/>
      <c r="J5" s="86" t="s">
        <v>9</v>
      </c>
      <c r="K5" s="83"/>
      <c r="L5" s="12">
        <v>2017</v>
      </c>
      <c r="M5" s="11" t="s">
        <v>10</v>
      </c>
      <c r="N5" s="12">
        <v>2018</v>
      </c>
      <c r="O5" s="13" t="s">
        <v>11</v>
      </c>
      <c r="P5" s="14">
        <v>34</v>
      </c>
      <c r="Q5" s="15" t="s">
        <v>12</v>
      </c>
    </row>
    <row r="6" spans="1:15" ht="16.5" customHeight="1">
      <c r="A6" s="5"/>
      <c r="B6" s="7"/>
      <c r="C6" s="8"/>
      <c r="D6" s="8"/>
      <c r="E6" s="8"/>
      <c r="F6" s="8"/>
      <c r="G6" s="8"/>
      <c r="H6" s="74" t="str">
        <f>IF(TRIM('[3]c-form'!AJ3)&lt;&gt;"","Water  Year   "&amp;'[3]c-form'!AJ3,"Water  Year   ")</f>
        <v>Water  Year   2017</v>
      </c>
      <c r="I6" s="74"/>
      <c r="J6" s="16"/>
      <c r="N6" s="17" t="s">
        <v>13</v>
      </c>
      <c r="O6" s="18">
        <v>0</v>
      </c>
    </row>
    <row r="7" spans="2:15" ht="16.5" customHeight="1">
      <c r="B7" s="87" t="str">
        <f>IF(TRIM('[3]c-form'!AJ3)&lt;&gt;"","Suspended Sediment, in Hundred Tons per Day, Water Year April 1, "&amp;'[3]c-form'!AJ3&amp;" to March 31,  "&amp;'[3]c-form'!AJ3+1,"Suspended Sediment, in Hundred Tons per Day, Water Year April 1,         to March 31,  ")</f>
        <v>Suspended Sediment, in Hundred Tons per Day, Water Year April 1, 2017 to March 31,  2018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2:11" ht="4.5" customHeight="1">
      <c r="B8" s="34"/>
      <c r="C8" s="2"/>
      <c r="D8" s="2"/>
      <c r="E8" s="2"/>
      <c r="F8" s="2"/>
      <c r="G8" s="2"/>
      <c r="H8" s="2"/>
      <c r="I8" s="2"/>
      <c r="J8" s="2"/>
      <c r="K8" s="2"/>
    </row>
    <row r="9" spans="2:16" s="35" customFormat="1" ht="16.5" customHeight="1"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89" t="s">
        <v>27</v>
      </c>
      <c r="P9" s="90"/>
    </row>
    <row r="10" ht="3" customHeight="1"/>
    <row r="11" spans="2:19" ht="21.75">
      <c r="B11" s="36">
        <v>1</v>
      </c>
      <c r="C11" s="23">
        <f>IF('[3]Discharge'!C9=0,0,IF(TRIM('[3]Discharge'!C9)="","",IF(COUNT(O6)=0,"",IF(O6=1,(((10^K4)*('[3]Discharge'!C9^N4))/100),((10^K4)*('[3]Discharge'!C9^N4))))))</f>
        <v>4.224183662311062</v>
      </c>
      <c r="D11" s="23">
        <f>IF('[3]Discharge'!D9=0,0,IF(TRIM('[3]Discharge'!D9)="","",IF(COUNT(O6)=0,"",IF(O6=1,(((10^K4)*('[3]Discharge'!D9^N4))/100),((10^K4)*('[3]Discharge'!D9^N4))))))</f>
        <v>5.201217933920631</v>
      </c>
      <c r="E11" s="23">
        <f>IF('[3]Discharge'!E9=0,0,IF(TRIM('[3]Discharge'!E9)="","",IF(COUNT(O6)=0,"",IF(O6=1,(((10^K4)*('[3]Discharge'!E9^N4))/100),((10^K4)*('[3]Discharge'!E9^N4))))))</f>
        <v>163.02047280644186</v>
      </c>
      <c r="F11" s="23">
        <f>IF('[3]Discharge'!F9=0,0,IF(TRIM('[3]Discharge'!F9)="","",IF(COUNT(O6)=0,"",IF(O6=1,(((10^K4)*('[3]Discharge'!F9^N4))/100),((10^K4)*('[3]Discharge'!F9^N4))))))</f>
        <v>143.4967727397634</v>
      </c>
      <c r="G11" s="23">
        <f>IF('[3]Discharge'!G9=0,0,IF(TRIM('[3]Discharge'!G9)="","",IF(COUNT(O6)=0,"",IF(O6=1,(((10^K4)*('[3]Discharge'!G9^N4))/100),((10^K4)*('[3]Discharge'!G9^N4))))))</f>
        <v>308.28499835025826</v>
      </c>
      <c r="H11" s="23">
        <f>IF('[3]Discharge'!H9=0,0,IF(TRIM('[3]Discharge'!H9)="","",IF(COUNT(O6)=0,"",IF(O6=1,(((10^K4)*('[3]Discharge'!H9^N4))/100),((10^K4)*('[3]Discharge'!H9^N4))))))</f>
        <v>1339.8699216809734</v>
      </c>
      <c r="I11" s="23">
        <f>IF('[3]Discharge'!I9=0,0,IF(TRIM('[3]Discharge'!I9)="","",IF(COUNT(O6)=0,"",IF(O6=1,(((10^K4)*('[3]Discharge'!I9^N4))/100),((10^K4)*('[3]Discharge'!I9^N4))))))</f>
        <v>641.1004380948976</v>
      </c>
      <c r="J11" s="23">
        <f>IF('[3]Discharge'!J9=0,0,IF(TRIM('[3]Discharge'!J9)="","",IF(COUNT(O6)=0,"",IF(O6=1,(((10^K4)*('[3]Discharge'!J9^N4))/100),((10^K4)*('[3]Discharge'!J9^N4))))))</f>
        <v>1107.9466035326016</v>
      </c>
      <c r="K11" s="23">
        <f>IF('[3]Discharge'!K9=0,0,IF(TRIM('[3]Discharge'!K9)="","",IF(COUNT(O6)=0,"",IF(O6=1,(((10^K4)*('[3]Discharge'!K9^N4))/100),((10^K4)*('[3]Discharge'!K9^N4))))))</f>
        <v>397.1450172797541</v>
      </c>
      <c r="L11" s="23">
        <f>IF('[3]Discharge'!L9=0,0,IF(TRIM('[3]Discharge'!L9)="","",IF(COUNT(O6)=0,"",IF(O6=1,(((10^K4)*('[3]Discharge'!L9^N4))/100),((10^K4)*('[3]Discharge'!L9^N4))))))</f>
        <v>168.0769582011536</v>
      </c>
      <c r="M11" s="23">
        <f>IF('[3]Discharge'!M9=0,0,IF(TRIM('[3]Discharge'!M9)="","",IF(COUNT(O6)=0,"",IF(O6=1,(((10^K4)*('[3]Discharge'!M9^N4))/100),((10^K4)*('[3]Discharge'!M9^N4))))))</f>
        <v>81.65249897583783</v>
      </c>
      <c r="N11" s="23">
        <f>IF('[3]Discharge'!N9=0,0,IF(TRIM('[3]Discharge'!N9)="","",IF(COUNT(O6)=0,"",IF(O6=1,(((10^K4)*('[3]Discharge'!N9^N4))/100),((10^K4)*('[3]Discharge'!N9^N4))))))</f>
        <v>50.558592625242646</v>
      </c>
      <c r="O11" s="91"/>
      <c r="P11" s="92"/>
      <c r="Q11" s="24"/>
      <c r="R11" s="37"/>
      <c r="S11" s="37"/>
    </row>
    <row r="12" spans="2:19" ht="21.75">
      <c r="B12" s="36">
        <v>2</v>
      </c>
      <c r="C12" s="23">
        <f>IF('[3]Discharge'!C10=0,0,IF(TRIM('[3]Discharge'!C10)="","",IF(COUNT(O6)=0,"",IF(O6=1,(((10^K4)*('[3]Discharge'!C10^N4))/100),((10^K4)*('[3]Discharge'!C10^N4))))))</f>
        <v>3.4762745061651446</v>
      </c>
      <c r="D12" s="23">
        <f>IF('[3]Discharge'!D10=0,0,IF(TRIM('[3]Discharge'!D10)="","",IF(COUNT(O6)=0,"",IF(O6=1,(((10^K4)*('[3]Discharge'!D10^N4))/100),((10^K4)*('[3]Discharge'!D10^N4))))))</f>
        <v>7.8191518099621105</v>
      </c>
      <c r="E12" s="23">
        <f>IF('[3]Discharge'!E10=0,0,IF(TRIM('[3]Discharge'!E10)="","",IF(COUNT(O6)=0,"",IF(O6=1,(((10^K4)*('[3]Discharge'!E10^N4))/100),((10^K4)*('[3]Discharge'!E10^N4))))))</f>
        <v>78.24279831532247</v>
      </c>
      <c r="F12" s="23">
        <f>IF('[3]Discharge'!F10=0,0,IF(TRIM('[3]Discharge'!F10)="","",IF(COUNT(O6)=0,"",IF(O6=1,(((10^K4)*('[3]Discharge'!F10^N4))/100),((10^K4)*('[3]Discharge'!F10^N4))))))</f>
        <v>74.89906478595712</v>
      </c>
      <c r="G12" s="23">
        <f>IF('[3]Discharge'!G10=0,0,IF(TRIM('[3]Discharge'!G10)="","",IF(COUNT(O6)=0,"",IF(O6=1,(((10^K4)*('[3]Discharge'!G10^N4))/100),((10^K4)*('[3]Discharge'!G10^N4))))))</f>
        <v>262.81157906501807</v>
      </c>
      <c r="H12" s="23">
        <f>IF('[3]Discharge'!H10=0,0,IF(TRIM('[3]Discharge'!H10)="","",IF(COUNT(O6)=0,"",IF(O6=1,(((10^K4)*('[3]Discharge'!H10^N4))/100),((10^K4)*('[3]Discharge'!H10^N4))))))</f>
        <v>1183.036887510855</v>
      </c>
      <c r="I12" s="23">
        <f>IF('[3]Discharge'!I10=0,0,IF(TRIM('[3]Discharge'!I10)="","",IF(COUNT(O6)=0,"",IF(O6=1,(((10^K4)*('[3]Discharge'!I10^N4))/100),((10^K4)*('[3]Discharge'!I10^N4))))))</f>
        <v>628.3257486282502</v>
      </c>
      <c r="J12" s="23">
        <f>IF('[3]Discharge'!J10=0,0,IF(TRIM('[3]Discharge'!J10)="","",IF(COUNT(O6)=0,"",IF(O6=1,(((10^K4)*('[3]Discharge'!J10^N4))/100),((10^K4)*('[3]Discharge'!J10^N4))))))</f>
        <v>968.3509390313048</v>
      </c>
      <c r="K12" s="23">
        <f>IF('[3]Discharge'!K10=0,0,IF(TRIM('[3]Discharge'!K10)="","",IF(COUNT(O6)=0,"",IF(O6=1,(((10^K4)*('[3]Discharge'!K10^N4))/100),((10^K4)*('[3]Discharge'!K10^N4))))))</f>
        <v>455.3030827418151</v>
      </c>
      <c r="L12" s="23">
        <f>IF('[3]Discharge'!L10=0,0,IF(TRIM('[3]Discharge'!L10)="","",IF(COUNT(O6)=0,"",IF(O6=1,(((10^K4)*('[3]Discharge'!L10^N4))/100),((10^K4)*('[3]Discharge'!L10^N4))))))</f>
        <v>168.0769582011536</v>
      </c>
      <c r="M12" s="23">
        <f>IF('[3]Discharge'!M10=0,0,IF(TRIM('[3]Discharge'!M10)="","",IF(COUNT(O6)=0,"",IF(O6=1,(((10^K4)*('[3]Discharge'!M10^N4))/100),((10^K4)*('[3]Discharge'!M10^N4))))))</f>
        <v>92.63895894410987</v>
      </c>
      <c r="N12" s="23">
        <f>IF('[3]Discharge'!N10=0,0,IF(TRIM('[3]Discharge'!N10)="","",IF(COUNT(O6)=0,"",IF(O6=1,(((10^K4)*('[3]Discharge'!N10^N4))/100),((10^K4)*('[3]Discharge'!N10^N4))))))</f>
        <v>50.558592625242646</v>
      </c>
      <c r="O12" s="91"/>
      <c r="P12" s="92"/>
      <c r="Q12" s="24"/>
      <c r="R12" s="37"/>
      <c r="S12" s="37"/>
    </row>
    <row r="13" spans="2:19" ht="21.75">
      <c r="B13" s="36">
        <v>3</v>
      </c>
      <c r="C13" s="23">
        <f>IF('[3]Discharge'!C11=0,0,IF(TRIM('[3]Discharge'!C11)="","",IF(COUNT(O6)=0,"",IF(O6=1,(((10^K4)*('[3]Discharge'!C11^N4))/100),((10^K4)*('[3]Discharge'!C11^N4))))))</f>
        <v>4.224183662311062</v>
      </c>
      <c r="D13" s="23">
        <f>IF('[3]Discharge'!D11=0,0,IF(TRIM('[3]Discharge'!D11)="","",IF(COUNT(O6)=0,"",IF(O6=1,(((10^K4)*('[3]Discharge'!D11^N4))/100),((10^K4)*('[3]Discharge'!D11^N4))))))</f>
        <v>6.450014780584128</v>
      </c>
      <c r="E13" s="23">
        <f>IF('[3]Discharge'!E11=0,0,IF(TRIM('[3]Discharge'!E11)="","",IF(COUNT(O6)=0,"",IF(O6=1,(((10^K4)*('[3]Discharge'!E11^N4))/100),((10^K4)*('[3]Discharge'!E11^N4))))))</f>
        <v>56.237860747369034</v>
      </c>
      <c r="F13" s="23">
        <f>IF('[3]Discharge'!F11=0,0,IF(TRIM('[3]Discharge'!F11)="","",IF(COUNT(O6)=0,"",IF(O6=1,(((10^K4)*('[3]Discharge'!F11^N4))/100),((10^K4)*('[3]Discharge'!F11^N4))))))</f>
        <v>59.1797584145125</v>
      </c>
      <c r="G13" s="23">
        <f>IF('[3]Discharge'!G11=0,0,IF(TRIM('[3]Discharge'!G11)="","",IF(COUNT(O6)=0,"",IF(O6=1,(((10^K4)*('[3]Discharge'!G11^N4))/100),((10^K4)*('[3]Discharge'!G11^N4))))))</f>
        <v>248.57638150815254</v>
      </c>
      <c r="H13" s="23">
        <f>IF('[3]Discharge'!H11=0,0,IF(TRIM('[3]Discharge'!H11)="","",IF(COUNT(O6)=0,"",IF(O6=1,(((10^K4)*('[3]Discharge'!H11^N4))/100),((10^K4)*('[3]Discharge'!H11^N4))))))</f>
        <v>870.5225867435227</v>
      </c>
      <c r="I13" s="23">
        <f>IF('[3]Discharge'!I11=0,0,IF(TRIM('[3]Discharge'!I11)="","",IF(COUNT(O6)=0,"",IF(O6=1,(((10^K4)*('[3]Discharge'!I11^N4))/100),((10^K4)*('[3]Discharge'!I11^N4))))))</f>
        <v>732.5272441936629</v>
      </c>
      <c r="J13" s="23">
        <f>IF('[3]Discharge'!J11=0,0,IF(TRIM('[3]Discharge'!J11)="","",IF(COUNT(O6)=0,"",IF(O6=1,(((10^K4)*('[3]Discharge'!J11^N4))/100),((10^K4)*('[3]Discharge'!J11^N4))))))</f>
        <v>777.4335855524847</v>
      </c>
      <c r="K13" s="23">
        <f>IF('[3]Discharge'!K11=0,0,IF(TRIM('[3]Discharge'!K11)="","",IF(COUNT(O6)=0,"",IF(O6=1,(((10^K4)*('[3]Discharge'!K11^N4))/100),((10^K4)*('[3]Discharge'!K11^N4))))))</f>
        <v>425.77452234443984</v>
      </c>
      <c r="L13" s="23">
        <f>IF('[3]Discharge'!L11=0,0,IF(TRIM('[3]Discharge'!L11)="","",IF(COUNT(O6)=0,"",IF(O6=1,(((10^K4)*('[3]Discharge'!L11^N4))/100),((10^K4)*('[3]Discharge'!L11^N4))))))</f>
        <v>179.38113940913186</v>
      </c>
      <c r="M13" s="23">
        <f>IF('[3]Discharge'!M11=0,0,IF(TRIM('[3]Discharge'!M11)="","",IF(COUNT(O6)=0,"",IF(O6=1,(((10^K4)*('[3]Discharge'!M11^N4))/100),((10^K4)*('[3]Discharge'!M11^N4))))))</f>
        <v>92.63895894410987</v>
      </c>
      <c r="N13" s="23">
        <f>IF('[3]Discharge'!N11=0,0,IF(TRIM('[3]Discharge'!N11)="","",IF(COUNT(O6)=0,"",IF(O6=1,(((10^K4)*('[3]Discharge'!N11^N4))/100),((10^K4)*('[3]Discharge'!N11^N4))))))</f>
        <v>47.91202307547831</v>
      </c>
      <c r="O13" s="91"/>
      <c r="P13" s="92"/>
      <c r="Q13" s="24"/>
      <c r="R13" s="37"/>
      <c r="S13" s="37"/>
    </row>
    <row r="14" spans="2:17" ht="21.75">
      <c r="B14" s="36">
        <v>4</v>
      </c>
      <c r="C14" s="23">
        <f>IF('[3]Discharge'!C12=0,0,IF(TRIM('[3]Discharge'!C12)="","",IF(COUNT(O6)=0,"",IF(O6=1,(((10^K4)*('[3]Discharge'!C12^N4))/100),((10^K4)*('[3]Discharge'!C12^N4))))))</f>
        <v>6.450014780584128</v>
      </c>
      <c r="D14" s="23">
        <f>IF('[3]Discharge'!D12=0,0,IF(TRIM('[3]Discharge'!D12)="","",IF(COUNT(O6)=0,"",IF(O6=1,(((10^K4)*('[3]Discharge'!D12^N4))/100),((10^K4)*('[3]Discharge'!D12^N4))))))</f>
        <v>4.62270919054763</v>
      </c>
      <c r="E14" s="23">
        <f>IF('[3]Discharge'!E12=0,0,IF(TRIM('[3]Discharge'!E12)="","",IF(COUNT(O6)=0,"",IF(O6=1,(((10^K4)*('[3]Discharge'!E12^N4))/100),((10^K4)*('[3]Discharge'!E12^N4))))))</f>
        <v>35.65476042624778</v>
      </c>
      <c r="F14" s="23">
        <f>IF('[3]Discharge'!F12=0,0,IF(TRIM('[3]Discharge'!F12)="","",IF(COUNT(O6)=0,"",IF(O6=1,(((10^K4)*('[3]Discharge'!F12^N4))/100),((10^K4)*('[3]Discharge'!F12^N4))))))</f>
        <v>45.3300267770807</v>
      </c>
      <c r="G14" s="23">
        <f>IF('[3]Discharge'!G12=0,0,IF(TRIM('[3]Discharge'!G12)="","",IF(COUNT(O6)=0,"",IF(O6=1,(((10^K4)*('[3]Discharge'!G12^N4))/100),((10^K4)*('[3]Discharge'!G12^N4))))))</f>
        <v>241.59357251145244</v>
      </c>
      <c r="H14" s="23">
        <f>IF('[3]Discharge'!H12=0,0,IF(TRIM('[3]Discharge'!H12)="","",IF(COUNT(O6)=0,"",IF(O6=1,(((10^K4)*('[3]Discharge'!H12^N4))/100),((10^K4)*('[3]Discharge'!H12^N4))))))</f>
        <v>653.697137102202</v>
      </c>
      <c r="I14" s="23">
        <f>IF('[3]Discharge'!I12=0,0,IF(TRIM('[3]Discharge'!I12)="","",IF(COUNT(O6)=0,"",IF(O6=1,(((10^K4)*('[3]Discharge'!I12^N4))/100),((10^K4)*('[3]Discharge'!I12^N4))))))</f>
        <v>1018.8475212418176</v>
      </c>
      <c r="J14" s="23">
        <f>IF('[3]Discharge'!J12=0,0,IF(TRIM('[3]Discharge'!J12)="","",IF(COUNT(O6)=0,"",IF(O6=1,(((10^K4)*('[3]Discharge'!J12^N4))/100),((10^K4)*('[3]Discharge'!J12^N4))))))</f>
        <v>641.1004380948976</v>
      </c>
      <c r="K14" s="23">
        <f>IF('[3]Discharge'!K12=0,0,IF(TRIM('[3]Discharge'!K12)="","",IF(COUNT(O6)=0,"",IF(O6=1,(((10^K4)*('[3]Discharge'!K12^N4))/100),((10^K4)*('[3]Discharge'!K12^N4))))))</f>
        <v>360.381192964838</v>
      </c>
      <c r="L14" s="23">
        <f>IF('[3]Discharge'!L12=0,0,IF(TRIM('[3]Discharge'!L12)="","",IF(COUNT(O6)=0,"",IF(O6=1,(((10^K4)*('[3]Discharge'!L12^N4))/100),((10^K4)*('[3]Discharge'!L12^N4))))))</f>
        <v>179.38113940913186</v>
      </c>
      <c r="M14" s="23">
        <f>IF('[3]Discharge'!M12=0,0,IF(TRIM('[3]Discharge'!M12)="","",IF(COUNT(O6)=0,"",IF(O6=1,(((10^K4)*('[3]Discharge'!M12^N4))/100),((10^K4)*('[3]Discharge'!M12^N4))))))</f>
        <v>100.3103313505503</v>
      </c>
      <c r="N14" s="23">
        <f>IF('[3]Discharge'!N12=0,0,IF(TRIM('[3]Discharge'!N12)="","",IF(COUNT(O6)=0,"",IF(O6=1,(((10^K4)*('[3]Discharge'!N12^N4))/100),((10^K4)*('[3]Discharge'!N12^N4))))))</f>
        <v>42.81294340452849</v>
      </c>
      <c r="O14" s="91"/>
      <c r="P14" s="92"/>
      <c r="Q14" s="24"/>
    </row>
    <row r="15" spans="2:17" ht="21.75">
      <c r="B15" s="36">
        <v>5</v>
      </c>
      <c r="C15" s="23">
        <f>IF('[3]Discharge'!C13=0,0,IF(TRIM('[3]Discharge'!C13)="","",IF(COUNT(O6)=0,"",IF(O6=1,(((10^K4)*('[3]Discharge'!C13^N4))/100),(((10^K4)*('[3]Discharge'!C13^N4)))))))</f>
        <v>6.450014780584128</v>
      </c>
      <c r="D15" s="23">
        <f>IF('[3]Discharge'!D13=0,0,IF(TRIM('[3]Discharge'!D13)="","",IF(COUNT(O6)=0,"",IF(O6=1,(((10^K4)*('[3]Discharge'!D13^N4))/100),((10^K4)*('[3]Discharge'!D13^N4))))))</f>
        <v>10.909975658648808</v>
      </c>
      <c r="E15" s="23">
        <f>IF('[3]Discharge'!E13=0,0,IF(TRIM('[3]Discharge'!E13)="","",IF(COUNT(O6)=0,"",IF(O6=1,(((10^K4)*('[3]Discharge'!E13^N4))/100),((10^K4)*('[3]Discharge'!E13^N4))))))</f>
        <v>33.40098922856016</v>
      </c>
      <c r="F15" s="23">
        <f>IF('[3]Discharge'!F13=0,0,IF(TRIM('[3]Discharge'!F13)="","",IF(COUNT(O6)=0,"",IF(O6=1,(((10^K4)*('[3]Discharge'!F13^N4))/100),((10^K4)*('[3]Discharge'!F13^N4))))))</f>
        <v>42.81294340452849</v>
      </c>
      <c r="G15" s="23">
        <f>IF('[3]Discharge'!G13=0,0,IF(TRIM('[3]Discharge'!G13)="","",IF(COUNT(O6)=0,"",IF(O6=1,(((10^K4)*('[3]Discharge'!G13^N4))/100),((10^K4)*('[3]Discharge'!G13^N4))))))</f>
        <v>234.70094591258257</v>
      </c>
      <c r="H15" s="23">
        <f>IF('[3]Discharge'!H13=0,0,IF(TRIM('[3]Discharge'!H13)="","",IF(COUNT(O6)=0,"",IF(O6=1,(((10^K4)*('[3]Discharge'!H13^N4))/100),((10^K4)*('[3]Discharge'!H13^N4))))))</f>
        <v>705.7995265540769</v>
      </c>
      <c r="I15" s="23">
        <f>IF('[3]Discharge'!I13=0,0,IF(TRIM('[3]Discharge'!I13)="","",IF(COUNT(O6)=0,"",IF(O6=1,(((10^K4)*('[3]Discharge'!I13^N4))/100),((10^K4)*('[3]Discharge'!I13^N4))))))</f>
        <v>1202.351002778105</v>
      </c>
      <c r="J15" s="23">
        <f>IF('[3]Discharge'!J13=0,0,IF(TRIM('[3]Discharge'!J13)="","",IF(COUNT(O6)=0,"",IF(O6=1,(((10^K4)*('[3]Discharge'!J13^N4))/100),((10^K4)*('[3]Discharge'!J13^N4))))))</f>
        <v>666.7015237337642</v>
      </c>
      <c r="K15" s="23">
        <f>IF('[3]Discharge'!K13=0,0,IF(TRIM('[3]Discharge'!K13)="","",IF(COUNT(O6)=0,"",IF(O6=1,(((10^K4)*('[3]Discharge'!K13^N4))/100),((10^K4)*('[3]Discharge'!K13^N4))))))</f>
        <v>360.381192964838</v>
      </c>
      <c r="L15" s="23">
        <f>IF('[3]Discharge'!L13=0,0,IF(TRIM('[3]Discharge'!L13)="","",IF(COUNT(O6)=0,"",IF(O6=1,(((10^K4)*('[3]Discharge'!L13^N4))/100),((10^K4)*('[3]Discharge'!L13^N4))))))</f>
        <v>168.0769582011536</v>
      </c>
      <c r="M15" s="23">
        <f>IF('[3]Discharge'!M13=0,0,IF(TRIM('[3]Discharge'!M13)="","",IF(COUNT(O6)=0,"",IF(O6=1,(((10^K4)*('[3]Discharge'!M13^N4))/100),((10^K4)*('[3]Discharge'!M13^N4))))))</f>
        <v>100.3103313505503</v>
      </c>
      <c r="N15" s="23">
        <f>IF('[3]Discharge'!N13=0,0,IF(TRIM('[3]Discharge'!N13)="","",IF(COUNT(O6)=0,"",IF(O6=1,(((10^K4)*('[3]Discharge'!N13^N4))/100),((10^K4)*('[3]Discharge'!N13^N4))))))</f>
        <v>37.97493750389232</v>
      </c>
      <c r="O15" s="91"/>
      <c r="P15" s="92"/>
      <c r="Q15" s="24"/>
    </row>
    <row r="16" spans="2:17" ht="21.75">
      <c r="B16" s="36">
        <v>6</v>
      </c>
      <c r="C16" s="23">
        <f>IF('[3]Discharge'!C14=0,0,IF(TRIM('[3]Discharge'!C14)="","",IF(COUNT(O6)=0,"",IF(O6=1,(((10^K4)*('[3]Discharge'!C14^N4))/100),((10^K4)*('[3]Discharge'!C14^N4))))))</f>
        <v>6.450014780584128</v>
      </c>
      <c r="D16" s="23">
        <f>IF('[3]Discharge'!D14=0,0,IF(TRIM('[3]Discharge'!D14)="","",IF(COUNT(O6)=0,"",IF(O6=1,(((10^K4)*('[3]Discharge'!D14^N4))/100),((10^K4)*('[3]Discharge'!D14^N4))))))</f>
        <v>13.02515436093566</v>
      </c>
      <c r="E16" s="23">
        <f>IF('[3]Discharge'!E14=0,0,IF(TRIM('[3]Discharge'!E14)="","",IF(COUNT(O6)=0,"",IF(O6=1,(((10^K4)*('[3]Discharge'!E14^N4))/100),((10^K4)*('[3]Discharge'!E14^N4))))))</f>
        <v>20.24754908857492</v>
      </c>
      <c r="F16" s="23">
        <f>IF('[3]Discharge'!F14=0,0,IF(TRIM('[3]Discharge'!F14)="","",IF(COUNT(O6)=0,"",IF(O6=1,(((10^K4)*('[3]Discharge'!F14^N4))/100),((10^K4)*('[3]Discharge'!F14^N4))))))</f>
        <v>68.4106006453022</v>
      </c>
      <c r="G16" s="23">
        <f>IF('[3]Discharge'!G14=0,0,IF(TRIM('[3]Discharge'!G14)="","",IF(COUNT(O6)=0,"",IF(O6=1,(((10^K4)*('[3]Discharge'!G14^N4))/100),((10^K4)*('[3]Discharge'!G14^N4))))))</f>
        <v>202.98359507968513</v>
      </c>
      <c r="H16" s="23">
        <f>IF('[3]Discharge'!H14=0,0,IF(TRIM('[3]Discharge'!H14)="","",IF(COUNT(O6)=0,"",IF(O6=1,(((10^K4)*('[3]Discharge'!H14^N4))/100),((10^K4)*('[3]Discharge'!H14^N4))))))</f>
        <v>1035.8167582634264</v>
      </c>
      <c r="I16" s="23">
        <f>IF('[3]Discharge'!I14=0,0,IF(TRIM('[3]Discharge'!I14)="","",IF(COUNT(O6)=0,"",IF(O6=1,(((10^K4)*('[3]Discharge'!I14^N4))/100),((10^K4)*('[3]Discharge'!I14^N4))))))</f>
        <v>1300.2358858839366</v>
      </c>
      <c r="J16" s="23">
        <f>IF('[3]Discharge'!J14=0,0,IF(TRIM('[3]Discharge'!J14)="","",IF(COUNT(O6)=0,"",IF(O6=1,(((10^K4)*('[3]Discharge'!J14^N4))/100),((10^K4)*('[3]Discharge'!J14^N4))))))</f>
        <v>747.4658243981062</v>
      </c>
      <c r="K16" s="23">
        <f>IF('[3]Discharge'!K14=0,0,IF(TRIM('[3]Discharge'!K14)="","",IF(COUNT(O6)=0,"",IF(O6=1,(((10^K4)*('[3]Discharge'!K14^N4))/100),((10^K4)*('[3]Discharge'!K14^N4))))))</f>
        <v>351.44335395901186</v>
      </c>
      <c r="L16" s="23">
        <f>IF('[3]Discharge'!L14=0,0,IF(TRIM('[3]Discharge'!L14)="","",IF(COUNT(O6)=0,"",IF(O6=1,(((10^K4)*('[3]Discharge'!L14^N4))/100),((10^K4)*('[3]Discharge'!L14^N4))))))</f>
        <v>168.0769582011536</v>
      </c>
      <c r="M16" s="23">
        <f>IF('[3]Discharge'!M14=0,0,IF(TRIM('[3]Discharge'!M14)="","",IF(COUNT(O6)=0,"",IF(O6=1,(((10^K4)*('[3]Discharge'!M14^N4))/100),((10^K4)*('[3]Discharge'!M14^N4))))))</f>
        <v>100.3103313505503</v>
      </c>
      <c r="N16" s="23">
        <f>IF('[3]Discharge'!N14=0,0,IF(TRIM('[3]Discharge'!N14)="","",IF(COUNT(O6)=0,"",IF(O6=1,(((10^K4)*('[3]Discharge'!N14^N4))/100),((10^K4)*('[3]Discharge'!N14^N4))))))</f>
        <v>37.97493750389232</v>
      </c>
      <c r="O16" s="91"/>
      <c r="P16" s="92"/>
      <c r="Q16" s="24"/>
    </row>
    <row r="17" spans="2:17" ht="21.75">
      <c r="B17" s="36">
        <v>7</v>
      </c>
      <c r="C17" s="23">
        <f>IF('[3]Discharge'!C15=0,0,IF(TRIM('[3]Discharge'!C15)="","",IF(COUNT(O6)=0,"",IF(O6=1,(((10^K4)*('[3]Discharge'!C15^N4))/100),((10^K4)*('[3]Discharge'!C15^N4))))))</f>
        <v>6.450014780584128</v>
      </c>
      <c r="D17" s="23">
        <f>IF('[3]Discharge'!D15=0,0,IF(TRIM('[3]Discharge'!D15)="","",IF(COUNT(O6)=0,"",IF(O6=1,(((10^K4)*('[3]Discharge'!D15^N4))/100),((10^K4)*('[3]Discharge'!D15^N4))))))</f>
        <v>18.68864956016823</v>
      </c>
      <c r="E17" s="23">
        <f>IF('[3]Discharge'!E15=0,0,IF(TRIM('[3]Discharge'!E15)="","",IF(COUNT(O6)=0,"",IF(O6=1,(((10^K4)*('[3]Discharge'!E15^N4))/100),((10^K4)*('[3]Discharge'!E15^N4))))))</f>
        <v>31.21403587602927</v>
      </c>
      <c r="F17" s="23">
        <f>IF('[3]Discharge'!F15=0,0,IF(TRIM('[3]Discharge'!F15)="","",IF(COUNT(O6)=0,"",IF(O6=1,(((10^K4)*('[3]Discharge'!F15^N4))/100),((10^K4)*('[3]Discharge'!F15^N4))))))</f>
        <v>37.97493750389232</v>
      </c>
      <c r="G17" s="23">
        <f>IF('[3]Discharge'!G15=0,0,IF(TRIM('[3]Discharge'!G15)="","",IF(COUNT(O6)=0,"",IF(O6=1,(((10^K4)*('[3]Discharge'!G15^N4))/100),((10^K4)*('[3]Discharge'!G15^N4))))))</f>
        <v>387.80265914177704</v>
      </c>
      <c r="H17" s="23">
        <f>IF('[3]Discharge'!H15=0,0,IF(TRIM('[3]Discharge'!H15)="","",IF(COUNT(O6)=0,"",IF(O6=1,(((10^K4)*('[3]Discharge'!H15^N4))/100),((10^K4)*('[3]Discharge'!H15^N4))))))</f>
        <v>838.9638793683346</v>
      </c>
      <c r="I17" s="23">
        <f>IF('[3]Discharge'!I15=0,0,IF(TRIM('[3]Discharge'!I15)="","",IF(COUNT(O6)=0,"",IF(O6=1,(((10^K4)*('[3]Discharge'!I15^N4))/100),((10^K4)*('[3]Discharge'!I15^N4))))))</f>
        <v>1145.2131544619265</v>
      </c>
      <c r="J17" s="23">
        <f>IF('[3]Discharge'!J15=0,0,IF(TRIM('[3]Discharge'!J15)="","",IF(COUNT(O6)=0,"",IF(O6=1,(((10^K4)*('[3]Discharge'!J15^N4))/100),((10^K4)*('[3]Discharge'!J15^N4))))))</f>
        <v>747.4658243981062</v>
      </c>
      <c r="K17" s="23">
        <f>IF('[3]Discharge'!K15=0,0,IF(TRIM('[3]Discharge'!K15)="","",IF(COUNT(O6)=0,"",IF(O6=1,(((10^K4)*('[3]Discharge'!K15^N4))/100),((10^K4)*('[3]Discharge'!K15^N4))))))</f>
        <v>351.44335395901186</v>
      </c>
      <c r="L17" s="23">
        <f>IF('[3]Discharge'!L15=0,0,IF(TRIM('[3]Discharge'!L15)="","",IF(COUNT(O6)=0,"",IF(O6=1,(((10^K4)*('[3]Discharge'!L15^N4))/100),((10^K4)*('[3]Discharge'!L15^N4))))))</f>
        <v>168.0769582011536</v>
      </c>
      <c r="M17" s="23">
        <f>IF('[3]Discharge'!M15=0,0,IF(TRIM('[3]Discharge'!M15)="","",IF(COUNT(O6)=0,"",IF(O6=1,(((10^K4)*('[3]Discharge'!M15^N4))/100),((10^K4)*('[3]Discharge'!M15^N4))))))</f>
        <v>92.63895894410987</v>
      </c>
      <c r="N17" s="23">
        <f>IF('[3]Discharge'!N15=0,0,IF(TRIM('[3]Discharge'!N15)="","",IF(COUNT(O6)=0,"",IF(O6=1,(((10^K4)*('[3]Discharge'!N15^N4))/100),((10^K4)*('[3]Discharge'!N15^N4))))))</f>
        <v>37.97493750389232</v>
      </c>
      <c r="O17" s="91"/>
      <c r="P17" s="92"/>
      <c r="Q17" s="24"/>
    </row>
    <row r="18" spans="2:17" ht="21.75">
      <c r="B18" s="36">
        <v>8</v>
      </c>
      <c r="C18" s="23">
        <f>IF('[3]Discharge'!C16=0,0,IF(TRIM('[3]Discharge'!C16)="","",IF(COUNT(O6)=0,"",IF(O6=1,(((10^K4)*('[3]Discharge'!C16^N4))/100),((10^K4)*('[3]Discharge'!C16^N4))))))</f>
        <v>6.450014780584128</v>
      </c>
      <c r="D18" s="23">
        <f>IF('[3]Discharge'!D16=0,0,IF(TRIM('[3]Discharge'!D16)="","",IF(COUNT(O6)=0,"",IF(O6=1,(((10^K4)*('[3]Discharge'!D16^N4))/100),((10^K4)*('[3]Discharge'!D16^N4))))))</f>
        <v>15.741537658377554</v>
      </c>
      <c r="E18" s="23">
        <f>IF('[3]Discharge'!E16=0,0,IF(TRIM('[3]Discharge'!E16)="","",IF(COUNT(O6)=0,"",IF(O6=1,(((10^K4)*('[3]Discharge'!E16^N4))/100),((10^K4)*('[3]Discharge'!E16^N4))))))</f>
        <v>21.862764576711267</v>
      </c>
      <c r="F18" s="23">
        <f>IF('[3]Discharge'!F16=0,0,IF(TRIM('[3]Discharge'!F16)="","",IF(COUNT(O6)=0,"",IF(O6=1,(((10^K4)*('[3]Discharge'!F16^N4))/100),((10^K4)*('[3]Discharge'!F16^N4))))))</f>
        <v>33.40098922856016</v>
      </c>
      <c r="G18" s="23">
        <f>IF('[3]Discharge'!G16=0,0,IF(TRIM('[3]Discharge'!G16)="","",IF(COUNT(O6)=0,"",IF(O6=1,(((10^K4)*('[3]Discharge'!G16^N4))/100),((10^K4)*('[3]Discharge'!G16^N4))))))</f>
        <v>284.8348074883785</v>
      </c>
      <c r="H18" s="23">
        <f>IF('[3]Discharge'!H16=0,0,IF(TRIM('[3]Discharge'!H16)="","",IF(COUNT(O6)=0,"",IF(O6=1,(((10^K4)*('[3]Discharge'!H16^N4))/100),((10^K4)*('[3]Discharge'!H16^N4))))))</f>
        <v>902.2673844514778</v>
      </c>
      <c r="I18" s="23">
        <f>IF('[3]Discharge'!I16=0,0,IF(TRIM('[3]Discharge'!I16)="","",IF(COUNT(O6)=0,"",IF(O6=1,(((10^K4)*('[3]Discharge'!I16^N4))/100),((10^K4)*('[3]Discharge'!I16^N4))))))</f>
        <v>1145.2131544619265</v>
      </c>
      <c r="J18" s="23">
        <f>IF('[3]Discharge'!J16=0,0,IF(TRIM('[3]Discharge'!J16)="","",IF(COUNT(O6)=0,"",IF(O6=1,(((10^K4)*('[3]Discharge'!J16^N4))/100),((10^K4)*('[3]Discharge'!J16^N4))))))</f>
        <v>902.2673844514778</v>
      </c>
      <c r="K18" s="23">
        <f>IF('[3]Discharge'!K16=0,0,IF(TRIM('[3]Discharge'!K16)="","",IF(COUNT(O6)=0,"",IF(O6=1,(((10^K4)*('[3]Discharge'!K16^N4))/100),((10^K4)*('[3]Discharge'!K16^N4))))))</f>
        <v>342.60723934358566</v>
      </c>
      <c r="L18" s="23">
        <f>IF('[3]Discharge'!L16=0,0,IF(TRIM('[3]Discharge'!L16)="","",IF(COUNT(O6)=0,"",IF(O6=1,(((10^K4)*('[3]Discharge'!L16^N4))/100),((10^K4)*('[3]Discharge'!L16^N4))))))</f>
        <v>185.15786302032686</v>
      </c>
      <c r="M18" s="23">
        <f>IF('[3]Discharge'!M16=0,0,IF(TRIM('[3]Discharge'!M16)="","",IF(COUNT(O6)=0,"",IF(O6=1,(((10^K4)*('[3]Discharge'!M16^N4))/100),((10^K4)*('[3]Discharge'!M16^N4))))))</f>
        <v>92.63895894410987</v>
      </c>
      <c r="N18" s="23">
        <f>IF('[3]Discharge'!N16=0,0,IF(TRIM('[3]Discharge'!N16)="","",IF(COUNT(O6)=0,"",IF(O6=1,(((10^K4)*('[3]Discharge'!N16^N4))/100),((10^K4)*('[3]Discharge'!N16^N4))))))</f>
        <v>37.97493750389232</v>
      </c>
      <c r="O18" s="91"/>
      <c r="P18" s="92"/>
      <c r="Q18" s="24"/>
    </row>
    <row r="19" spans="2:17" ht="21.75">
      <c r="B19" s="36">
        <v>9</v>
      </c>
      <c r="C19" s="23">
        <f>IF('[3]Discharge'!C17=0,0,IF(TRIM('[3]Discharge'!C17)="","",IF(COUNT(O6)=0,"",IF(O6=1,(((10^K4)*('[3]Discharge'!C17^N4))/100),((10^K4)*('[3]Discharge'!C17^N4))))))</f>
        <v>6.450014780584128</v>
      </c>
      <c r="D19" s="23">
        <f>IF('[3]Discharge'!D17=0,0,IF(TRIM('[3]Discharge'!D17)="","",IF(COUNT(O6)=0,"",IF(O6=1,(((10^K4)*('[3]Discharge'!D17^N4))/100),((10^K4)*('[3]Discharge'!D17^N4))))))</f>
        <v>15.741537658377554</v>
      </c>
      <c r="E19" s="23">
        <f>IF('[3]Discharge'!E17=0,0,IF(TRIM('[3]Discharge'!E17)="","",IF(COUNT(O6)=0,"",IF(O6=1,(((10^K4)*('[3]Discharge'!E17^N4))/100),((10^K4)*('[3]Discharge'!E17^N4))))))</f>
        <v>153.11775558453624</v>
      </c>
      <c r="F19" s="23">
        <f>IF('[3]Discharge'!F17=0,0,IF(TRIM('[3]Discharge'!F17)="","",IF(COUNT(O6)=0,"",IF(O6=1,(((10^K4)*('[3]Discharge'!F17^N4))/100),((10^K4)*('[3]Discharge'!F17^N4))))))</f>
        <v>21.862764576711267</v>
      </c>
      <c r="G19" s="23">
        <f>IF('[3]Discharge'!G17=0,0,IF(TRIM('[3]Discharge'!G17)="","",IF(COUNT(O6)=0,"",IF(O6=1,(((10^K4)*('[3]Discharge'!G17^N4))/100),((10^K4)*('[3]Discharge'!G17^N4))))))</f>
        <v>277.4046461864368</v>
      </c>
      <c r="H19" s="23">
        <f>IF('[3]Discharge'!H17=0,0,IF(TRIM('[3]Discharge'!H17)="","",IF(COUNT(O6)=0,"",IF(O6=1,(((10^K4)*('[3]Discharge'!H17^N4))/100),((10^K4)*('[3]Discharge'!H17^N4))))))</f>
        <v>807.9335825521295</v>
      </c>
      <c r="I19" s="23">
        <f>IF('[3]Discharge'!I17=0,0,IF(TRIM('[3]Discharge'!I17)="","",IF(COUNT(O6)=0,"",IF(O6=1,(((10^K4)*('[3]Discharge'!I17^N4))/100),((10^K4)*('[3]Discharge'!I17^N4))))))</f>
        <v>1071.2389829982671</v>
      </c>
      <c r="J19" s="23">
        <f>IF('[3]Discharge'!J17=0,0,IF(TRIM('[3]Discharge'!J17)="","",IF(COUNT(O6)=0,"",IF(O6=1,(((10^K4)*('[3]Discharge'!J17^N4))/100),((10^K4)*('[3]Discharge'!J17^N4))))))</f>
        <v>838.9638793683346</v>
      </c>
      <c r="K19" s="23">
        <f>IF('[3]Discharge'!K17=0,0,IF(TRIM('[3]Discharge'!K17)="","",IF(COUNT(O6)=0,"",IF(O6=1,(((10^K4)*('[3]Discharge'!K17^N4))/100),((10^K4)*('[3]Discharge'!K17^N4))))))</f>
        <v>342.60723934358566</v>
      </c>
      <c r="L19" s="23">
        <f>IF('[3]Discharge'!L17=0,0,IF(TRIM('[3]Discharge'!L17)="","",IF(COUNT(O6)=0,"",IF(O6=1,(((10^K4)*('[3]Discharge'!L17^N4))/100),((10^K4)*('[3]Discharge'!L17^N4))))))</f>
        <v>196.9593322544526</v>
      </c>
      <c r="M19" s="23">
        <f>IF('[3]Discharge'!M17=0,0,IF(TRIM('[3]Discharge'!M17)="","",IF(COUNT(O6)=0,"",IF(O6=1,(((10^K4)*('[3]Discharge'!M17^N4))/100),((10^K4)*('[3]Discharge'!M17^N4))))))</f>
        <v>92.63895894410987</v>
      </c>
      <c r="N19" s="23">
        <f>IF('[3]Discharge'!N17=0,0,IF(TRIM('[3]Discharge'!N17)="","",IF(COUNT(O6)=0,"",IF(O6=1,(((10^K4)*('[3]Discharge'!N17^N4))/100),((10^K4)*('[3]Discharge'!N17^N4))))))</f>
        <v>37.97493750389232</v>
      </c>
      <c r="O19" s="91"/>
      <c r="P19" s="92"/>
      <c r="Q19" s="24"/>
    </row>
    <row r="20" spans="2:17" ht="21.75">
      <c r="B20" s="36">
        <v>10</v>
      </c>
      <c r="C20" s="23">
        <f>IF('[3]Discharge'!C18=0,0,IF(TRIM('[3]Discharge'!C18)="","",IF(COUNT(O6)=0,"",IF(O6=1,(((10^K4)*('[3]Discharge'!C18^N4))/100),((10^K4)*('[3]Discharge'!C18^N4))))))</f>
        <v>6.450014780584128</v>
      </c>
      <c r="D20" s="23">
        <f>IF('[3]Discharge'!D18=0,0,IF(TRIM('[3]Discharge'!D18)="","",IF(COUNT(O6)=0,"",IF(O6=1,(((10^K4)*('[3]Discharge'!D18^N4))/100),((10^K4)*('[3]Discharge'!D18^N4))))))</f>
        <v>15.741537658377554</v>
      </c>
      <c r="E20" s="23">
        <f>IF('[3]Discharge'!E18=0,0,IF(TRIM('[3]Discharge'!E18)="","",IF(COUNT(O6)=0,"",IF(O6=1,(((10^K4)*('[3]Discharge'!E18^N4))/100),((10^K4)*('[3]Discharge'!E18^N4))))))</f>
        <v>325.2411696889467</v>
      </c>
      <c r="F20" s="23">
        <f>IF('[3]Discharge'!F18=0,0,IF(TRIM('[3]Discharge'!F18)="","",IF(COUNT(O6)=0,"",IF(O6=1,(((10^K4)*('[3]Discharge'!F18^N4))/100),((10^K4)*('[3]Discharge'!F18^N4))))))</f>
        <v>42.81294340452849</v>
      </c>
      <c r="G20" s="23">
        <f>IF('[3]Discharge'!G18=0,0,IF(TRIM('[3]Discharge'!G18)="","",IF(COUNT(O6)=0,"",IF(O6=1,(((10^K4)*('[3]Discharge'!G18^N4))/100),((10^K4)*('[3]Discharge'!G18^N4))))))</f>
        <v>262.81157906501807</v>
      </c>
      <c r="H20" s="23">
        <f>IF('[3]Discharge'!H18=0,0,IF(TRIM('[3]Discharge'!H18)="","",IF(COUNT(O6)=0,"",IF(O6=1,(((10^K4)*('[3]Discharge'!H18^N4))/100),((10^K4)*('[3]Discharge'!H18^N4))))))</f>
        <v>777.4335855524847</v>
      </c>
      <c r="I20" s="23">
        <f>IF('[3]Discharge'!I18=0,0,IF(TRIM('[3]Discharge'!I18)="","",IF(COUNT(O6)=0,"",IF(O6=1,(((10^K4)*('[3]Discharge'!I18^N4))/100),((10^K4)*('[3]Discharge'!I18^N4))))))</f>
        <v>934.8719075349172</v>
      </c>
      <c r="J20" s="23">
        <f>IF('[3]Discharge'!J18=0,0,IF(TRIM('[3]Discharge'!J18)="","",IF(COUNT(O6)=0,"",IF(O6=1,(((10^K4)*('[3]Discharge'!J18^N4))/100),((10^K4)*('[3]Discharge'!J18^N4))))))</f>
        <v>747.4658243981062</v>
      </c>
      <c r="K20" s="23">
        <f>IF('[3]Discharge'!K18=0,0,IF(TRIM('[3]Discharge'!K18)="","",IF(COUNT(O6)=0,"",IF(O6=1,(((10^K4)*('[3]Discharge'!K18^N4))/100),((10^K4)*('[3]Discharge'!K18^N4))))))</f>
        <v>351.44335395901186</v>
      </c>
      <c r="L20" s="23">
        <f>IF('[3]Discharge'!L18=0,0,IF(TRIM('[3]Discharge'!L18)="","",IF(COUNT(O6)=0,"",IF(O6=1,(((10^K4)*('[3]Discharge'!L18^N4))/100),((10^K4)*('[3]Discharge'!L18^N4))))))</f>
        <v>196.9593322544526</v>
      </c>
      <c r="M20" s="23">
        <f>IF('[3]Discharge'!M18=0,0,IF(TRIM('[3]Discharge'!M18)="","",IF(COUNT(O6)=0,"",IF(O6=1,(((10^K4)*('[3]Discharge'!M18^N4))/100),((10^K4)*('[3]Discharge'!M18^N4))))))</f>
        <v>92.63895894410987</v>
      </c>
      <c r="N20" s="23">
        <f>IF('[3]Discharge'!N18=0,0,IF(TRIM('[3]Discharge'!N18)="","",IF(COUNT(O6)=0,"",IF(O6=1,(((10^K4)*('[3]Discharge'!N18^N4))/100),((10^K4)*('[3]Discharge'!N18^N4))))))</f>
        <v>37.97493750389232</v>
      </c>
      <c r="O20" s="91"/>
      <c r="P20" s="92"/>
      <c r="Q20" s="24"/>
    </row>
    <row r="21" spans="2:17" ht="3.75" customHeight="1">
      <c r="B21" s="3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91"/>
      <c r="P21" s="92"/>
      <c r="Q21" s="24"/>
    </row>
    <row r="22" spans="2:17" ht="21.75">
      <c r="B22" s="36">
        <v>11</v>
      </c>
      <c r="C22" s="23">
        <f>IF('[3]Discharge'!C20=0,0,IF(TRIM('[3]Discharge'!C20)="","",IF(COUNT(O6)=0,"",IF(O6=1,(((10^K4)*('[3]Discharge'!C20^N4))/100),((10^K4)*('[3]Discharge'!C20^N4))))))</f>
        <v>6.450014780584128</v>
      </c>
      <c r="D22" s="23">
        <f>IF('[3]Discharge'!D20=0,0,IF(TRIM('[3]Discharge'!D20)="","",IF(COUNT(O6)=0,"",IF(O6=1,(((10^K4)*('[3]Discharge'!D20^N4))/100),((10^K4)*('[3]Discharge'!D20^N4))))))</f>
        <v>20.24754908857492</v>
      </c>
      <c r="E22" s="23">
        <f>IF('[3]Discharge'!E20=0,0,IF(TRIM('[3]Discharge'!E20)="","",IF(COUNT(O6)=0,"",IF(O6=1,(((10^K4)*('[3]Discharge'!E20^N4))/100),((10^K4)*('[3]Discharge'!E20^N4))))))</f>
        <v>234.70094591258257</v>
      </c>
      <c r="F22" s="23">
        <f>IF('[3]Discharge'!F20=0,0,IF(TRIM('[3]Discharge'!F20)="","",IF(COUNT(O6)=0,"",IF(O6=1,(((10^K4)*('[3]Discharge'!F20^N4))/100),((10^K4)*('[3]Discharge'!F20^N4))))))</f>
        <v>59.1797584145125</v>
      </c>
      <c r="G22" s="23">
        <f>IF('[3]Discharge'!G20=0,0,IF(TRIM('[3]Discharge'!G20)="","",IF(COUNT(O6)=0,"",IF(O6=1,(((10^K4)*('[3]Discharge'!G20^N4))/100),((10^K4)*('[3]Discharge'!G20^N4))))))</f>
        <v>215.2780050461469</v>
      </c>
      <c r="H22" s="23">
        <f>IF('[3]Discharge'!H20=0,0,IF(TRIM('[3]Discharge'!H20)="","",IF(COUNT(O6)=0,"",IF(O6=1,(((10^K4)*('[3]Discharge'!H20^N4))/100),((10^K4)*('[3]Discharge'!H20^N4))))))</f>
        <v>628.3257486282502</v>
      </c>
      <c r="I22" s="23">
        <f>IF('[3]Discharge'!I20=0,0,IF(TRIM('[3]Discharge'!I20)="","",IF(COUNT(O6)=0,"",IF(O6=1,(((10^K4)*('[3]Discharge'!I20^N4))/100),((10^K4)*('[3]Discharge'!I20^N4))))))</f>
        <v>984.9359253419038</v>
      </c>
      <c r="J22" s="23">
        <f>IF('[3]Discharge'!J20=0,0,IF(TRIM('[3]Discharge'!J20)="","",IF(COUNT(O6)=0,"",IF(O6=1,(((10^K4)*('[3]Discharge'!J20^N4))/100),((10^K4)*('[3]Discharge'!J20^N4))))))</f>
        <v>747.4658243981062</v>
      </c>
      <c r="K22" s="23">
        <f>IF('[3]Discharge'!K20=0,0,IF(TRIM('[3]Discharge'!K20)="","",IF(COUNT(O6)=0,"",IF(O6=1,(((10^K4)*('[3]Discharge'!K20^N4))/100),((10^K4)*('[3]Discharge'!K20^N4))))))</f>
        <v>333.87309470055567</v>
      </c>
      <c r="L22" s="23">
        <f>IF('[3]Discharge'!L20=0,0,IF(TRIM('[3]Discharge'!L20)="","",IF(COUNT(O6)=0,"",IF(O6=1,(((10^K4)*('[3]Discharge'!L20^N4))/100),((10^K4)*('[3]Discharge'!L20^N4))))))</f>
        <v>196.9593322544526</v>
      </c>
      <c r="M22" s="23">
        <f>IF('[3]Discharge'!M20=0,0,IF(TRIM('[3]Discharge'!M20)="","",IF(COUNT(O6)=0,"",IF(O6=1,(((10^K4)*('[3]Discharge'!M20^N4))/100),((10^K4)*('[3]Discharge'!M20^N4))))))</f>
        <v>92.63895894410987</v>
      </c>
      <c r="N22" s="23">
        <f>IF('[3]Discharge'!N20=0,0,IF(TRIM('[3]Discharge'!N20)="","",IF(COUNT(O6)=0,"",IF(O6=1,(((10^K4)*('[3]Discharge'!N20^N4))/100),((10^K4)*('[3]Discharge'!N20^N4))))))</f>
        <v>31.21403587602927</v>
      </c>
      <c r="O22" s="91"/>
      <c r="P22" s="92"/>
      <c r="Q22" s="24"/>
    </row>
    <row r="23" spans="2:17" ht="21.75">
      <c r="B23" s="36">
        <v>12</v>
      </c>
      <c r="C23" s="23">
        <f>IF('[3]Discharge'!C21=0,0,IF(TRIM('[3]Discharge'!C21)="","",IF(COUNT(O6)=0,"",IF(O6=1,(((10^K4)*('[3]Discharge'!C21^N4))/100),((10^K4)*('[3]Discharge'!C21^N4))))))</f>
        <v>6.450014780584128</v>
      </c>
      <c r="D23" s="23">
        <f>IF('[3]Discharge'!D21=0,0,IF(TRIM('[3]Discharge'!D21)="","",IF(COUNT(O6)=0,"",IF(O6=1,(((10^K4)*('[3]Discharge'!D21^N4))/100),((10^K4)*('[3]Discharge'!D21^N4))))))</f>
        <v>65.2664409101387</v>
      </c>
      <c r="E23" s="23">
        <f>IF('[3]Discharge'!E21=0,0,IF(TRIM('[3]Discharge'!E21)="","",IF(COUNT(O6)=0,"",IF(O6=1,(((10^K4)*('[3]Discharge'!E21^N4))/100),((10^K4)*('[3]Discharge'!E21^N4))))))</f>
        <v>85.24487603737158</v>
      </c>
      <c r="F23" s="23">
        <f>IF('[3]Discharge'!F21=0,0,IF(TRIM('[3]Discharge'!F21)="","",IF(COUNT(O6)=0,"",IF(O6=1,(((10^K4)*('[3]Discharge'!F21^N4))/100),((10^K4)*('[3]Discharge'!F21^N4))))))</f>
        <v>143.4967727397634</v>
      </c>
      <c r="G23" s="23">
        <f>IF('[3]Discharge'!G21=0,0,IF(TRIM('[3]Discharge'!G21)="","",IF(COUNT(O6)=0,"",IF(O6=1,(((10^K4)*('[3]Discharge'!G21^N4))/100),((10^K4)*('[3]Discharge'!G21^N4))))))</f>
        <v>191.01734189979095</v>
      </c>
      <c r="H23" s="23">
        <f>IF('[3]Discharge'!H21=0,0,IF(TRIM('[3]Discharge'!H21)="","",IF(COUNT(O6)=0,"",IF(O6=1,(((10^K4)*('[3]Discharge'!H21^N4))/100),((10^K4)*('[3]Discharge'!H21^N4))))))</f>
        <v>531.4125388480435</v>
      </c>
      <c r="I23" s="23">
        <f>IF('[3]Discharge'!I21=0,0,IF(TRIM('[3]Discharge'!I21)="","",IF(COUNT(O6)=0,"",IF(O6=1,(((10^K4)*('[3]Discharge'!I21^N4))/100),((10^K4)*('[3]Discharge'!I21^N4))))))</f>
        <v>3008.2640368951907</v>
      </c>
      <c r="J23" s="23">
        <f>IF('[3]Discharge'!J21=0,0,IF(TRIM('[3]Discharge'!J21)="","",IF(COUNT(O6)=0,"",IF(O6=1,(((10^K4)*('[3]Discharge'!J21^N4))/100),((10^K4)*('[3]Discharge'!J21^N4))))))</f>
        <v>886.3306533048129</v>
      </c>
      <c r="K23" s="23">
        <f>IF('[3]Discharge'!K21=0,0,IF(TRIM('[3]Discharge'!K21)="","",IF(COUNT(O6)=0,"",IF(O6=1,(((10^K4)*('[3]Discharge'!K21^N4))/100),((10^K4)*('[3]Discharge'!K21^N4))))))</f>
        <v>333.87309470055567</v>
      </c>
      <c r="L23" s="23">
        <f>IF('[3]Discharge'!L21=0,0,IF(TRIM('[3]Discharge'!L21)="","",IF(COUNT(O6)=0,"",IF(O6=1,(((10^K4)*('[3]Discharge'!L21^N4))/100),((10^K4)*('[3]Discharge'!L21^N4))))))</f>
        <v>196.9593322544526</v>
      </c>
      <c r="M23" s="23">
        <f>IF('[3]Discharge'!M21=0,0,IF(TRIM('[3]Discharge'!M21)="","",IF(COUNT(O6)=0,"",IF(O6=1,(((10^K4)*('[3]Discharge'!M21^N4))/100),((10^K4)*('[3]Discharge'!M21^N4))))))</f>
        <v>92.63895894410987</v>
      </c>
      <c r="N23" s="23">
        <f>IF('[3]Discharge'!N21=0,0,IF(TRIM('[3]Discharge'!N21)="","",IF(COUNT(O6)=0,"",IF(O6=1,(((10^K4)*('[3]Discharge'!N21^N4))/100),((10^K4)*('[3]Discharge'!N21^N4))))))</f>
        <v>40.361125130170194</v>
      </c>
      <c r="O23" s="91"/>
      <c r="P23" s="92"/>
      <c r="Q23" s="24"/>
    </row>
    <row r="24" spans="2:17" ht="21.75">
      <c r="B24" s="36">
        <v>13</v>
      </c>
      <c r="C24" s="23">
        <f>IF('[3]Discharge'!C10=0,0,IF(TRIM('[3]Discharge'!C22)="","",IF(COUNT(O6)=0,"",IF(O6=1,(((10^K4)*('[3]Discharge'!C22^N4))/100),((10^K4)*('[3]Discharge'!C22^N4))))))</f>
        <v>6.450014780584128</v>
      </c>
      <c r="D24" s="23">
        <f>IF('[3]Discharge'!D22=0,0,IF(TRIM('[3]Discharge'!D22)="","",IF(COUNT(O6)=0,"",IF(O6=1,(((10^K4)*('[3]Discharge'!D22^N4))/100),((10^K4)*('[3]Discharge'!D22^N4))))))</f>
        <v>65.2664409101387</v>
      </c>
      <c r="E24" s="23">
        <f>IF('[3]Discharge'!E22=0,0,IF(TRIM('[3]Discharge'!E22)="","",IF(COUNT(O6)=0,"",IF(O6=1,(((10^K4)*('[3]Discharge'!E22^N4))/100),((10^K4)*('[3]Discharge'!E22^N4))))))</f>
        <v>65.2664409101387</v>
      </c>
      <c r="F24" s="23">
        <f>IF('[3]Discharge'!F22=0,0,IF(TRIM('[3]Discharge'!F22)="","",IF(COUNT(O6)=0,"",IF(O6=1,(((10^K4)*('[3]Discharge'!F22^N4))/100),((10^K4)*('[3]Discharge'!F22^N4))))))</f>
        <v>308.28499835025826</v>
      </c>
      <c r="G24" s="23">
        <f>IF('[3]Discharge'!G22=0,0,IF(TRIM('[3]Discharge'!G22)="","",IF(COUNT(O6)=0,"",IF(O6=1,(((10^K4)*('[3]Discharge'!G22^N4))/100),((10^K4)*('[3]Discharge'!G22^N4))))))</f>
        <v>168.0769582011536</v>
      </c>
      <c r="H24" s="23">
        <f>IF('[3]Discharge'!H22=0,0,IF(TRIM('[3]Discharge'!H22)="","",IF(COUNT(O6)=0,"",IF(O6=1,(((10^K4)*('[3]Discharge'!H22^N4))/100),((10^K4)*('[3]Discharge'!H22^N4))))))</f>
        <v>543.2595338266946</v>
      </c>
      <c r="I24" s="23">
        <f>IF('[3]Discharge'!I22=0,0,IF(TRIM('[3]Discharge'!I22)="","",IF(COUNT(O6)=0,"",IF(O6=1,(((10^K4)*('[3]Discharge'!I22^N4))/100),((10^K4)*('[3]Discharge'!I22^N4))))))</f>
        <v>2665.8797156160467</v>
      </c>
      <c r="J24" s="23">
        <f>IF('[3]Discharge'!J22=0,0,IF(TRIM('[3]Discharge'!J22)="","",IF(COUNT(O6)=0,"",IF(O6=1,(((10^K4)*('[3]Discharge'!J22^N4))/100),((10^K4)*('[3]Discharge'!J22^N4))))))</f>
        <v>747.4658243981062</v>
      </c>
      <c r="K24" s="23">
        <f>IF('[3]Discharge'!K22=0,0,IF(TRIM('[3]Discharge'!K22)="","",IF(COUNT(O6)=0,"",IF(O6=1,(((10^K4)*('[3]Discharge'!K22^N4))/100),((10^K4)*('[3]Discharge'!K22^N4))))))</f>
        <v>299.9612729008568</v>
      </c>
      <c r="L24" s="23">
        <f>IF('[3]Discharge'!L22=0,0,IF(TRIM('[3]Discharge'!L22)="","",IF(COUNT(O6)=0,"",IF(O6=1,(((10^K4)*('[3]Discharge'!L22^N4))/100),((10^K4)*('[3]Discharge'!L22^N4))))))</f>
        <v>196.9593322544526</v>
      </c>
      <c r="M24" s="23">
        <f>IF('[3]Discharge'!M22=0,0,IF(TRIM('[3]Discharge'!M22)="","",IF(COUNT(O6)=0,"",IF(O6=1,(((10^K4)*('[3]Discharge'!M22^N4))/100),((10^K4)*('[3]Discharge'!M22^N4))))))</f>
        <v>85.24487603737158</v>
      </c>
      <c r="N24" s="23">
        <f>IF('[3]Discharge'!N22=0,0,IF(TRIM('[3]Discharge'!N22)="","",IF(COUNT(O6)=0,"",IF(O6=1,(((10^K4)*('[3]Discharge'!N22^N4))/100),((10^K4)*('[3]Discharge'!N22^N4))))))</f>
        <v>31.21403587602927</v>
      </c>
      <c r="O24" s="91"/>
      <c r="P24" s="92"/>
      <c r="Q24" s="24"/>
    </row>
    <row r="25" spans="2:17" ht="21.75">
      <c r="B25" s="36">
        <v>14</v>
      </c>
      <c r="C25" s="23">
        <f>IF('[3]Discharge'!C10=0,0,IF(TRIM('[3]Discharge'!C23)="","",IF(COUNT(O6)=0,"",IF(O6=1,(((10^K4)*('[3]Discharge'!C23^N4))/100),((10^K4)*('[3]Discharge'!C23^N4))))))</f>
        <v>6.450014780584128</v>
      </c>
      <c r="D25" s="23">
        <f>IF('[3]Discharge'!D23=0,0,IF(TRIM('[3]Discharge'!D23)="","",IF(COUNT(O6)=0,"",IF(O6=1,(((10^K4)*('[3]Discharge'!D23^N4))/100),((10^K4)*('[3]Discharge'!D23^N4))))))</f>
        <v>56.237860747369034</v>
      </c>
      <c r="E25" s="23">
        <f>IF('[3]Discharge'!E23=0,0,IF(TRIM('[3]Discharge'!E23)="","",IF(COUNT(O6)=0,"",IF(O6=1,(((10^K4)*('[3]Discharge'!E23^N4))/100),((10^K4)*('[3]Discharge'!E23^N4))))))</f>
        <v>56.237860747369034</v>
      </c>
      <c r="F25" s="23">
        <f>IF('[3]Discharge'!F23=0,0,IF(TRIM('[3]Discharge'!F23)="","",IF(COUNT(O6)=0,"",IF(O6=1,(((10^K4)*('[3]Discharge'!F23^N4))/100),((10^K4)*('[3]Discharge'!F23^N4))))))</f>
        <v>333.87309470055567</v>
      </c>
      <c r="G25" s="23">
        <f>IF('[3]Discharge'!G23=0,0,IF(TRIM('[3]Discharge'!G23)="","",IF(COUNT(O6)=0,"",IF(O6=1,(((10^K4)*('[3]Discharge'!G23^N4))/100),((10^K4)*('[3]Discharge'!G23^N4))))))</f>
        <v>143.4967727397634</v>
      </c>
      <c r="H25" s="23">
        <f>IF('[3]Discharge'!H23=0,0,IF(TRIM('[3]Discharge'!H23)="","",IF(COUNT(O6)=0,"",IF(O6=1,(((10^K4)*('[3]Discharge'!H23^N4))/100),((10^K4)*('[3]Discharge'!H23^N4))))))</f>
        <v>508.3364251891994</v>
      </c>
      <c r="I25" s="23">
        <f>IF('[3]Discharge'!I23=0,0,IF(TRIM('[3]Discharge'!I23)="","",IF(COUNT(O6)=0,"",IF(O6=1,(((10^K4)*('[3]Discharge'!I23^N4))/100),((10^K4)*('[3]Discharge'!I23^N4))))))</f>
        <v>2545.934279490253</v>
      </c>
      <c r="J25" s="23">
        <f>IF('[3]Discharge'!J23=0,0,IF(TRIM('[3]Discharge'!J23)="","",IF(COUNT(O6)=0,"",IF(O6=1,(((10^K4)*('[3]Discharge'!J23^N4))/100),((10^K4)*('[3]Discharge'!J23^N4))))))</f>
        <v>719.2607912151251</v>
      </c>
      <c r="K25" s="23">
        <f>IF('[3]Discharge'!K23=0,0,IF(TRIM('[3]Discharge'!K23)="","",IF(COUNT(O6)=0,"",IF(O6=1,(((10^K4)*('[3]Discharge'!K23^N4))/100),((10^K4)*('[3]Discharge'!K23^N4))))))</f>
        <v>292.35375599086336</v>
      </c>
      <c r="L25" s="23">
        <f>IF('[3]Discharge'!L23=0,0,IF(TRIM('[3]Discharge'!L23)="","",IF(COUNT(O6)=0,"",IF(O6=1,(((10^K4)*('[3]Discharge'!L23^N4))/100),((10^K4)*('[3]Discharge'!L23^N4))))))</f>
        <v>196.9593322544526</v>
      </c>
      <c r="M25" s="23">
        <f>IF('[3]Discharge'!M23=0,0,IF(TRIM('[3]Discharge'!M23)="","",IF(COUNT(O6)=0,"",IF(O6=1,(((10^K4)*('[3]Discharge'!M23^N4))/100),((10^K4)*('[3]Discharge'!M23^N4))))))</f>
        <v>81.65249897583783</v>
      </c>
      <c r="N25" s="23">
        <f>IF('[3]Discharge'!N23=0,0,IF(TRIM('[3]Discharge'!N23)="","",IF(COUNT(O6)=0,"",IF(O6=1,(((10^K4)*('[3]Discharge'!N23^N4))/100),((10^K4)*('[3]Discharge'!N23^N4))))))</f>
        <v>31.21403587602927</v>
      </c>
      <c r="O25" s="91"/>
      <c r="P25" s="92"/>
      <c r="Q25" s="24"/>
    </row>
    <row r="26" spans="2:17" ht="21.75">
      <c r="B26" s="36">
        <v>15</v>
      </c>
      <c r="C26" s="23">
        <f>IF('[3]Discharge'!C24=0,0,IF(TRIM('[3]Discharge'!C24)="","",IF(COUNT(O6)=0,"",IF(O6=1,(((10^K4)*('[3]Discharge'!C24^N4))/100),((10^K4)*('[3]Discharge'!C24^N4))))))</f>
        <v>6.450014780584128</v>
      </c>
      <c r="D26" s="23">
        <f>IF('[3]Discharge'!D24=0,0,IF(TRIM('[3]Discharge'!D24)="","",IF(COUNT(O6)=0,"",IF(O6=1,(((10^K4)*('[3]Discharge'!D24^N4))/100),((10^K4)*('[3]Discharge'!D24^N4))))))</f>
        <v>13.02515436093566</v>
      </c>
      <c r="E26" s="23">
        <f>IF('[3]Discharge'!E24=0,0,IF(TRIM('[3]Discharge'!E24)="","",IF(COUNT(O6)=0,"",IF(O6=1,(((10^K4)*('[3]Discharge'!E24^N4))/100),((10^K4)*('[3]Discharge'!E24^N4))))))</f>
        <v>53.36402583325216</v>
      </c>
      <c r="F26" s="23">
        <f>IF('[3]Discharge'!F24=0,0,IF(TRIM('[3]Discharge'!F24)="","",IF(COUNT(O6)=0,"",IF(O6=1,(((10^K4)*('[3]Discharge'!F24^N4))/100),((10^K4)*('[3]Discharge'!F24^N4))))))</f>
        <v>158.03400317595455</v>
      </c>
      <c r="G26" s="23">
        <f>IF('[3]Discharge'!G24=0,0,IF(TRIM('[3]Discharge'!G24)="","",IF(COUNT(O6)=0,"",IF(O6=1,(((10^K4)*('[3]Discharge'!G24^N4))/100),((10^K4)*('[3]Discharge'!G24^N4))))))</f>
        <v>138.79247164860084</v>
      </c>
      <c r="H26" s="23">
        <f>IF('[3]Discharge'!H24=0,0,IF(TRIM('[3]Discharge'!H24)="","",IF(COUNT(O6)=0,"",IF(O6=1,(((10^K4)*('[3]Discharge'!H24^N4))/100),((10^K4)*('[3]Discharge'!H24^N4))))))</f>
        <v>445.3606906154347</v>
      </c>
      <c r="I26" s="23">
        <f>IF('[3]Discharge'!I24=0,0,IF(TRIM('[3]Discharge'!I24)="","",IF(COUNT(O6)=0,"",IF(O6=1,(((10^K4)*('[3]Discharge'!I24^N4))/100),((10^K4)*('[3]Discharge'!I24^N4))))))</f>
        <v>2545.934279490253</v>
      </c>
      <c r="J26" s="23">
        <f>IF('[3]Discharge'!J24=0,0,IF(TRIM('[3]Discharge'!J24)="","",IF(COUNT(O6)=0,"",IF(O6=1,(((10^K4)*('[3]Discharge'!J24^N4))/100),((10^K4)*('[3]Discharge'!J24^N4))))))</f>
        <v>641.1004380948976</v>
      </c>
      <c r="K26" s="23">
        <f>IF('[3]Discharge'!K24=0,0,IF(TRIM('[3]Discharge'!K24)="","",IF(COUNT(O6)=0,"",IF(O6=1,(((10^K4)*('[3]Discharge'!K24^N4))/100),((10^K4)*('[3]Discharge'!K24^N4))))))</f>
        <v>277.4046461864368</v>
      </c>
      <c r="L26" s="23">
        <f>IF('[3]Discharge'!L24=0,0,IF(TRIM('[3]Discharge'!L24)="","",IF(COUNT(O6)=0,"",IF(O6=1,(((10^K4)*('[3]Discharge'!L24^N4))/100),((10^K4)*('[3]Discharge'!L24^N4))))))</f>
        <v>185.15786302032686</v>
      </c>
      <c r="M26" s="23">
        <f>IF('[3]Discharge'!M24=0,0,IF(TRIM('[3]Discharge'!M24)="","",IF(COUNT(O6)=0,"",IF(O6=1,(((10^K4)*('[3]Discharge'!M24^N4))/100),((10^K4)*('[3]Discharge'!M24^N4))))))</f>
        <v>85.24487603737158</v>
      </c>
      <c r="N26" s="23">
        <f>IF('[3]Discharge'!N24=0,0,IF(TRIM('[3]Discharge'!N24)="","",IF(COUNT(O6)=0,"",IF(O6=1,(((10^K4)*('[3]Discharge'!N24^N4))/100),((10^K4)*('[3]Discharge'!N24^N4))))))</f>
        <v>31.21403587602927</v>
      </c>
      <c r="O26" s="91"/>
      <c r="P26" s="92"/>
      <c r="Q26" s="24"/>
    </row>
    <row r="27" spans="2:17" ht="21.75">
      <c r="B27" s="36">
        <v>16</v>
      </c>
      <c r="C27" s="23">
        <f>IF('[3]Discharge'!C25=0,0,IF(TRIM('[3]Discharge'!C25)="","",IF(COUNT(O6)=0,"",IF(O6=1,(((10^K4)*('[3]Discharge'!C25^N4))/100),((10^K4)*('[3]Discharge'!C25^N4))))))</f>
        <v>6.450014780584128</v>
      </c>
      <c r="D27" s="23">
        <f>IF('[3]Discharge'!D25=0,0,IF(TRIM('[3]Discharge'!D25)="","",IF(COUNT(O6)=0,"",IF(O6=1,(((10^K4)*('[3]Discharge'!D25^N4))/100),((10^K4)*('[3]Discharge'!D25^N4))))))</f>
        <v>74.89906478595712</v>
      </c>
      <c r="E27" s="23">
        <f>IF('[3]Discharge'!E25=0,0,IF(TRIM('[3]Discharge'!E25)="","",IF(COUNT(O6)=0,"",IF(O6=1,(((10^K4)*('[3]Discharge'!E25^N4))/100),((10^K4)*('[3]Discharge'!E25^N4))))))</f>
        <v>53.36402583325216</v>
      </c>
      <c r="F27" s="23">
        <f>IF('[3]Discharge'!F25=0,0,IF(TRIM('[3]Discharge'!F25)="","",IF(COUNT(O6)=0,"",IF(O6=1,(((10^K4)*('[3]Discharge'!F25^N4))/100),((10^K4)*('[3]Discharge'!F25^N4))))))</f>
        <v>158.03400317595455</v>
      </c>
      <c r="G27" s="23">
        <f>IF('[3]Discharge'!G25=0,0,IF(TRIM('[3]Discharge'!G25)="","",IF(COUNT(O6)=0,"",IF(O6=1,(((10^K4)*('[3]Discharge'!G25^N4))/100),((10^K4)*('[3]Discharge'!G25^N4))))))</f>
        <v>143.4967727397634</v>
      </c>
      <c r="H27" s="23">
        <f>IF('[3]Discharge'!H25=0,0,IF(TRIM('[3]Discharge'!H25)="","",IF(COUNT(O6)=0,"",IF(O6=1,(((10^K4)*('[3]Discharge'!H25^N4))/100),((10^K4)*('[3]Discharge'!H25^N4))))))</f>
        <v>692.75552184267</v>
      </c>
      <c r="I27" s="23">
        <f>IF('[3]Discharge'!I25=0,0,IF(TRIM('[3]Discharge'!I25)="","",IF(COUNT(O6)=0,"",IF(O6=1,(((10^K4)*('[3]Discharge'!I25^N4))/100),((10^K4)*('[3]Discharge'!I25^N4))))))</f>
        <v>2486.900200409684</v>
      </c>
      <c r="J27" s="23">
        <f>IF('[3]Discharge'!J25=0,0,IF(TRIM('[3]Discharge'!J25)="","",IF(COUNT(O6)=0,"",IF(O6=1,(((10^K4)*('[3]Discharge'!J25^N4))/100),((10^K4)*('[3]Discharge'!J25^N4))))))</f>
        <v>628.3257486282502</v>
      </c>
      <c r="K27" s="23">
        <f>IF('[3]Discharge'!K25=0,0,IF(TRIM('[3]Discharge'!K25)="","",IF(COUNT(O6)=0,"",IF(O6=1,(((10^K4)*('[3]Discharge'!K25^N4))/100),((10^K4)*('[3]Discharge'!K25^N4))))))</f>
        <v>234.70094591258257</v>
      </c>
      <c r="L27" s="23">
        <f>IF('[3]Discharge'!L25=0,0,IF(TRIM('[3]Discharge'!L25)="","",IF(COUNT(O6)=0,"",IF(O6=1,(((10^K4)*('[3]Discharge'!L25^N4))/100),((10^K4)*('[3]Discharge'!L25^N4))))))</f>
        <v>163.02047280644186</v>
      </c>
      <c r="M27" s="23">
        <f>IF('[3]Discharge'!M25=0,0,IF(TRIM('[3]Discharge'!M25)="","",IF(COUNT(O6)=0,"",IF(O6=1,(((10^K4)*('[3]Discharge'!M25^N4))/100),((10^K4)*('[3]Discharge'!M25^N4))))))</f>
        <v>78.24279831532247</v>
      </c>
      <c r="N27" s="23">
        <f>IF('[3]Discharge'!N25=0,0,IF(TRIM('[3]Discharge'!N25)="","",IF(COUNT(O6)=0,"",IF(O6=1,(((10^K4)*('[3]Discharge'!N25^N4))/100),((10^K4)*('[3]Discharge'!N25^N4))))))</f>
        <v>31.21403587602927</v>
      </c>
      <c r="O27" s="91"/>
      <c r="P27" s="92"/>
      <c r="Q27" s="24"/>
    </row>
    <row r="28" spans="2:17" ht="21.75">
      <c r="B28" s="36">
        <v>17</v>
      </c>
      <c r="C28" s="23">
        <f>IF('[3]Discharge'!C26=0,0,IF(TRIM('[3]Discharge'!C26)="","",IF(COUNT(O6)=0,"",IF(O6=1,(((10^K4)*('[3]Discharge'!C26^N4))/100),((10^K4)*('[3]Discharge'!C26^N4))))))</f>
        <v>6.450014780584128</v>
      </c>
      <c r="D28" s="23">
        <f>IF('[3]Discharge'!D26=0,0,IF(TRIM('[3]Discharge'!D26)="","",IF(COUNT(O6)=0,"",IF(O6=1,(((10^K4)*('[3]Discharge'!D26^N4))/100),((10^K4)*('[3]Discharge'!D26^N4))))))</f>
        <v>284.8348074883785</v>
      </c>
      <c r="E28" s="23">
        <f>IF('[3]Discharge'!E26=0,0,IF(TRIM('[3]Discharge'!E26)="","",IF(COUNT(O6)=0,"",IF(O6=1,(((10^K4)*('[3]Discharge'!E26^N4))/100),((10^K4)*('[3]Discharge'!E26^N4))))))</f>
        <v>33.40098922856016</v>
      </c>
      <c r="F28" s="23">
        <f>IF('[3]Discharge'!F26=0,0,IF(TRIM('[3]Discharge'!F26)="","",IF(COUNT(O6)=0,"",IF(O6=1,(((10^K4)*('[3]Discharge'!F26^N4))/100),((10^K4)*('[3]Discharge'!F26^N4))))))</f>
        <v>508.3364251891994</v>
      </c>
      <c r="G28" s="23">
        <f>IF('[3]Discharge'!G26=0,0,IF(TRIM('[3]Discharge'!G26)="","",IF(COUNT(O6)=0,"",IF(O6=1,(((10^K4)*('[3]Discharge'!G26^N4))/100),((10^K4)*('[3]Discharge'!G26^N4))))))</f>
        <v>262.81157906501807</v>
      </c>
      <c r="H28" s="23">
        <f>IF('[3]Discharge'!H26=0,0,IF(TRIM('[3]Discharge'!H26)="","",IF(COUNT(O6)=0,"",IF(O6=1,(((10^K4)*('[3]Discharge'!H26^N4))/100),((10^K4)*('[3]Discharge'!H26^N4))))))</f>
        <v>2372.825423027225</v>
      </c>
      <c r="I28" s="23">
        <f>IF('[3]Discharge'!I26=0,0,IF(TRIM('[3]Discharge'!I26)="","",IF(COUNT(O6)=0,"",IF(O6=1,(((10^K4)*('[3]Discharge'!I26^N4))/100),((10^K4)*('[3]Discharge'!I26^N4))))))</f>
        <v>2241.0967570685366</v>
      </c>
      <c r="J28" s="23">
        <f>IF('[3]Discharge'!J26=0,0,IF(TRIM('[3]Discharge'!J26)="","",IF(COUNT(O6)=0,"",IF(O6=1,(((10^K4)*('[3]Discharge'!J26^N4))/100),((10^K4)*('[3]Discharge'!J26^N4))))))</f>
        <v>591.2637777464648</v>
      </c>
      <c r="K28" s="23">
        <f>IF('[3]Discharge'!K26=0,0,IF(TRIM('[3]Discharge'!K26)="","",IF(COUNT(O6)=0,"",IF(O6=1,(((10^K4)*('[3]Discharge'!K26^N4))/100),((10^K4)*('[3]Discharge'!K26^N4))))))</f>
        <v>221.5476966214497</v>
      </c>
      <c r="L28" s="23">
        <f>IF('[3]Discharge'!L26=0,0,IF(TRIM('[3]Discharge'!L26)="","",IF(COUNT(O6)=0,"",IF(O6=1,(((10^K4)*('[3]Discharge'!L26^N4))/100),((10^K4)*('[3]Discharge'!L26^N4))))))</f>
        <v>153.11775558453624</v>
      </c>
      <c r="M28" s="23">
        <f>IF('[3]Discharge'!M26=0,0,IF(TRIM('[3]Discharge'!M26)="","",IF(COUNT(O6)=0,"",IF(O6=1,(((10^K4)*('[3]Discharge'!M26^N4))/100),((10^K4)*('[3]Discharge'!M26^N4))))))</f>
        <v>62.18939095494138</v>
      </c>
      <c r="N28" s="23">
        <f>IF('[3]Discharge'!N26=0,0,IF(TRIM('[3]Discharge'!N26)="","",IF(COUNT(O6)=0,"",IF(O6=1,(((10^K4)*('[3]Discharge'!N26^N4))/100),((10^K4)*('[3]Discharge'!N26^N4))))))</f>
        <v>27.04232197299913</v>
      </c>
      <c r="O28" s="91"/>
      <c r="P28" s="92"/>
      <c r="Q28" s="24"/>
    </row>
    <row r="29" spans="2:17" ht="21.75">
      <c r="B29" s="36">
        <v>18</v>
      </c>
      <c r="C29" s="23">
        <f>IF('[3]Discharge'!C27=0,0,IF(TRIM('[3]Discharge'!C27)="","",IF(COUNT(O6)=0,"",IF(O6=1,(((10^K4)*('[3]Discharge'!C27^N4))/100),((10^K4)*('[3]Discharge'!C27^N4))))))</f>
        <v>6.450014780584128</v>
      </c>
      <c r="D29" s="23">
        <f>IF('[3]Discharge'!D27=0,0,IF(TRIM('[3]Discharge'!D27)="","",IF(COUNT(O6)=0,"",IF(O6=1,(((10^K4)*('[3]Discharge'!D27^N4))/100),((10^K4)*('[3]Discharge'!D27^N4))))))</f>
        <v>792.4566573282852</v>
      </c>
      <c r="E29" s="23">
        <f>IF('[3]Discharge'!E27=0,0,IF(TRIM('[3]Discharge'!E27)="","",IF(COUNT(O6)=0,"",IF(O6=1,(((10^K4)*('[3]Discharge'!E27^N4))/100),((10^K4)*('[3]Discharge'!E27^N4))))))</f>
        <v>25.26053090990146</v>
      </c>
      <c r="F29" s="23">
        <f>IF('[3]Discharge'!F27=0,0,IF(TRIM('[3]Discharge'!F27)="","",IF(COUNT(O6)=0,"",IF(O6=1,(((10^K4)*('[3]Discharge'!F27^N4))/100),((10^K4)*('[3]Discharge'!F27^N4))))))</f>
        <v>4352.287084090479</v>
      </c>
      <c r="G29" s="23">
        <f>IF('[3]Discharge'!G27=0,0,IF(TRIM('[3]Discharge'!G27)="","",IF(COUNT(O6)=0,"",IF(O6=1,(((10^K4)*('[3]Discharge'!G27^N4))/100),((10^K4)*('[3]Discharge'!G27^N4))))))</f>
        <v>496.84256151589534</v>
      </c>
      <c r="H29" s="23">
        <f>IF('[3]Discharge'!H27=0,0,IF(TRIM('[3]Discharge'!H27)="","",IF(COUNT(O6)=0,"",IF(O6=1,(((10^K4)*('[3]Discharge'!H27^N4))/100),((10^K4)*('[3]Discharge'!H27^N4))))))</f>
        <v>4978.668498699277</v>
      </c>
      <c r="I29" s="23">
        <f>IF('[3]Discharge'!I27=0,0,IF(TRIM('[3]Discharge'!I27)="","",IF(COUNT(O6)=0,"",IF(O6=1,(((10^K4)*('[3]Discharge'!I27^N4))/100),((10^K4)*('[3]Discharge'!I27^N4))))))</f>
        <v>1549.556593427049</v>
      </c>
      <c r="J29" s="23">
        <f>IF('[3]Discharge'!J27=0,0,IF(TRIM('[3]Discharge'!J27)="","",IF(COUNT(O6)=0,"",IF(O6=1,(((10^K4)*('[3]Discharge'!J27^N4))/100),((10^K4)*('[3]Discharge'!J27^N4))))))</f>
        <v>543.2595338266946</v>
      </c>
      <c r="K29" s="23">
        <f>IF('[3]Discharge'!K27=0,0,IF(TRIM('[3]Discharge'!K27)="","",IF(COUNT(O6)=0,"",IF(O6=1,(((10^K4)*('[3]Discharge'!K27^N4))/100),((10^K4)*('[3]Discharge'!K27^N4))))))</f>
        <v>221.5476966214497</v>
      </c>
      <c r="L29" s="23">
        <f>IF('[3]Discharge'!L27=0,0,IF(TRIM('[3]Discharge'!L27)="","",IF(COUNT(O6)=0,"",IF(O6=1,(((10^K4)*('[3]Discharge'!L27^N4))/100),((10^K4)*('[3]Discharge'!L27^N4))))))</f>
        <v>138.79247164860084</v>
      </c>
      <c r="M29" s="23">
        <f>IF('[3]Discharge'!M27=0,0,IF(TRIM('[3]Discharge'!M27)="","",IF(COUNT(O6)=0,"",IF(O6=1,(((10^K4)*('[3]Discharge'!M27^N4))/100),((10^K4)*('[3]Discharge'!M27^N4))))))</f>
        <v>53.36402583325216</v>
      </c>
      <c r="N29" s="23">
        <f>IF('[3]Discharge'!N27=0,0,IF(TRIM('[3]Discharge'!N27)="","",IF(COUNT(O6)=0,"",IF(O6=1,(((10^K4)*('[3]Discharge'!N27^N4))/100),((10^K4)*('[3]Discharge'!N27^N4))))))</f>
        <v>27.04232197299913</v>
      </c>
      <c r="O29" s="91"/>
      <c r="P29" s="92"/>
      <c r="Q29" s="24"/>
    </row>
    <row r="30" spans="2:17" ht="21.75">
      <c r="B30" s="36">
        <v>19</v>
      </c>
      <c r="C30" s="23">
        <f>IF('[3]Discharge'!C28=0,0,IF(TRIM('[3]Discharge'!C28)="","",IF(COUNT(O6)=0,"",IF(O6=1,(((10^K4)*('[3]Discharge'!C28^N4))/100),((10^K4)*('[3]Discharge'!C28^N4))))))</f>
        <v>6.450014780584128</v>
      </c>
      <c r="D30" s="23">
        <f>IF('[3]Discharge'!D28=0,0,IF(TRIM('[3]Discharge'!D28)="","",IF(COUNT(O6)=0,"",IF(O6=1,(((10^K4)*('[3]Discharge'!D28^N4))/100),((10^K4)*('[3]Discharge'!D28^N4))))))</f>
        <v>179.38113940913186</v>
      </c>
      <c r="E30" s="23">
        <f>IF('[3]Discharge'!E28=0,0,IF('[3]Discharge'!E28=0,0,IF(TRIM('[3]Discharge'!E28)="","",IF(COUNT(O6)=0,"",IF(O6=1,(((10^K4)*('[3]Discharge'!E28^N4))/100),((10^K4)*('[3]Discharge'!E28^N4)))))))</f>
        <v>23.533888084458958</v>
      </c>
      <c r="F30" s="23">
        <f>IF('[3]Discharge'!F28=0,0,IF(TRIM('[3]Discharge'!F28)="","",IF(COUNT(O6)=0,"",IF(O6=1,(((10^K4)*('[3]Discharge'!F28^N4))/100),((10^K4)*('[3]Discharge'!F28^N4))))))</f>
        <v>1705.1364396502647</v>
      </c>
      <c r="G30" s="23">
        <f>IF('[3]Discharge'!G28=0,0,IF(TRIM('[3]Discharge'!G28)="","",IF(COUNT(O6)=0,"",IF(O6=1,(((10^K4)*('[3]Discharge'!G28^N4))/100),((10^K4)*('[3]Discharge'!G28^N4))))))</f>
        <v>397.1450172797541</v>
      </c>
      <c r="H30" s="23">
        <f>IF('[3]Discharge'!H28=0,0,IF(TRIM('[3]Discharge'!H28)="","",IF(COUNT(O6)=0,"",IF(O6=1,(((10^K4)*('[3]Discharge'!H28^N4))/100),((10^K4)*('[3]Discharge'!H28^N4))))))</f>
        <v>1843.830811240746</v>
      </c>
      <c r="I30" s="23">
        <f>IF('[3]Discharge'!I28=0,0,IF(TRIM('[3]Discharge'!I28)="","",IF(COUNT(O6)=0,"",IF(O6=1,(((10^K4)*('[3]Discharge'!I28^N4))/100),((10^K4)*('[3]Discharge'!I28^N4))))))</f>
        <v>1241.010107191874</v>
      </c>
      <c r="J30" s="23">
        <f>IF('[3]Discharge'!J28=0,0,IF(TRIM('[3]Discharge'!J28)="","",IF(COUNT(O6)=0,"",IF(O6=1,(((10^K4)*('[3]Discharge'!J28^N4))/100),((10^K4)*('[3]Discharge'!J28^N4))))))</f>
        <v>543.2595338266946</v>
      </c>
      <c r="K30" s="23">
        <f>IF('[3]Discharge'!K28=0,0,IF(TRIM('[3]Discharge'!K28)="","",IF(COUNT(O6)=0,"",IF(O6=1,(((10^K4)*('[3]Discharge'!K28^N4))/100),((10^K4)*('[3]Discharge'!K28^N4))))))</f>
        <v>221.5476966214497</v>
      </c>
      <c r="L30" s="23">
        <f>IF('[3]Discharge'!L28=0,0,IF(TRIM('[3]Discharge'!L28)="","",IF(COUNT(O6)=0,"",IF(O6=1,(((10^K4)*('[3]Discharge'!L28^N4))/100),((10^K4)*('[3]Discharge'!L28^N4))))))</f>
        <v>138.79247164860084</v>
      </c>
      <c r="M30" s="23">
        <f>IF('[3]Discharge'!M28=0,0,IF(TRIM('[3]Discharge'!M28)="","",IF(COUNT(O6)=0,"",IF(O6=1,(((10^K4)*('[3]Discharge'!M28^N4))/100),((10^K4)*('[3]Discharge'!M28^N4))))))</f>
        <v>50.558592625242646</v>
      </c>
      <c r="N30" s="23">
        <f>IF('[3]Discharge'!N28=0,0,IF(TRIM('[3]Discharge'!N28)="","",IF(COUNT(O6)=0,"",IF(O6=1,(((10^K4)*('[3]Discharge'!N28^N4))/100),((10^K4)*('[3]Discharge'!N28^N4))))))</f>
        <v>23.533888084458958</v>
      </c>
      <c r="O30" s="91"/>
      <c r="P30" s="92"/>
      <c r="Q30" s="24"/>
    </row>
    <row r="31" spans="2:17" ht="21.75">
      <c r="B31" s="36">
        <v>20</v>
      </c>
      <c r="C31" s="23">
        <f>IF('[3]Discharge'!C29=0,0,IF(TRIM('[3]Discharge'!C29)="","",IF(COUNT(O6)=0,"",IF(O6=1,(((10^K4)*('[3]Discharge'!C29^N4))/100),((10^K4)*('[3]Discharge'!C29^N4))))))</f>
        <v>6.450014780584128</v>
      </c>
      <c r="D31" s="23">
        <f>IF('[3]Discharge'!D29=0,0,IF(TRIM('[3]Discharge'!D29)="","",IF(COUNT(O6)=0,"",IF(O6=1,(((10^K4)*('[3]Discharge'!D29^N4))/100),((10^K4)*('[3]Discharge'!D29^N4))))))</f>
        <v>65.2664409101387</v>
      </c>
      <c r="E31" s="23">
        <f>IF('[3]Discharge'!E29=0,0,IF(TRIM('[3]Discharge'!E29)="","",IF(COUNT(O6)=0,"",IF(O6=1,(((10^K4)*('[3]Discharge'!E29^N4))/100),((10^K4)*('[3]Discharge'!E29^N4))))))</f>
        <v>18.68864956016823</v>
      </c>
      <c r="F31" s="23">
        <f>IF('[3]Discharge'!F29=0,0,IF(TRIM('[3]Discharge'!F29)="","",IF(COUNT(O6)=0,"",IF(O6=1,(((10^K4)*('[3]Discharge'!F29^N4))/100),((10^K4)*('[3]Discharge'!F29^N4))))))</f>
        <v>705.7995265540769</v>
      </c>
      <c r="G31" s="23">
        <f>IF('[3]Discharge'!G29=0,0,IF(TRIM('[3]Discharge'!G29)="","",IF(COUNT(O6)=0,"",IF(O6=1,(((10^K4)*('[3]Discharge'!G29^N4))/100),((10^K4)*('[3]Discharge'!G29^N4))))))</f>
        <v>416.131170719528</v>
      </c>
      <c r="H31" s="23">
        <f>IF('[3]Discharge'!H29=0,0,IF(TRIM('[3]Discharge'!H29)="","",IF(COUNT(O6)=0,"",IF(O6=1,(((10^K4)*('[3]Discharge'!H29^N4))/100),((10^K4)*('[3]Discharge'!H29^N4))))))</f>
        <v>1360.2987031506434</v>
      </c>
      <c r="I31" s="23">
        <f>IF('[3]Discharge'!I29=0,0,IF(TRIM('[3]Discharge'!I29)="","",IF(COUNT(O6)=0,"",IF(O6=1,(((10^K4)*('[3]Discharge'!I29^N4))/100),((10^K4)*('[3]Discharge'!I29^N4))))))</f>
        <v>1107.9466035326016</v>
      </c>
      <c r="J31" s="23">
        <f>IF('[3]Discharge'!J29=0,0,IF(TRIM('[3]Discharge'!J29)="","",IF(COUNT(O6)=0,"",IF(O6=1,(((10^K4)*('[3]Discharge'!J29^N4))/100),((10^K4)*('[3]Discharge'!J29^N4))))))</f>
        <v>519.9491477489869</v>
      </c>
      <c r="K31" s="23">
        <f>IF('[3]Discharge'!K29=0,0,IF(TRIM('[3]Discharge'!K29)="","",IF(COUNT(O6)=0,"",IF(O6=1,(((10^K4)*('[3]Discharge'!K29^N4))/100),((10^K4)*('[3]Discharge'!K29^N4))))))</f>
        <v>209.08989598793266</v>
      </c>
      <c r="L31" s="23">
        <f>IF('[3]Discharge'!L29=0,0,IF(TRIM('[3]Discharge'!L29)="","",IF(COUNT(O6)=0,"",IF(O6=1,(((10^K4)*('[3]Discharge'!L29^N4))/100),((10^K4)*('[3]Discharge'!L29^N4))))))</f>
        <v>138.79247164860084</v>
      </c>
      <c r="M31" s="23">
        <f>IF('[3]Discharge'!M29=0,0,IF(TRIM('[3]Discharge'!M29)="","",IF(COUNT(O6)=0,"",IF(O6=1,(((10^K4)*('[3]Discharge'!M29^N4))/100),((10^K4)*('[3]Discharge'!M29^N4))))))</f>
        <v>50.558592625242646</v>
      </c>
      <c r="N31" s="23">
        <f>IF('[3]Discharge'!N29=0,0,IF(TRIM('[3]Discharge'!N29)="","",IF(COUNT(O6)=0,"",IF(O6=1,(((10^K4)*('[3]Discharge'!N29^N4))/100),((10^K4)*('[3]Discharge'!N29^N4))))))</f>
        <v>25.26053090990146</v>
      </c>
      <c r="O31" s="91"/>
      <c r="P31" s="92"/>
      <c r="Q31" s="24"/>
    </row>
    <row r="32" spans="2:17" ht="3.75" customHeight="1">
      <c r="B32" s="3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91"/>
      <c r="P32" s="92"/>
      <c r="Q32" s="24"/>
    </row>
    <row r="33" spans="2:17" ht="21.75">
      <c r="B33" s="36">
        <v>21</v>
      </c>
      <c r="C33" s="23">
        <f>IF('[3]Discharge'!C31=0,0,IF(TRIM('[3]Discharge'!C31)="","",IF(COUNT(O6)=0,"",IF(O6=1,(((10^K4)*('[3]Discharge'!C31^N4))/100),((10^K4)*('[3]Discharge'!C31^N4))))))</f>
        <v>7.8191518099621105</v>
      </c>
      <c r="D33" s="23">
        <f>IF('[3]Discharge'!D31=0,0,IF(TRIM('[3]Discharge'!D31)="","",IF(COUNT(O6)=0,"",IF(O6=1,(((10^K4)*('[3]Discharge'!D31^N4))/100),((10^K4)*('[3]Discharge'!D31^N4))))))</f>
        <v>59.1797584145125</v>
      </c>
      <c r="E33" s="23">
        <f>IF('[3]Discharge'!E31=0,0,IF(TRIM('[3]Discharge'!E31)="","",IF(COUNT(O6)=0,"",IF(O6=1,(((10^K4)*('[3]Discharge'!E31^N4))/100),((10^K4)*('[3]Discharge'!E31^N4))))))</f>
        <v>18.68864956016823</v>
      </c>
      <c r="F33" s="23">
        <f>IF('[3]Discharge'!F31=0,0,IF(TRIM('[3]Discharge'!F31)="","",IF(COUNT(O6)=0,"",IF(O6=1,(((10^K4)*('[3]Discharge'!F31^N4))/100),((10^K4)*('[3]Discharge'!F31^N4))))))</f>
        <v>886.3306533048129</v>
      </c>
      <c r="G33" s="23">
        <f>IF('[3]Discharge'!G31=0,0,IF(TRIM('[3]Discharge'!G31)="","",IF(COUNT(O6)=0,"",IF(O6=1,(((10^K4)*('[3]Discharge'!G31^N4))/100),((10^K4)*('[3]Discharge'!G31^N4))))))</f>
        <v>496.84256151589534</v>
      </c>
      <c r="H33" s="23">
        <f>IF('[3]Discharge'!H31=0,0,IF(TRIM('[3]Discharge'!H31)="","",IF(COUNT(O6)=0,"",IF(O6=1,(((10^K4)*('[3]Discharge'!H31^N4))/100),((10^K4)*('[3]Discharge'!H31^N4))))))</f>
        <v>1527.8819017774701</v>
      </c>
      <c r="I33" s="23">
        <f>IF('[3]Discharge'!I31=0,0,IF(TRIM('[3]Discharge'!I31)="","",IF(COUNT(O6)=0,"",IF(O6=1,(((10^K4)*('[3]Discharge'!I31^N4))/100),((10^K4)*('[3]Discharge'!I31^N4))))))</f>
        <v>984.9359253419038</v>
      </c>
      <c r="J33" s="23">
        <f>IF('[3]Discharge'!J31=0,0,IF(TRIM('[3]Discharge'!J31)="","",IF(COUNT(O6)=0,"",IF(O6=1,(((10^K4)*('[3]Discharge'!J31^N4))/100),((10^K4)*('[3]Discharge'!J31^N4))))))</f>
        <v>519.9491477489869</v>
      </c>
      <c r="K33" s="23">
        <f>IF('[3]Discharge'!K31=0,0,IF(TRIM('[3]Discharge'!K31)="","",IF(COUNT(O6)=0,"",IF(O6=1,(((10^K4)*('[3]Discharge'!K31^N4))/100),((10^K4)*('[3]Discharge'!K31^N4))))))</f>
        <v>185.15786302032686</v>
      </c>
      <c r="L33" s="23">
        <f>IF('[3]Discharge'!L31=0,0,IF(TRIM('[3]Discharge'!L31)="","",IF(COUNT(O6)=0,"",IF(O6=1,(((10^K4)*('[3]Discharge'!L31^N4))/100),((10^K4)*('[3]Discharge'!L31^N4))))))</f>
        <v>134.1592612702875</v>
      </c>
      <c r="M33" s="23">
        <f>IF('[3]Discharge'!M31=0,0,IF(TRIM('[3]Discharge'!M31)="","",IF(COUNT(O6)=0,"",IF(O6=1,(((10^K4)*('[3]Discharge'!M31^N4))/100),((10^K4)*('[3]Discharge'!M31^N4))))))</f>
        <v>50.558592625242646</v>
      </c>
      <c r="N33" s="23">
        <f>IF('[3]Discharge'!N31=0,0,IF(TRIM('[3]Discharge'!N31)="","",IF(COUNT(O6)=0,"",IF(O6=1,(((10^K4)*('[3]Discharge'!N31^N4))/100),((10^K4)*('[3]Discharge'!N31^N4))))))</f>
        <v>25.26053090990146</v>
      </c>
      <c r="O33" s="91"/>
      <c r="P33" s="92"/>
      <c r="Q33" s="24"/>
    </row>
    <row r="34" spans="2:17" ht="21.75">
      <c r="B34" s="36">
        <v>22</v>
      </c>
      <c r="C34" s="23">
        <f>IF('[3]Discharge'!C32=0,0,IF(TRIM('[3]Discharge'!C32)="","",IF(COUNT(O6)=0,"",IF(O6=1,(((10^K4)*('[3]Discharge'!C32^N4))/100),((10^K4)*('[3]Discharge'!C32^N4))))))</f>
        <v>7.8191518099621105</v>
      </c>
      <c r="D34" s="23">
        <f>IF('[3]Discharge'!D32=0,0,IF(TRIM('[3]Discharge'!D32)="","",IF(COUNT(O6)=0,"",IF(O6=1,(((10^K4)*('[3]Discharge'!D32^N4))/100),((10^K4)*('[3]Discharge'!D32^N4))))))</f>
        <v>18.68864956016823</v>
      </c>
      <c r="E34" s="23">
        <f>IF('[3]Discharge'!E32=0,0,IF(TRIM('[3]Discharge'!E32)="","",IF(COUNT(O6)=0,"",IF(O6=1,(((10^K4)*('[3]Discharge'!E32^N4))/100),((10^K4)*('[3]Discharge'!E32^N4))))))</f>
        <v>23.533888084458958</v>
      </c>
      <c r="F34" s="23">
        <f>IF('[3]Discharge'!F32=0,0,IF(TRIM('[3]Discharge'!F32)="","",IF(COUNT(O6)=0,"",IF(O6=1,(((10^K4)*('[3]Discharge'!F32^N4))/100),((10^K4)*('[3]Discharge'!F32^N4))))))</f>
        <v>3698.239557196842</v>
      </c>
      <c r="G34" s="23">
        <f>IF('[3]Discharge'!G32=0,0,IF(TRIM('[3]Discharge'!G32)="","",IF(COUNT(O6)=0,"",IF(O6=1,(((10^K4)*('[3]Discharge'!G32^N4))/100),((10^K4)*('[3]Discharge'!G32^N4))))))</f>
        <v>519.9491477489869</v>
      </c>
      <c r="H34" s="23">
        <f>IF('[3]Discharge'!H32=0,0,IF(TRIM('[3]Discharge'!H32)="","",IF(COUNT(O6)=0,"",IF(O6=1,(((10^K4)*('[3]Discharge'!H32^N4))/100),((10^K4)*('[3]Discharge'!H32^N4))))))</f>
        <v>1506.3455060123465</v>
      </c>
      <c r="I34" s="23">
        <f>IF('[3]Discharge'!I32=0,0,IF(TRIM('[3]Discharge'!I32)="","",IF(COUNT(O6)=0,"",IF(O6=1,(((10^K4)*('[3]Discharge'!I32^N4))/100),((10^K4)*('[3]Discharge'!I32^N4))))))</f>
        <v>902.2673844514778</v>
      </c>
      <c r="J34" s="23">
        <f>IF('[3]Discharge'!J32=0,0,IF(TRIM('[3]Discharge'!J32)="","",IF(COUNT(O6)=0,"",IF(O6=1,(((10^K4)*('[3]Discharge'!J32^N4))/100),((10^K4)*('[3]Discharge'!J32^N4))))))</f>
        <v>519.9491477489869</v>
      </c>
      <c r="K34" s="23">
        <f>IF('[3]Discharge'!K32=0,0,IF(TRIM('[3]Discharge'!K32)="","",IF(COUNT(O6)=0,"",IF(O6=1,(((10^K4)*('[3]Discharge'!K32^N4))/100),((10^K4)*('[3]Discharge'!K32^N4))))))</f>
        <v>185.15786302032686</v>
      </c>
      <c r="L34" s="23">
        <f>IF('[3]Discharge'!L32=0,0,IF(TRIM('[3]Discharge'!L32)="","",IF(COUNT(O6)=0,"",IF(O6=1,(((10^K4)*('[3]Discharge'!L32^N4))/100),((10^K4)*('[3]Discharge'!L32^N4))))))</f>
        <v>125.10703349430936</v>
      </c>
      <c r="M34" s="23">
        <f>IF('[3]Discharge'!M32=0,0,IF(TRIM('[3]Discharge'!M32)="","",IF(COUNT(O6)=0,"",IF(O6=1,(((10^K4)*('[3]Discharge'!M32^N4))/100),((10^K4)*('[3]Discharge'!M32^N4))))))</f>
        <v>50.558592625242646</v>
      </c>
      <c r="N34" s="23">
        <f>IF('[3]Discharge'!N32=0,0,IF(TRIM('[3]Discharge'!N32)="","",IF(COUNT(O6)=0,"",IF(O6=1,(((10^K4)*('[3]Discharge'!N32^N4))/100),((10^K4)*('[3]Discharge'!N32^N4))))))</f>
        <v>23.533888084458958</v>
      </c>
      <c r="O34" s="91"/>
      <c r="P34" s="92"/>
      <c r="Q34" s="24"/>
    </row>
    <row r="35" spans="2:17" ht="21.75">
      <c r="B35" s="36">
        <v>23</v>
      </c>
      <c r="C35" s="23">
        <f>IF('[3]Discharge'!C33=0,0,IF(TRIM('[3]Discharge'!C33)="","",IF(COUNT(O6)=0,"",IF(O6=1,(((10^K4)*('[3]Discharge'!C33^N4))/100),((10^K4)*('[3]Discharge'!C33^N4))))))</f>
        <v>6.450014780584128</v>
      </c>
      <c r="D35" s="23">
        <f>IF('[3]Discharge'!D33=0,0,IF(TRIM('[3]Discharge'!D33)="","",IF(COUNT(O6)=0,"",IF(O6=1,(((10^K4)*('[3]Discharge'!D33^N4))/100),((10^K4)*('[3]Discharge'!D33^N4))))))</f>
        <v>25.26053090990146</v>
      </c>
      <c r="E35" s="23">
        <f>IF('[3]Discharge'!E33=0,0,IF(TRIM('[3]Discharge'!E33)="","",IF(COUNT(O6)=0,"",IF(O6=1,(((10^K4)*('[3]Discharge'!E33^N4))/100),((10^K4)*('[3]Discharge'!E33^N4))))))</f>
        <v>18.68864956016823</v>
      </c>
      <c r="F35" s="23">
        <f>IF('[3]Discharge'!F33=0,0,IF(TRIM('[3]Discharge'!F33)="","",IF(COUNT(O6)=0,"",IF(O6=1,(((10^K4)*('[3]Discharge'!F33^N4))/100),((10^K4)*('[3]Discharge'!F33^N4))))))</f>
        <v>8510.663011825318</v>
      </c>
      <c r="G35" s="23">
        <f>IF('[3]Discharge'!G33=0,0,IF(TRIM('[3]Discharge'!G33)="","",IF(COUNT(O6)=0,"",IF(O6=1,(((10^K4)*('[3]Discharge'!G33^N4))/100),((10^K4)*('[3]Discharge'!G33^N4))))))</f>
        <v>603.409822484448</v>
      </c>
      <c r="H35" s="23">
        <f>IF('[3]Discharge'!H33=0,0,IF(TRIM('[3]Discharge'!H33)="","",IF(COUNT(O6)=0,"",IF(O6=1,(((10^K4)*('[3]Discharge'!H33^N4))/100),((10^K4)*('[3]Discharge'!H33^N4))))))</f>
        <v>1126.6983452242218</v>
      </c>
      <c r="I35" s="23">
        <f>IF('[3]Discharge'!I33=0,0,IF(TRIM('[3]Discharge'!I33)="","",IF(COUNT(O6)=0,"",IF(O6=1,(((10^K4)*('[3]Discharge'!I33^N4))/100),((10^K4)*('[3]Discharge'!I33^N4))))))</f>
        <v>1164.2465174594888</v>
      </c>
      <c r="J35" s="23">
        <f>IF('[3]Discharge'!J33=0,0,IF(TRIM('[3]Discharge'!J33)="","",IF(COUNT(O6)=0,"",IF(O6=1,(((10^K4)*('[3]Discharge'!J33^N4))/100),((10^K4)*('[3]Discharge'!J33^N4))))))</f>
        <v>519.9491477489869</v>
      </c>
      <c r="K35" s="23">
        <f>IF('[3]Discharge'!K33=0,0,IF(TRIM('[3]Discharge'!K33)="","",IF(COUNT(O6)=0,"",IF(O6=1,(((10^K4)*('[3]Discharge'!K33^N4))/100),((10^K4)*('[3]Discharge'!K33^N4))))))</f>
        <v>185.15786302032686</v>
      </c>
      <c r="L35" s="23">
        <f>IF('[3]Discharge'!L33=0,0,IF(TRIM('[3]Discharge'!L33)="","",IF(COUNT(O6)=0,"",IF(O6=1,(((10^K4)*('[3]Discharge'!L33^N4))/100),((10^K4)*('[3]Discharge'!L33^N4))))))</f>
        <v>116.47671875949068</v>
      </c>
      <c r="M35" s="23">
        <f>IF('[3]Discharge'!M33=0,0,IF(TRIM('[3]Discharge'!M33)="","",IF(COUNT(O6)=0,"",IF(O6=1,(((10^K4)*('[3]Discharge'!M33^N4))/100),((10^K4)*('[3]Discharge'!M33^N4))))))</f>
        <v>50.558592625242646</v>
      </c>
      <c r="N35" s="23">
        <f>IF('[3]Discharge'!N33=0,0,IF(TRIM('[3]Discharge'!N33)="","",IF(COUNT(O6)=0,"",IF(O6=1,(((10^K4)*('[3]Discharge'!N33^N4))/100),((10^K4)*('[3]Discharge'!N33^N4))))))</f>
        <v>23.533888084458958</v>
      </c>
      <c r="O35" s="91"/>
      <c r="P35" s="92"/>
      <c r="Q35" s="24"/>
    </row>
    <row r="36" spans="2:17" ht="21.75">
      <c r="B36" s="36">
        <v>24</v>
      </c>
      <c r="C36" s="23">
        <f>IF('[3]Discharge'!C34=0,0,IF(TRIM('[3]Discharge'!C34)="","",IF(COUNT(O6)=0,"",IF(O6=1,(((10^K4)*('[3]Discharge'!C34^N4))/100),((10^K4)*('[3]Discharge'!C34^N4))))))</f>
        <v>2.7949193494673326</v>
      </c>
      <c r="D36" s="23">
        <f>IF('[3]Discharge'!D34=0,0,IF(TRIM('[3]Discharge'!D34)="","",IF(COUNT(O6)=0,"",IF(O6=1,(((10^K4)*('[3]Discharge'!D34^N4))/100),((10^K4)*('[3]Discharge'!D34^N4))))))</f>
        <v>21.862764576711267</v>
      </c>
      <c r="E36" s="23">
        <f>IF('[3]Discharge'!E34=0,0,IF(TRIM('[3]Discharge'!E34)="","",IF(COUNT(O6)=0,"",IF(O6=1,(((10^K4)*('[3]Discharge'!E34^N4))/100),((10^K4)*('[3]Discharge'!E34^N4))))))</f>
        <v>15.741537658377554</v>
      </c>
      <c r="F36" s="23">
        <f>IF('[3]Discharge'!F34=0,0,IF(TRIM('[3]Discharge'!F34)="","",IF(COUNT(O6)=0,"",IF(O6=1,(((10^K4)*('[3]Discharge'!F34^N4))/100),((10^K4)*('[3]Discharge'!F34^N4))))))</f>
        <v>3041.2279982530304</v>
      </c>
      <c r="G36" s="23">
        <f>IF('[3]Discharge'!G34=0,0,IF(TRIM('[3]Discharge'!G34)="","",IF(COUNT(O6)=0,"",IF(O6=1,(((10^K4)*('[3]Discharge'!G34^N4))/100),((10^K4)*('[3]Discharge'!G34^N4))))))</f>
        <v>333.87309470055567</v>
      </c>
      <c r="H36" s="23">
        <f>IF('[3]Discharge'!H34=0,0,IF(TRIM('[3]Discharge'!H34)="","",IF(COUNT(O6)=0,"",IF(O6=1,(((10^K4)*('[3]Discharge'!H34^N4))/100),((10^K4)*('[3]Discharge'!H34^N4))))))</f>
        <v>792.4566573282852</v>
      </c>
      <c r="I36" s="23">
        <f>IF('[3]Discharge'!I34=0,0,IF(TRIM('[3]Discharge'!I34)="","",IF(COUNT(O6)=0,"",IF(O6=1,(((10^K4)*('[3]Discharge'!I34^N4))/100),((10^K4)*('[3]Discharge'!I34^N4))))))</f>
        <v>2665.8797156160467</v>
      </c>
      <c r="J36" s="23">
        <f>IF('[3]Discharge'!J34=0,0,IF(TRIM('[3]Discharge'!J34)="","",IF(COUNT(O6)=0,"",IF(O6=1,(((10^K4)*('[3]Discharge'!J34^N4))/100),((10^K4)*('[3]Discharge'!J34^N4))))))</f>
        <v>519.9491477489869</v>
      </c>
      <c r="K36" s="23">
        <f>IF('[3]Discharge'!K34=0,0,IF(TRIM('[3]Discharge'!K34)="","",IF(COUNT(O6)=0,"",IF(O6=1,(((10^K4)*('[3]Discharge'!K34^N4))/100),((10^K4)*('[3]Discharge'!K34^N4))))))</f>
        <v>185.15786302032686</v>
      </c>
      <c r="L36" s="23">
        <f>IF('[3]Discharge'!L34=0,0,IF(TRIM('[3]Discharge'!L34)="","",IF(COUNT(O6)=0,"",IF(O6=1,(((10^K4)*('[3]Discharge'!L34^N4))/100),((10^K4)*('[3]Discharge'!L34^N4))))))</f>
        <v>116.47671875949068</v>
      </c>
      <c r="M36" s="23">
        <f>IF('[3]Discharge'!M34=0,0,IF(TRIM('[3]Discharge'!M34)="","",IF(COUNT(O6)=0,"",IF(O6=1,(((10^K4)*('[3]Discharge'!M34^N4))/100),((10^K4)*('[3]Discharge'!M34^N4))))))</f>
        <v>50.558592625242646</v>
      </c>
      <c r="N36" s="23">
        <f>IF('[3]Discharge'!N34=0,0,IF(TRIM('[3]Discharge'!N34)="","",IF(COUNT(O6)=0,"",IF(O6=1,(((10^K4)*('[3]Discharge'!N34^N4))/100),((10^K4)*('[3]Discharge'!N34^N4))))))</f>
        <v>23.533888084458958</v>
      </c>
      <c r="O36" s="91"/>
      <c r="P36" s="92"/>
      <c r="Q36" s="24"/>
    </row>
    <row r="37" spans="2:17" ht="21.75">
      <c r="B37" s="36">
        <v>25</v>
      </c>
      <c r="C37" s="23">
        <f>IF('[3]Discharge'!C35=0,0,IF(TRIM('[3]Discharge'!C35)="","",IF(COUNT(O6)=0,"",IF(O6=1,(((10^K4)*('[3]Discharge'!C35^N4))/100),((10^K4)*('[3]Discharge'!C35^N4))))))</f>
        <v>2.7949193494673326</v>
      </c>
      <c r="D37" s="23">
        <f>IF('[3]Discharge'!D35=0,0,IF(TRIM('[3]Discharge'!D35)="","",IF(COUNT(O6)=0,"",IF(O6=1,(((10^K4)*('[3]Discharge'!D35^N4))/100),((10^K4)*('[3]Discharge'!D35^N4))))))</f>
        <v>71.62157180058071</v>
      </c>
      <c r="E37" s="23">
        <f>IF('[3]Discharge'!E35=0,0,IF(TRIM('[3]Discharge'!E35)="","",IF(COUNT(O6)=0,"",IF(O6=1,(((10^K4)*('[3]Discharge'!E35^N4))/100),((10^K4)*('[3]Discharge'!E35^N4))))))</f>
        <v>14.354255341052838</v>
      </c>
      <c r="F37" s="23">
        <f>IF('[3]Discharge'!F35=0,0,IF(TRIM('[3]Discharge'!F35)="","",IF(COUNT(O6)=0,"",IF(O6=1,(((10^K4)*('[3]Discharge'!F35^N4))/100),((10^K4)*('[3]Discharge'!F35^N4))))))</f>
        <v>1401.160012853415</v>
      </c>
      <c r="G37" s="23">
        <f>IF('[3]Discharge'!G35=0,0,IF(TRIM('[3]Discharge'!G35)="","",IF(COUNT(O6)=0,"",IF(O6=1,(((10^K4)*('[3]Discharge'!G35^N4))/100),((10^K4)*('[3]Discharge'!G35^N4))))))</f>
        <v>732.5272441936629</v>
      </c>
      <c r="H37" s="23">
        <f>IF('[3]Discharge'!H35=0,0,IF(TRIM('[3]Discharge'!H35)="","",IF(COUNT(O6)=0,"",IF(O6=1,(((10^K4)*('[3]Discharge'!H35^N4))/100),((10^K4)*('[3]Discharge'!H35^N4))))))</f>
        <v>747.4658243981062</v>
      </c>
      <c r="I37" s="23">
        <f>IF('[3]Discharge'!I35=0,0,IF(TRIM('[3]Discharge'!I35)="","",IF(COUNT(O6)=0,"",IF(O6=1,(((10^K4)*('[3]Discharge'!I35^N4))/100),((10^K4)*('[3]Discharge'!I35^N4))))))</f>
        <v>3923.6906417804075</v>
      </c>
      <c r="J37" s="23">
        <f>IF('[3]Discharge'!J35=0,0,IF(TRIM('[3]Discharge'!J35)="","",IF(COUNT(O6)=0,"",IF(O6=1,(((10^K4)*('[3]Discharge'!J35^N4))/100),((10^K4)*('[3]Discharge'!J35^N4))))))</f>
        <v>519.9491477489869</v>
      </c>
      <c r="K37" s="23">
        <f>IF('[3]Discharge'!K35=0,0,IF(TRIM('[3]Discharge'!K35)="","",IF(COUNT(O6)=0,"",IF(O6=1,(((10^K4)*('[3]Discharge'!K35^N4))/100),((10^K4)*('[3]Discharge'!K35^N4))))))</f>
        <v>179.38113940913186</v>
      </c>
      <c r="L37" s="23">
        <f>IF('[3]Discharge'!L35=0,0,IF(TRIM('[3]Discharge'!L35)="","",IF(COUNT(O6)=0,"",IF(O6=1,(((10^K4)*('[3]Discharge'!L35^N4))/100),((10^K4)*('[3]Discharge'!L35^N4))))))</f>
        <v>112.33278169524262</v>
      </c>
      <c r="M37" s="23">
        <f>IF('[3]Discharge'!M35=0,0,IF(TRIM('[3]Discharge'!M35)="","",IF(COUNT(O6)=0,"",IF(O6=1,(((10^K4)*('[3]Discharge'!M35^N4))/100),((10^K4)*('[3]Discharge'!M35^N4))))))</f>
        <v>50.558592625242646</v>
      </c>
      <c r="N37" s="23">
        <f>IF('[3]Discharge'!N35=0,0,IF(TRIM('[3]Discharge'!N35)="","",IF(COUNT(O6)=0,"",IF(O6=1,(((10^K4)*('[3]Discharge'!N35^N4))/100),((10^K4)*('[3]Discharge'!N35^N4))))))</f>
        <v>21.862764576711267</v>
      </c>
      <c r="O37" s="91"/>
      <c r="P37" s="92"/>
      <c r="Q37" s="24"/>
    </row>
    <row r="38" spans="2:17" ht="21.75">
      <c r="B38" s="36">
        <v>26</v>
      </c>
      <c r="C38" s="23">
        <f>IF('[3]Discharge'!C36=0,0,IF(TRIM('[3]Discharge'!C36)="","",IF(COUNT(O6)=0,"",IF(O6=1,(((10^K4)*('[3]Discharge'!C36^N4))/100),((10^K4)*('[3]Discharge'!C36^N4))))))</f>
        <v>2.1815112842860858</v>
      </c>
      <c r="D38" s="23">
        <f>IF('[3]Discharge'!D36=0,0,IF(TRIM('[3]Discharge'!D36)="","",IF(COUNT(O6)=0,"",IF(O6=1,(((10^K4)*('[3]Discharge'!D36^N4))/100),((10^K4)*('[3]Discharge'!D36^N4))))))</f>
        <v>50.558592625242646</v>
      </c>
      <c r="E38" s="23">
        <f>IF('[3]Discharge'!E36=0,0,IF(TRIM('[3]Discharge'!E36)="","",IF(COUNT(O6)=0,"",IF(O6=1,(((10^K4)*('[3]Discharge'!E36^N4))/100),((10^K4)*('[3]Discharge'!E36^N4))))))</f>
        <v>20.24754908857492</v>
      </c>
      <c r="F38" s="23">
        <f>IF('[3]Discharge'!F36=0,0,IF(TRIM('[3]Discharge'!F36)="","",IF(COUNT(O6)=0,"",IF(O6=1,(((10^K4)*('[3]Discharge'!F36^N4))/100),((10^K4)*('[3]Discharge'!F36^N4))))))</f>
        <v>2189.4620823273267</v>
      </c>
      <c r="G38" s="23">
        <f>IF('[3]Discharge'!G36=0,0,IF(TRIM('[3]Discharge'!G36)="","",IF(COUNT(O6)=0,"",IF(O6=1,(((10^K4)*('[3]Discharge'!G36^N4))/100),((10^K4)*('[3]Discharge'!G36^N4))))))</f>
        <v>543.2595338266946</v>
      </c>
      <c r="H38" s="23">
        <f>IF('[3]Discharge'!H36=0,0,IF(TRIM('[3]Discharge'!H36)="","",IF(COUNT(O6)=0,"",IF(O6=1,(((10^K4)*('[3]Discharge'!H36^N4))/100),((10^K4)*('[3]Discharge'!H36^N4))))))</f>
        <v>1183.036887510855</v>
      </c>
      <c r="I38" s="23">
        <f>IF('[3]Discharge'!I36=0,0,IF(TRIM('[3]Discharge'!I36)="","",IF(COUNT(O6)=0,"",IF(O6=1,(((10^K4)*('[3]Discharge'!I36^N4))/100),((10^K4)*('[3]Discharge'!I36^N4))))))</f>
        <v>2913.241975772021</v>
      </c>
      <c r="J38" s="23">
        <f>IF('[3]Discharge'!J36=0,0,IF(TRIM('[3]Discharge'!J36)="","",IF(COUNT(O6)=0,"",IF(O6=1,(((10^K4)*('[3]Discharge'!J36^N4))/100),((10^K4)*('[3]Discharge'!J36^N4))))))</f>
        <v>519.9491477489869</v>
      </c>
      <c r="K38" s="23">
        <f>IF('[3]Discharge'!K36=0,0,IF(TRIM('[3]Discharge'!K36)="","",IF(COUNT(O6)=0,"",IF(O6=1,(((10^K4)*('[3]Discharge'!K36^N4))/100),((10^K4)*('[3]Discharge'!K36^N4))))))</f>
        <v>179.38113940913186</v>
      </c>
      <c r="L38" s="23">
        <f>IF('[3]Discharge'!L36=0,0,IF(TRIM('[3]Discharge'!L36)="","",IF(COUNT(O6)=0,"",IF(O6=1,(((10^K4)*('[3]Discharge'!L36^N4))/100),((10^K4)*('[3]Discharge'!L36^N4))))))</f>
        <v>112.33278169524262</v>
      </c>
      <c r="M38" s="23">
        <f>IF('[3]Discharge'!M36=0,0,IF(TRIM('[3]Discharge'!M36)="","",IF(COUNT(O6)=0,"",IF(O6=1,(((10^K4)*('[3]Discharge'!M36^N4))/100),((10^K4)*('[3]Discharge'!M36^N4))))))</f>
        <v>50.558592625242646</v>
      </c>
      <c r="N38" s="23">
        <f>IF('[3]Discharge'!N36=0,0,IF(TRIM('[3]Discharge'!N36)="","",IF(COUNT(O6)=0,"",IF(O6=1,(((10^K4)*('[3]Discharge'!N36^N4))/100),((10^K4)*('[3]Discharge'!N36^N4))))))</f>
        <v>18.68864956016823</v>
      </c>
      <c r="O38" s="91"/>
      <c r="P38" s="92"/>
      <c r="Q38" s="24"/>
    </row>
    <row r="39" spans="2:17" ht="21.75">
      <c r="B39" s="36">
        <v>27</v>
      </c>
      <c r="C39" s="23">
        <f>IF('[3]Discharge'!C37=0,0,IF(TRIM('[3]Discharge'!C37)="","",IF(COUNT(O6)=0,"",IF(O6=1,(((10^K4)*('[3]Discharge'!C37^N4))/100),((10^K4)*('[3]Discharge'!C37^N4))))))</f>
        <v>2.1815112842860858</v>
      </c>
      <c r="D39" s="23">
        <f>IF('[3]Discharge'!D37=0,0,IF(TRIM('[3]Discharge'!D37)="","",IF(COUNT(O6)=0,"",IF(O6=1,(((10^K4)*('[3]Discharge'!D37^N4))/100),((10^K4)*('[3]Discharge'!D37^N4))))))</f>
        <v>173.68741982854664</v>
      </c>
      <c r="E39" s="23">
        <f>IF('[3]Discharge'!E37=0,0,IF(TRIM('[3]Discharge'!E37)="","",IF(COUNT(O6)=0,"",IF(O6=1,(((10^K4)*('[3]Discharge'!E37^N4))/100),((10^K4)*('[3]Discharge'!E37^N4))))))</f>
        <v>25.26053090990146</v>
      </c>
      <c r="F39" s="23">
        <f>IF('[3]Discharge'!F37=0,0,IF(TRIM('[3]Discharge'!F37)="","",IF(COUNT(O6)=0,"",IF(O6=1,(((10^K4)*('[3]Discharge'!F37^N4))/100),((10^K4)*('[3]Discharge'!F37^N4))))))</f>
        <v>3276.5173459151792</v>
      </c>
      <c r="G39" s="23">
        <f>IF('[3]Discharge'!G37=0,0,IF(TRIM('[3]Discharge'!G37)="","",IF(COUNT(O6)=0,"",IF(O6=1,(((10^K4)*('[3]Discharge'!G37^N4))/100),((10^K4)*('[3]Discharge'!G37^N4))))))</f>
        <v>2087.83016275535</v>
      </c>
      <c r="H39" s="23">
        <f>IF('[3]Discharge'!H37=0,0,IF(TRIM('[3]Discharge'!H37)="","",IF(COUNT(O6)=0,"",IF(O6=1,(((10^K4)*('[3]Discharge'!H37^N4))/100),((10^K4)*('[3]Discharge'!H37^N4))))))</f>
        <v>1659.9980951443335</v>
      </c>
      <c r="I39" s="23">
        <f>IF('[3]Discharge'!I37=0,0,IF(TRIM('[3]Discharge'!I37)="","",IF(COUNT(O6)=0,"",IF(O6=1,(((10^K4)*('[3]Discharge'!I37^N4))/100),((10^K4)*('[3]Discharge'!I37^N4))))))</f>
        <v>3310.776953386132</v>
      </c>
      <c r="J39" s="23">
        <f>IF('[3]Discharge'!J37=0,0,IF(TRIM('[3]Discharge'!J37)="","",IF(COUNT(O6)=0,"",IF(O6=1,(((10^K4)*('[3]Discharge'!J37^N4))/100),((10^K4)*('[3]Discharge'!J37^N4))))))</f>
        <v>543.2595338266946</v>
      </c>
      <c r="K39" s="23">
        <f>IF('[3]Discharge'!K37=0,0,IF(TRIM('[3]Discharge'!K37)="","",IF(COUNT(O6)=0,"",IF(O6=1,(((10^K4)*('[3]Discharge'!K37^N4))/100),((10^K4)*('[3]Discharge'!K37^N4))))))</f>
        <v>179.38113940913186</v>
      </c>
      <c r="L39" s="23">
        <f>IF('[3]Discharge'!L37=0,0,IF(TRIM('[3]Discharge'!L37)="","",IF(COUNT(O6)=0,"",IF(O6=1,(((10^K4)*('[3]Discharge'!L37^N4))/100),((10^K4)*('[3]Discharge'!L37^N4))))))</f>
        <v>112.33278169524262</v>
      </c>
      <c r="M39" s="23">
        <f>IF('[3]Discharge'!M37=0,0,IF(TRIM('[3]Discharge'!M37)="","",IF(COUNT(O6)=0,"",IF(O6=1,(((10^K4)*('[3]Discharge'!M37^N4))/100),((10^K4)*('[3]Discharge'!M37^N4))))))</f>
        <v>50.558592625242646</v>
      </c>
      <c r="N39" s="23">
        <f>IF('[3]Discharge'!N37=0,0,IF(TRIM('[3]Discharge'!N37)="","",IF(COUNT(O6)=0,"",IF(O6=1,(((10^K4)*('[3]Discharge'!N37^N4))/100),((10^K4)*('[3]Discharge'!N37^N4))))))</f>
        <v>18.68864956016823</v>
      </c>
      <c r="O39" s="91"/>
      <c r="P39" s="92"/>
      <c r="Q39" s="24"/>
    </row>
    <row r="40" spans="2:17" ht="21.75">
      <c r="B40" s="36">
        <v>28</v>
      </c>
      <c r="C40" s="23">
        <f>IF('[3]Discharge'!C38=0,0,IF(TRIM('[3]Discharge'!C38)="","",IF(COUNT(O6)=0,"",IF(O6=1,(((10^K4)*('[3]Discharge'!C38^N4))/100),((10^K4)*('[3]Discharge'!C38^N4))))))</f>
        <v>2.4796267968473225</v>
      </c>
      <c r="D40" s="23">
        <f>IF('[3]Discharge'!D38=0,0,IF(TRIM('[3]Discharge'!D38)="","",IF(COUNT(O6)=0,"",IF(O6=1,(((10^K4)*('[3]Discharge'!D38^N4))/100),((10^K4)*('[3]Discharge'!D38^N4))))))</f>
        <v>116.47671875949068</v>
      </c>
      <c r="E40" s="23">
        <f>IF('[3]Discharge'!E38=0,0,IF(TRIM('[3]Discharge'!E38)="","",IF(COUNT(O6)=0,"",IF(O6=1,(((10^K4)*('[3]Discharge'!E38^N4))/100),((10^K4)*('[3]Discharge'!E38^N4))))))</f>
        <v>129.59737054182116</v>
      </c>
      <c r="F40" s="23">
        <f>IF('[3]Discharge'!F38=0,0,IF(TRIM('[3]Discharge'!F38)="","",IF(COUNT(O6)=0,"",IF(O6=1,(((10^K4)*('[3]Discharge'!F38^N4))/100),((10^K4)*('[3]Discharge'!F38^N4))))))</f>
        <v>1018.8475212418176</v>
      </c>
      <c r="G40" s="23">
        <f>IF('[3]Discharge'!G38=0,0,IF(TRIM('[3]Discharge'!G38)="","",IF(COUNT(O6)=0,"",IF(O6=1,(((10^K4)*('[3]Discharge'!G38^N4))/100),((10^K4)*('[3]Discharge'!G38^N4))))))</f>
        <v>1145.2131544619265</v>
      </c>
      <c r="H40" s="23">
        <f>IF('[3]Discharge'!H38=0,0,IF(TRIM('[3]Discharge'!H38)="","",IF(COUNT(O6)=0,"",IF(O6=1,(((10^K4)*('[3]Discharge'!H38^N4))/100),((10^K4)*('[3]Discharge'!H38^N4))))))</f>
        <v>1053.2778959505126</v>
      </c>
      <c r="I40" s="23">
        <f>IF('[3]Discharge'!I38=0,0,IF(TRIM('[3]Discharge'!I38)="","",IF(COUNT(O6)=0,"",IF(O6=1,(((10^K4)*('[3]Discharge'!I38^N4))/100),((10^K4)*('[3]Discharge'!I38^N4))))))</f>
        <v>2013.2886148650905</v>
      </c>
      <c r="J40" s="23">
        <f>IF('[3]Discharge'!J38=0,0,IF(TRIM('[3]Discharge'!J38)="","",IF(COUNT(O6)=0,"",IF(O6=1,(((10^K4)*('[3]Discharge'!J38^N4))/100),((10^K4)*('[3]Discharge'!J38^N4))))))</f>
        <v>543.2595338266946</v>
      </c>
      <c r="K40" s="23">
        <f>IF('[3]Discharge'!K38=0,0,IF(TRIM('[3]Discharge'!K38)="","",IF(COUNT(O6)=0,"",IF(O6=1,(((10^K4)*('[3]Discharge'!K38^N4))/100),((10^K4)*('[3]Discharge'!K38^N4))))))</f>
        <v>179.38113940913186</v>
      </c>
      <c r="L40" s="23">
        <f>IF('[3]Discharge'!L38=0,0,IF(TRIM('[3]Discharge'!L38)="","",IF(COUNT(O6)=0,"",IF(O6=1,(((10^K4)*('[3]Discharge'!L38^N4))/100),((10^K4)*('[3]Discharge'!L38^N4))))))</f>
        <v>112.33278169524262</v>
      </c>
      <c r="M40" s="23">
        <f>IF('[3]Discharge'!M38=0,0,IF(TRIM('[3]Discharge'!M38)="","",IF(COUNT(O6)=0,"",IF(O6=1,(((10^K4)*('[3]Discharge'!M38^N4))/100),((10^K4)*('[3]Discharge'!M38^N4))))))</f>
        <v>50.558592625242646</v>
      </c>
      <c r="N40" s="23">
        <f>IF('[3]Discharge'!N38=0,0,IF(TRIM('[3]Discharge'!N38)="","",IF(COUNT(O6)=0,"",IF(O6=1,(((10^K4)*('[3]Discharge'!N38^N4))/100),((10^K4)*('[3]Discharge'!N38^N4))))))</f>
        <v>18.68864956016823</v>
      </c>
      <c r="O40" s="91"/>
      <c r="P40" s="92"/>
      <c r="Q40" s="24"/>
    </row>
    <row r="41" spans="2:17" ht="21.75">
      <c r="B41" s="36">
        <v>29</v>
      </c>
      <c r="C41" s="23">
        <f>IF('[3]Discharge'!C39=0,0,IF(TRIM('[3]Discharge'!C39)="","",IF(COUNT(O6)=0,"",IF(O6=1,(((10^K4)*('[3]Discharge'!C39^N4))/100),((10^K4)*('[3]Discharge'!C39^N4))))))</f>
        <v>4.224183662311062</v>
      </c>
      <c r="D41" s="23">
        <f>IF('[3]Discharge'!D39=0,0,IF(TRIM('[3]Discharge'!D39)="","",IF(COUNT(O6)=0,"",IF(O6=1,(((10^K4)*('[3]Discharge'!D39^N4))/100),((10^K4)*('[3]Discharge'!D39^N4))))))</f>
        <v>112.33278169524262</v>
      </c>
      <c r="E41" s="23">
        <f>IF('[3]Discharge'!E39=0,0,IF(TRIM('[3]Discharge'!E39)="","",IF(COUNT(O6)=0,"",IF(O6=1,(((10^K4)*('[3]Discharge'!E39^N4))/100),((10^K4)*('[3]Discharge'!E39^N4))))))</f>
        <v>603.409822484448</v>
      </c>
      <c r="F41" s="23">
        <f>IF('[3]Discharge'!F39=0,0,IF(TRIM('[3]Discharge'!F39)="","",IF(COUNT(O6)=0,"",IF(O6=1,(((10^K4)*('[3]Discharge'!F39^N4))/100),((10^K4)*('[3]Discharge'!F39^N4))))))</f>
        <v>792.4566573282852</v>
      </c>
      <c r="G41" s="23">
        <f>IF('[3]Discharge'!G39=0,0,IF(TRIM('[3]Discharge'!G39)="","",IF(COUNT(O6)=0,"",IF(O6=1,(((10^K4)*('[3]Discharge'!G39^N4))/100),((10^K4)*('[3]Discharge'!G39^N4))))))</f>
        <v>777.4335855524847</v>
      </c>
      <c r="H41" s="23">
        <f>IF('[3]Discharge'!H39=0,0,IF(TRIM('[3]Discharge'!H39)="","",IF(COUNT(O6)=0,"",IF(O6=1,(((10^K4)*('[3]Discharge'!H39^N4))/100),((10^K4)*('[3]Discharge'!H39^N4))))))</f>
        <v>870.5225867435227</v>
      </c>
      <c r="I41" s="23">
        <f>IF('[3]Discharge'!I39=0,0,IF(TRIM('[3]Discharge'!I39)="","",IF(COUNT(O6)=0,"",IF(O6=1,(((10^K4)*('[3]Discharge'!I39^N4))/100),((10^K4)*('[3]Discharge'!I39^N4))))))</f>
        <v>1637.634656594531</v>
      </c>
      <c r="J41" s="23">
        <f>IF('[3]Discharge'!J39=0,0,IF(TRIM('[3]Discharge'!J39)="","",IF(COUNT(O6)=0,"",IF(O6=1,(((10^K4)*('[3]Discharge'!J39^N4))/100),((10^K4)*('[3]Discharge'!J39^N4))))))</f>
        <v>543.2595338266946</v>
      </c>
      <c r="K41" s="23">
        <f>IF('[3]Discharge'!K39=0,0,IF(TRIM('[3]Discharge'!K39)="","",IF(COUNT(O6)=0,"",IF(O6=1,(((10^K4)*('[3]Discharge'!K39^N4))/100),((10^K4)*('[3]Discharge'!K39^N4))))))</f>
        <v>179.38113940913186</v>
      </c>
      <c r="L41" s="23">
        <f>IF('[3]Discharge'!L39=0,0,IF(TRIM('[3]Discharge'!L39)="","",IF(COUNT(O6)=0,"",IF(O6=1,(((10^K4)*('[3]Discharge'!L39^N4))/100),((10^K4)*('[3]Discharge'!L39^N4))))))</f>
        <v>100.3103313505503</v>
      </c>
      <c r="M41" s="23">
        <f>IF('[3]Discharge'!M39=0,0,IF(TRIM('[3]Discharge'!M39)="","",IF(COUNT(O6)=0,"",IF(O6=1,(((10^K4)*('[3]Discharge'!M39^N4))/100),((10^K4)*('[3]Discharge'!M39^N4))))))</f>
      </c>
      <c r="N41" s="23">
        <f>IF('[3]Discharge'!N39=0,0,IF(TRIM('[3]Discharge'!N39)="","",IF(COUNT(O6)=0,"",IF(O6=1,(((10^K4)*('[3]Discharge'!N39^N4))/100),((10^K4)*('[3]Discharge'!N39^N4))))))</f>
        <v>18.68864956016823</v>
      </c>
      <c r="O41" s="91"/>
      <c r="P41" s="92"/>
      <c r="Q41" s="24"/>
    </row>
    <row r="42" spans="2:17" ht="21.75">
      <c r="B42" s="36">
        <v>30</v>
      </c>
      <c r="C42" s="23">
        <f>IF('[3]Discharge'!C40=0,0,IF(TRIM('[3]Discharge'!C40)="","",IF(COUNT(O6)=0,"",IF(O6=1,(((10^K4)*('[3]Discharge'!C40^N4))/100),((10^K4)*('[3]Discharge'!C40^N4))))))</f>
        <v>4.224183662311062</v>
      </c>
      <c r="D42" s="23">
        <f>IF('[3]Discharge'!D40=0,0,IF(TRIM('[3]Discharge'!D40)="","",IF(COUNT(O6)=0,"",IF(O6=1,(((10^K4)*('[3]Discharge'!D40^N4))/100),((10^K4)*('[3]Discharge'!D40^N4))))))</f>
        <v>227.89874923448136</v>
      </c>
      <c r="E42" s="23">
        <f>IF('[3]Discharge'!E40=0,0,IF(TRIM('[3]Discharge'!E40)="","",IF(COUNT(O6)=0,"",IF(O6=1,(((10^K4)*('[3]Discharge'!E40^N4))/100),((10^K4)*('[3]Discharge'!E40^N4))))))</f>
        <v>209.08989598793266</v>
      </c>
      <c r="F42" s="23">
        <f>IF('[3]Discharge'!F40=0,0,IF(TRIM('[3]Discharge'!F40)="","",IF(COUNT(O6)=0,"",IF(O6=1,(((10^K4)*('[3]Discharge'!F40^N4))/100),((10^K4)*('[3]Discharge'!F40^N4))))))</f>
        <v>566.7558405899462</v>
      </c>
      <c r="G42" s="23">
        <f>IF('[3]Discharge'!G40=0,0,IF(TRIM('[3]Discharge'!G40)="","",IF(COUNT(O6)=0,"",IF(O6=1,(((10^K4)*('[3]Discharge'!G40^N4))/100),((10^K4)*('[3]Discharge'!G40^N4))))))</f>
        <v>705.7995265540769</v>
      </c>
      <c r="H42" s="23">
        <f>IF('[3]Discharge'!H40=0,0,IF(TRIM('[3]Discharge'!H40)="","",IF(COUNT(O6)=0,"",IF(O6=1,(((10^K4)*('[3]Discharge'!H40^N4))/100),((10^K4)*('[3]Discharge'!H40^N4))))))</f>
        <v>719.2607912151251</v>
      </c>
      <c r="I42" s="23">
        <f>IF('[3]Discharge'!I40=0,0,IF(TRIM('[3]Discharge'!I40)="","",IF(COUNT(O6)=0,"",IF(O6=1,(((10^K4)*('[3]Discharge'!I40^N4))/100),((10^K4)*('[3]Discharge'!I40^N4))))))</f>
        <v>1360.2987031506434</v>
      </c>
      <c r="J42" s="23">
        <f>IF('[3]Discharge'!J40=0,0,IF(TRIM('[3]Discharge'!J40)="","",IF(COUNT(O6)=0,"",IF(O6=1,(((10^K4)*('[3]Discharge'!J40^N4))/100),((10^K4)*('[3]Discharge'!J40^N4))))))</f>
        <v>519.9491477489869</v>
      </c>
      <c r="K42" s="23">
        <f>IF('[3]Discharge'!K40=0,0,IF(TRIM('[3]Discharge'!K40)="","",IF(COUNT(O6)=0,"",IF(O6=1,(((10^K4)*('[3]Discharge'!K40^N4))/100),((10^K4)*('[3]Discharge'!K40^N4))))))</f>
        <v>179.38113940913186</v>
      </c>
      <c r="L42" s="23">
        <f>IF('[3]Discharge'!L40=0,0,IF(TRIM('[3]Discharge'!L40)="","",IF(COUNT(O6)=0,"",IF(O6=1,(((10^K4)*('[3]Discharge'!L40^N4))/100),((10^K4)*('[3]Discharge'!L40^N4))))))</f>
        <v>85.24487603737158</v>
      </c>
      <c r="M42" s="23"/>
      <c r="N42" s="23">
        <f>IF('[3]Discharge'!N40=0,0,IF(TRIM('[3]Discharge'!N40)="","",IF(COUNT(O6)=0,"",IF(O6=1,(((10^K4)*('[3]Discharge'!N40^N4))/100),((10^K4)*('[3]Discharge'!N40^N4))))))</f>
        <v>18.68864956016823</v>
      </c>
      <c r="O42" s="91"/>
      <c r="P42" s="92"/>
      <c r="Q42" s="24"/>
    </row>
    <row r="43" spans="2:17" ht="21.75">
      <c r="B43" s="36">
        <v>31</v>
      </c>
      <c r="C43" s="23"/>
      <c r="D43" s="23">
        <f>IF('[3]Discharge'!D41=0,0,IF(TRIM('[3]Discharge'!D41)="","",IF(COUNT(O6)=0,"",IF(O6=1,(((10^K4)*('[3]Discharge'!D41^N4))/100),((10^K4)*('[3]Discharge'!D41^N4))))))</f>
        <v>262.81157906501807</v>
      </c>
      <c r="E43" s="23"/>
      <c r="F43" s="23">
        <f>IF('[3]Discharge'!F41=0,0,IF(TRIM('[3]Discharge'!F41)="","",IF(COUNT(O6)=0,"",IF(O6=1,(((10^K4)*('[3]Discharge'!F41^N4))/100),((10^K4)*('[3]Discharge'!F41^N4))))))</f>
        <v>455.3030827418151</v>
      </c>
      <c r="G43" s="23">
        <f>IF('[3]Discharge'!G41=0,0,IF(TRIM('[3]Discharge'!G41)="","",IF(COUNT(O6)=0,"",IF(O6=1,(((10^K4)*('[3]Discharge'!G41^N4))/100),((10^K4)*('[3]Discharge'!G41^N4))))))</f>
        <v>918.6757695236171</v>
      </c>
      <c r="H43" s="23"/>
      <c r="I43" s="23">
        <f>IF('[3]Discharge'!I41=0,0,IF(TRIM('[3]Discharge'!I41)="","",IF(COUNT(O6)=0,"",IF(O6=1,(((10^K4)*('[3]Discharge'!I41^N4))/100),((10^K4)*('[3]Discharge'!I41^N4))))))</f>
        <v>1221.4160908260314</v>
      </c>
      <c r="J43" s="23"/>
      <c r="K43" s="23">
        <f>IF('[3]Discharge'!K41=0,0,IF(TRIM('[3]Discharge'!K41)="","",IF(COUNT(O6)=0,"",IF(O6=1,(((10^K4)*('[3]Discharge'!K41^N4))/100),((10^K4)*('[3]Discharge'!K41^N4))))))</f>
        <v>168.0769582011536</v>
      </c>
      <c r="L43" s="23">
        <f>IF(TRIM('[3]Discharge'!L41)="","",IF(COUNT(O6)=0,"",IF(O6=1,(((10^K4)*('[3]Discharge'!L41^N4))/100),((10^K4)*('[3]Discharge'!L41^N4)))))</f>
        <v>78.24279831532247</v>
      </c>
      <c r="M43" s="23"/>
      <c r="N43" s="25">
        <f>IF('[3]Discharge'!N41=0,0,IF(TRIM('[3]Discharge'!N41)="","",IF(COUNT(O6)=0,"",IF(O6=1,(((10^K4)*('[3]Discharge'!N41^N4))/100),((10^K4)*('[3]Discharge'!N41^N4))))))</f>
        <v>18.68864956016823</v>
      </c>
      <c r="O43" s="91"/>
      <c r="P43" s="92"/>
      <c r="Q43" s="24"/>
    </row>
    <row r="44" spans="2:17" ht="2.25" customHeight="1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6"/>
      <c r="Q44" s="24"/>
    </row>
    <row r="45" spans="2:17" ht="21.75">
      <c r="B45" s="1" t="s">
        <v>28</v>
      </c>
      <c r="C45" s="23">
        <f>IF(COUNT(C11:C43)=0,"",SUM(C11:C43))</f>
        <v>164.54406689020203</v>
      </c>
      <c r="D45" s="23">
        <f aca="true" t="shared" si="0" ref="D45:M45">IF(COUNT(D11:D43)=0,"",SUM(D11:D43))</f>
        <v>2871.202158678845</v>
      </c>
      <c r="E45" s="23">
        <f t="shared" si="0"/>
        <v>2645.914538612699</v>
      </c>
      <c r="F45" s="23">
        <f t="shared" si="0"/>
        <v>34839.606671099646</v>
      </c>
      <c r="G45" s="23">
        <f t="shared" si="0"/>
        <v>14149.707018481873</v>
      </c>
      <c r="H45" s="23">
        <f t="shared" si="0"/>
        <v>34207.35963615244</v>
      </c>
      <c r="I45" s="23">
        <f t="shared" si="0"/>
        <v>52295.06071798486</v>
      </c>
      <c r="J45" s="23">
        <f t="shared" si="0"/>
        <v>19982.265735870315</v>
      </c>
      <c r="K45" s="23">
        <f t="shared" si="0"/>
        <v>8369.424591841278</v>
      </c>
      <c r="L45" s="23">
        <f t="shared" si="0"/>
        <v>4689.083297495973</v>
      </c>
      <c r="M45" s="23">
        <f t="shared" si="0"/>
        <v>2075.2195569868913</v>
      </c>
      <c r="N45" s="23">
        <f>IF(COUNT(N11:N43)=0,"",SUM(N11:N43))</f>
        <v>948.8590013055197</v>
      </c>
      <c r="O45" s="91">
        <f>IF(COUNT(C45:N45)=0,"",SUM(C45:N45))</f>
        <v>177238.24699140052</v>
      </c>
      <c r="P45" s="92"/>
      <c r="Q45" s="28" t="s">
        <v>29</v>
      </c>
    </row>
    <row r="46" spans="2:17" ht="21.75">
      <c r="B46" s="1" t="s">
        <v>30</v>
      </c>
      <c r="C46" s="23">
        <f>IF(COUNT(C11:C43)=0,"",AVERAGE(C11:C43))</f>
        <v>5.484802229673401</v>
      </c>
      <c r="D46" s="23">
        <f aca="true" t="shared" si="1" ref="D46:N46">IF(COUNT(D11:D43)=0,"",AVERAGE(D11:D43))</f>
        <v>92.61942447351113</v>
      </c>
      <c r="E46" s="23">
        <f t="shared" si="1"/>
        <v>88.19715128708997</v>
      </c>
      <c r="F46" s="23">
        <f t="shared" si="1"/>
        <v>1123.8582797128918</v>
      </c>
      <c r="G46" s="23">
        <f t="shared" si="1"/>
        <v>456.44216188651205</v>
      </c>
      <c r="H46" s="23">
        <f t="shared" si="1"/>
        <v>1140.2453212050814</v>
      </c>
      <c r="I46" s="23">
        <f t="shared" si="1"/>
        <v>1686.9374425156407</v>
      </c>
      <c r="J46" s="23">
        <f t="shared" si="1"/>
        <v>666.0755245290105</v>
      </c>
      <c r="K46" s="23">
        <f t="shared" si="1"/>
        <v>269.98143844649286</v>
      </c>
      <c r="L46" s="23">
        <f t="shared" si="1"/>
        <v>151.26075153212815</v>
      </c>
      <c r="M46" s="23">
        <f t="shared" si="1"/>
        <v>74.11498417810326</v>
      </c>
      <c r="N46" s="23">
        <f t="shared" si="1"/>
        <v>30.608354880823214</v>
      </c>
      <c r="O46" s="91">
        <f>IF(COUNT(C46:N46)=0,"",SUM(C46:N46))</f>
        <v>5785.825636876957</v>
      </c>
      <c r="P46" s="92"/>
      <c r="Q46" s="24"/>
    </row>
    <row r="47" spans="2:17" ht="21.75">
      <c r="B47" s="1" t="s">
        <v>31</v>
      </c>
      <c r="C47" s="23">
        <f>IF(COUNT(C11:C43)=0,"",MAX(C11:C43))</f>
        <v>7.8191518099621105</v>
      </c>
      <c r="D47" s="23">
        <f aca="true" t="shared" si="2" ref="D47:N47">IF(COUNT(D11:D43)=0,"",MAX(D11:D43))</f>
        <v>792.4566573282852</v>
      </c>
      <c r="E47" s="23">
        <f t="shared" si="2"/>
        <v>603.409822484448</v>
      </c>
      <c r="F47" s="23">
        <f t="shared" si="2"/>
        <v>8510.663011825318</v>
      </c>
      <c r="G47" s="23">
        <f t="shared" si="2"/>
        <v>2087.83016275535</v>
      </c>
      <c r="H47" s="23">
        <f t="shared" si="2"/>
        <v>4978.668498699277</v>
      </c>
      <c r="I47" s="23">
        <f t="shared" si="2"/>
        <v>3923.6906417804075</v>
      </c>
      <c r="J47" s="23">
        <f t="shared" si="2"/>
        <v>1107.9466035326016</v>
      </c>
      <c r="K47" s="23">
        <f t="shared" si="2"/>
        <v>455.3030827418151</v>
      </c>
      <c r="L47" s="23">
        <f t="shared" si="2"/>
        <v>196.9593322544526</v>
      </c>
      <c r="M47" s="23">
        <f t="shared" si="2"/>
        <v>100.3103313505503</v>
      </c>
      <c r="N47" s="23">
        <f t="shared" si="2"/>
        <v>50.558592625242646</v>
      </c>
      <c r="O47" s="91">
        <f>IF(COUNT(C47:N47)=0,"",MAX(C47:N47))</f>
        <v>8510.663011825318</v>
      </c>
      <c r="P47" s="92"/>
      <c r="Q47" s="24"/>
    </row>
    <row r="48" spans="2:17" ht="21.75">
      <c r="B48" s="1" t="s">
        <v>32</v>
      </c>
      <c r="C48" s="23">
        <f>IF(COUNT(C11:C43)=0,"",MIN(C11:C43))</f>
        <v>2.1815112842860858</v>
      </c>
      <c r="D48" s="23">
        <f aca="true" t="shared" si="3" ref="D48:N48">IF(COUNT(D11:D43)=0,"",MIN(D11:D43))</f>
        <v>4.62270919054763</v>
      </c>
      <c r="E48" s="23">
        <f t="shared" si="3"/>
        <v>14.354255341052838</v>
      </c>
      <c r="F48" s="23">
        <f t="shared" si="3"/>
        <v>21.862764576711267</v>
      </c>
      <c r="G48" s="23">
        <f t="shared" si="3"/>
        <v>138.79247164860084</v>
      </c>
      <c r="H48" s="23">
        <f t="shared" si="3"/>
        <v>445.3606906154347</v>
      </c>
      <c r="I48" s="23">
        <f t="shared" si="3"/>
        <v>628.3257486282502</v>
      </c>
      <c r="J48" s="23">
        <f t="shared" si="3"/>
        <v>519.9491477489869</v>
      </c>
      <c r="K48" s="23">
        <f t="shared" si="3"/>
        <v>168.0769582011536</v>
      </c>
      <c r="L48" s="23">
        <f t="shared" si="3"/>
        <v>78.24279831532247</v>
      </c>
      <c r="M48" s="23">
        <f t="shared" si="3"/>
        <v>50.558592625242646</v>
      </c>
      <c r="N48" s="23">
        <f t="shared" si="3"/>
        <v>18.68864956016823</v>
      </c>
      <c r="O48" s="91">
        <f>IF(COUNT(C48:N48)=0,"",MIN(C48:N48))</f>
        <v>2.1815112842860858</v>
      </c>
      <c r="P48" s="92"/>
      <c r="Q48" s="24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B18" sqref="AB18"/>
    </sheetView>
  </sheetViews>
  <sheetFormatPr defaultColWidth="9.140625" defaultRowHeight="21.75"/>
  <cols>
    <col min="1" max="1" width="7.421875" style="3" customWidth="1"/>
    <col min="2" max="2" width="8.28125" style="3" customWidth="1"/>
    <col min="3" max="12" width="9.140625" style="3" customWidth="1"/>
    <col min="13" max="13" width="9.8515625" style="3" customWidth="1"/>
    <col min="14" max="15" width="9.140625" style="3" customWidth="1"/>
    <col min="16" max="16" width="3.28125" style="3" customWidth="1"/>
    <col min="17" max="17" width="8.140625" style="3" customWidth="1"/>
    <col min="18" max="18" width="6.7109375" style="3" hidden="1" customWidth="1"/>
    <col min="19" max="19" width="7.28125" style="3" hidden="1" customWidth="1"/>
    <col min="20" max="26" width="0" style="3" hidden="1" customWidth="1"/>
    <col min="27" max="16384" width="9.140625" style="3" customWidth="1"/>
  </cols>
  <sheetData>
    <row r="1" spans="1:25" ht="16.5" customHeight="1">
      <c r="A1" s="74" t="s">
        <v>0</v>
      </c>
      <c r="B1" s="75"/>
      <c r="C1" s="76" t="str">
        <f>'[4]c-form'!AG4</f>
        <v> Ban Huai Pa Cang ,Mae  Taeng  , Chiang  Mai,P.92A</v>
      </c>
      <c r="D1" s="76"/>
      <c r="E1" s="76"/>
      <c r="F1" s="76"/>
      <c r="G1" s="76"/>
      <c r="H1" s="76"/>
      <c r="I1" s="76"/>
      <c r="J1" s="76"/>
      <c r="K1" s="2"/>
      <c r="M1" s="74" t="s">
        <v>1</v>
      </c>
      <c r="N1" s="75"/>
      <c r="Y1" s="24" t="str">
        <f>name</f>
        <v>P.4A</v>
      </c>
    </row>
    <row r="2" spans="1:25" ht="16.5" customHeight="1">
      <c r="A2" s="74" t="s">
        <v>2</v>
      </c>
      <c r="B2" s="75"/>
      <c r="C2" s="76" t="str">
        <f>'[4]c-form'!AG3</f>
        <v>Nam Mae Taeng</v>
      </c>
      <c r="D2" s="76"/>
      <c r="E2" s="76"/>
      <c r="F2" s="76"/>
      <c r="G2" s="76"/>
      <c r="H2" s="4"/>
      <c r="I2" s="4"/>
      <c r="J2" s="4"/>
      <c r="K2" s="2"/>
      <c r="M2" s="5" t="s">
        <v>3</v>
      </c>
      <c r="N2" s="6"/>
      <c r="Y2" s="24">
        <f>FIND(".",Y1)</f>
        <v>2</v>
      </c>
    </row>
    <row r="3" spans="1:25" ht="16.5" customHeight="1">
      <c r="A3" s="1" t="s">
        <v>4</v>
      </c>
      <c r="B3" s="1"/>
      <c r="C3" s="76" t="str">
        <f>'[4]c-form'!AH3</f>
        <v>Ping</v>
      </c>
      <c r="D3" s="76"/>
      <c r="E3" s="76"/>
      <c r="F3" s="76"/>
      <c r="G3" s="76"/>
      <c r="H3" s="4"/>
      <c r="I3" s="4"/>
      <c r="J3" s="4"/>
      <c r="K3" s="2"/>
      <c r="M3" s="74" t="s">
        <v>5</v>
      </c>
      <c r="N3" s="74"/>
      <c r="Y3" s="24" t="str">
        <f>LEFT(Y1,Y2-1)&amp;RIGHT(Y1,Y2)</f>
        <v>P4A</v>
      </c>
    </row>
    <row r="4" spans="1:25" ht="16.5" customHeight="1">
      <c r="A4" s="5" t="s">
        <v>6</v>
      </c>
      <c r="B4" s="7"/>
      <c r="C4" s="77" t="str">
        <f>'[4]c-form'!AI3</f>
        <v>Ping</v>
      </c>
      <c r="D4" s="77"/>
      <c r="E4" s="77"/>
      <c r="F4" s="77"/>
      <c r="G4" s="77"/>
      <c r="J4" s="9" t="s">
        <v>7</v>
      </c>
      <c r="K4" s="78">
        <v>0.1142772966</v>
      </c>
      <c r="L4" s="79"/>
      <c r="M4" s="10" t="s">
        <v>8</v>
      </c>
      <c r="N4" s="93">
        <v>1.666</v>
      </c>
      <c r="O4" s="94"/>
      <c r="Y4" s="24">
        <f>IF(TRIM('[4]c-form'!C7)="","",'[4]c-form'!C7)</f>
        <v>2018</v>
      </c>
    </row>
    <row r="5" spans="1:17" ht="16.5" customHeight="1">
      <c r="A5" s="5"/>
      <c r="B5" s="7"/>
      <c r="C5" s="8"/>
      <c r="D5" s="8"/>
      <c r="E5" s="8"/>
      <c r="F5" s="8"/>
      <c r="G5" s="8"/>
      <c r="J5" s="82" t="s">
        <v>9</v>
      </c>
      <c r="K5" s="83"/>
      <c r="L5" s="12">
        <v>2017</v>
      </c>
      <c r="M5" s="11" t="s">
        <v>10</v>
      </c>
      <c r="N5" s="12">
        <v>2018</v>
      </c>
      <c r="O5" s="13" t="s">
        <v>11</v>
      </c>
      <c r="P5" s="14">
        <v>30</v>
      </c>
      <c r="Q5" s="15" t="s">
        <v>12</v>
      </c>
    </row>
    <row r="6" spans="1:15" ht="16.5" customHeight="1">
      <c r="A6" s="5"/>
      <c r="B6" s="7"/>
      <c r="C6" s="8"/>
      <c r="D6" s="8"/>
      <c r="E6" s="8"/>
      <c r="F6" s="8"/>
      <c r="G6" s="8"/>
      <c r="H6" s="74" t="str">
        <f>IF(TRIM('[4]c-form'!AJ3)&lt;&gt;"","Water  Year   "&amp;'[4]c-form'!AJ3,"Water  Year   ")</f>
        <v>Water  Year   2018</v>
      </c>
      <c r="I6" s="74"/>
      <c r="J6" s="16"/>
      <c r="N6" s="17" t="s">
        <v>13</v>
      </c>
      <c r="O6" s="18">
        <v>1</v>
      </c>
    </row>
    <row r="7" spans="2:15" ht="16.5" customHeight="1">
      <c r="B7" s="84" t="str">
        <f>IF(TRIM('[4]c-form'!AJ3)&lt;&gt;"","Suspended Sediment, in Hundred Tons per Day, Water Year April 1, "&amp;'[4]c-form'!AJ3&amp;" to March 31,  "&amp;'[4]c-form'!AJ3+1,"Suspended Sediment, in Hundred Tons per Day, Water Year April 1,         to March 31,  ")</f>
        <v>Suspended Sediment, in Hundred Tons per Day, Water Year April 1, 2018 to March 31,  2019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2:11" ht="4.5" customHeight="1">
      <c r="B8" s="19"/>
      <c r="C8" s="2"/>
      <c r="D8" s="2"/>
      <c r="E8" s="2"/>
      <c r="F8" s="2"/>
      <c r="G8" s="2"/>
      <c r="H8" s="2"/>
      <c r="I8" s="2"/>
      <c r="J8" s="2"/>
      <c r="K8" s="2"/>
    </row>
    <row r="9" spans="2:16" s="20" customFormat="1" ht="16.5" customHeight="1"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89" t="s">
        <v>27</v>
      </c>
      <c r="P9" s="90"/>
    </row>
    <row r="10" ht="3" customHeight="1"/>
    <row r="11" spans="2:19" ht="21.75">
      <c r="B11" s="42">
        <v>1</v>
      </c>
      <c r="C11" s="23">
        <f>IF('[4]Discharge'!C9=0,0,IF(TRIM('[4]Discharge'!C9)="","",IF(COUNT(O6)=0,"",IF(O6=1,(((10^K4)*('[4]Discharge'!C9^N4))/100),((10^K4)*('[4]Discharge'!C9^N4))))))</f>
        <v>0.14097982983685065</v>
      </c>
      <c r="D11" s="23">
        <f>IF('[4]Discharge'!D9=0,0,IF(TRIM('[4]Discharge'!D9)="","",IF(COUNT(O6)=0,"",IF(O6=1,(((10^K4)*('[4]Discharge'!D9^N4))/100),((10^K4)*('[4]Discharge'!D9^N4))))))</f>
        <v>0.21599579702145916</v>
      </c>
      <c r="E11" s="23">
        <f>IF('[4]Discharge'!E9=0,0,IF(TRIM('[4]Discharge'!E9)="","",IF(COUNT(O6)=0,"",IF(O6=1,(((10^K4)*('[4]Discharge'!E9^N4))/100),((10^K4)*('[4]Discharge'!E9^N4))))))</f>
        <v>1.119737926327183</v>
      </c>
      <c r="F11" s="23">
        <f>IF('[4]Discharge'!F9=0,0,IF(TRIM('[4]Discharge'!F9)="","",IF(COUNT(O6)=0,"",IF(O6=1,(((10^K4)*('[4]Discharge'!F9^N4))/100),((10^K4)*('[4]Discharge'!F9^N4))))))</f>
        <v>1.0063594241536569</v>
      </c>
      <c r="G11" s="23">
        <f>IF('[4]Discharge'!G9=0,0,IF(TRIM('[4]Discharge'!G9)="","",IF(COUNT(O6)=0,"",IF(O6=1,(((10^K4)*('[4]Discharge'!G9^N4))/100),((10^K4)*('[4]Discharge'!G9^N4))))))</f>
        <v>2.175090071581287</v>
      </c>
      <c r="H11" s="23">
        <f>IF('[4]Discharge'!H9=0,0,IF(TRIM('[4]Discharge'!H9)="","",IF(COUNT(O6)=0,"",IF(O6=1,(((10^K4)*('[4]Discharge'!H9^N4))/100),((10^K4)*('[4]Discharge'!H9^N4))))))</f>
        <v>3.4417423806049126</v>
      </c>
      <c r="I11" s="23">
        <f>IF('[4]Discharge'!I9=0,0,IF(TRIM('[4]Discharge'!I9)="","",IF(COUNT(O6)=0,"",IF(O6=1,(((10^K4)*('[4]Discharge'!I9^N4))/100),((10^K4)*('[4]Discharge'!I9^N4))))))</f>
        <v>8.240972932092943</v>
      </c>
      <c r="J11" s="23">
        <f>IF('[4]Discharge'!J9=0,0,IF(TRIM('[4]Discharge'!J9)="","",IF(COUNT(O6)=0,"",IF(O6=1,(((10^K4)*('[4]Discharge'!J9^N4))/100),((10^K4)*('[4]Discharge'!J9^N4))))))</f>
        <v>3.6250366395708795</v>
      </c>
      <c r="K11" s="23">
        <f>IF('[4]Discharge'!K9=0,0,IF(TRIM('[4]Discharge'!K9)="","",IF(COUNT(O6)=0,"",IF(O6=1,(((10^K4)*('[4]Discharge'!K9^N4))/100),((10^K4)*('[4]Discharge'!K9^N4))))))</f>
        <v>1.5186162728449903</v>
      </c>
      <c r="L11" s="23">
        <f>IF('[4]Discharge'!L9=0,0,IF(TRIM('[4]Discharge'!L9)="","",IF(COUNT(O6)=0,"",IF(O6=1,(((10^K4)*('[4]Discharge'!L9^N4))/100),((10^K4)*('[4]Discharge'!L9^N4))))))</f>
        <v>0.8112827219187945</v>
      </c>
      <c r="M11" s="23">
        <f>IF('[4]Discharge'!M9=0,0,IF(TRIM('[4]Discharge'!M9)="","",IF(COUNT(O6)=0,"",IF(O6=1,(((10^K4)*('[4]Discharge'!M9^N4))/100),((10^K4)*('[4]Discharge'!M9^N4))))))</f>
        <v>0.4545313184633171</v>
      </c>
      <c r="N11" s="23">
        <f>IF('[4]Discharge'!N9=0,0,IF(TRIM('[4]Discharge'!N9)="","",IF(COUNT(O6)=0,"",IF(O6=1,(((10^K4)*('[4]Discharge'!N9^N4))/100),((10^K4)*('[4]Discharge'!N9^N4))))))</f>
        <v>0.26030639422194235</v>
      </c>
      <c r="O11" s="91"/>
      <c r="P11" s="92"/>
      <c r="Q11" s="24"/>
      <c r="R11" s="37"/>
      <c r="S11" s="37"/>
    </row>
    <row r="12" spans="2:19" ht="21.75">
      <c r="B12" s="42">
        <v>2</v>
      </c>
      <c r="C12" s="23">
        <f>IF('[4]Discharge'!C10=0,0,IF(TRIM('[4]Discharge'!C10)="","",IF(COUNT(O6)=0,"",IF(O6=1,(((10^K4)*('[4]Discharge'!C10^N4))/100),((10^K4)*('[4]Discharge'!C10^N4))))))</f>
        <v>0.14097982983685065</v>
      </c>
      <c r="D12" s="23">
        <f>IF('[4]Discharge'!D10=0,0,IF(TRIM('[4]Discharge'!D10)="","",IF(COUNT(O6)=0,"",IF(O6=1,(((10^K4)*('[4]Discharge'!D10^N4))/100),((10^K4)*('[4]Discharge'!D10^N4))))))</f>
        <v>0.2489200742415958</v>
      </c>
      <c r="E12" s="23">
        <f>IF('[4]Discharge'!E10=0,0,IF(TRIM('[4]Discharge'!E10)="","",IF(COUNT(O6)=0,"",IF(O6=1,(((10^K4)*('[4]Discharge'!E10^N4))/100),((10^K4)*('[4]Discharge'!E10^N4))))))</f>
        <v>1.6276677594231963</v>
      </c>
      <c r="F12" s="23">
        <f>IF('[4]Discharge'!F10=0,0,IF(TRIM('[4]Discharge'!F10)="","",IF(COUNT(O6)=0,"",IF(O6=1,(((10^K4)*('[4]Discharge'!F10^N4))/100),((10^K4)*('[4]Discharge'!F10^N4))))))</f>
        <v>0.69284440952393</v>
      </c>
      <c r="G12" s="23">
        <f>IF('[4]Discharge'!G10=0,0,IF(TRIM('[4]Discharge'!G10)="","",IF(COUNT(O6)=0,"",IF(O6=1,(((10^K4)*('[4]Discharge'!G10^N4))/100),((10^K4)*('[4]Discharge'!G10^N4))))))</f>
        <v>2.1083991910224777</v>
      </c>
      <c r="H12" s="23">
        <f>IF('[4]Discharge'!H10=0,0,IF(TRIM('[4]Discharge'!H10)="","",IF(COUNT(O6)=0,"",IF(O6=1,(((10^K4)*('[4]Discharge'!H10^N4))/100),((10^K4)*('[4]Discharge'!H10^N4))))))</f>
        <v>2.9622580906854035</v>
      </c>
      <c r="I12" s="23">
        <f>IF('[4]Discharge'!I10=0,0,IF(TRIM('[4]Discharge'!I10)="","",IF(COUNT(O6)=0,"",IF(O6=1,(((10^K4)*('[4]Discharge'!I10^N4))/100),((10^K4)*('[4]Discharge'!I10^N4))))))</f>
        <v>65.27076922953145</v>
      </c>
      <c r="J12" s="23">
        <f>IF('[4]Discharge'!J10=0,0,IF(TRIM('[4]Discharge'!J10)="","",IF(COUNT(O6)=0,"",IF(O6=1,(((10^K4)*('[4]Discharge'!J10^N4))/100),((10^K4)*('[4]Discharge'!J10^N4))))))</f>
        <v>3.4417423806049126</v>
      </c>
      <c r="K12" s="23">
        <f>IF('[4]Discharge'!K10=0,0,IF(TRIM('[4]Discharge'!K10)="","",IF(COUNT(O6)=0,"",IF(O6=1,(((10^K4)*('[4]Discharge'!K10^N4))/100),((10^K4)*('[4]Discharge'!K10^N4))))))</f>
        <v>1.5186162728449903</v>
      </c>
      <c r="L12" s="23">
        <f>IF('[4]Discharge'!L10=0,0,IF(TRIM('[4]Discharge'!L10)="","",IF(COUNT(O6)=0,"",IF(O6=1,(((10^K4)*('[4]Discharge'!L10^N4))/100),((10^K4)*('[4]Discharge'!L10^N4))))))</f>
        <v>0.8112827219187945</v>
      </c>
      <c r="M12" s="23">
        <f>IF('[4]Discharge'!M10=0,0,IF(TRIM('[4]Discharge'!M10)="","",IF(COUNT(O6)=0,"",IF(O6=1,(((10^K4)*('[4]Discharge'!M10^N4))/100),((10^K4)*('[4]Discharge'!M10^N4))))))</f>
        <v>0.4545313184633171</v>
      </c>
      <c r="N12" s="23">
        <f>IF('[4]Discharge'!N10=0,0,IF(TRIM('[4]Discharge'!N10)="","",IF(COUNT(O6)=0,"",IF(O6=1,(((10^K4)*('[4]Discharge'!N10^N4))/100),((10^K4)*('[4]Discharge'!N10^N4))))))</f>
        <v>0.26030639422194235</v>
      </c>
      <c r="O12" s="91"/>
      <c r="P12" s="92"/>
      <c r="Q12" s="24"/>
      <c r="R12" s="37"/>
      <c r="S12" s="37"/>
    </row>
    <row r="13" spans="2:19" ht="21.75">
      <c r="B13" s="42">
        <v>3</v>
      </c>
      <c r="C13" s="23">
        <f>IF('[4]Discharge'!C11=0,0,IF(TRIM('[4]Discharge'!C11)="","",IF(COUNT(O6)=0,"",IF(O6=1,(((10^K4)*('[4]Discharge'!C11^N4))/100),((10^K4)*('[4]Discharge'!C11^N4))))))</f>
        <v>0.20543915530106624</v>
      </c>
      <c r="D13" s="23">
        <f>IF('[4]Discharge'!D11=0,0,IF(TRIM('[4]Discharge'!D11)="","",IF(COUNT(O6)=0,"",IF(O6=1,(((10^K4)*('[4]Discharge'!D11^N4))/100),((10^K4)*('[4]Discharge'!D11^N4))))))</f>
        <v>1.1585994405275772</v>
      </c>
      <c r="E13" s="23">
        <f>IF('[4]Discharge'!E11=0,0,IF(TRIM('[4]Discharge'!E11)="","",IF(COUNT(O6)=0,"",IF(O6=1,(((10^K4)*('[4]Discharge'!E11^N4))/100),((10^K4)*('[4]Discharge'!E11^N4))))))</f>
        <v>1.0436141377636883</v>
      </c>
      <c r="F13" s="23">
        <f>IF('[4]Discharge'!F11=0,0,IF(TRIM('[4]Discharge'!F11)="","",IF(COUNT(O6)=0,"",IF(O6=1,(((10^K4)*('[4]Discharge'!F11^N4))/100),((10^K4)*('[4]Discharge'!F11^N4))))))</f>
        <v>0.5672175178794796</v>
      </c>
      <c r="G13" s="23">
        <f>IF('[4]Discharge'!G11=0,0,IF(TRIM('[4]Discharge'!G11)="","",IF(COUNT(O6)=0,"",IF(O6=1,(((10^K4)*('[4]Discharge'!G11^N4))/100),((10^K4)*('[4]Discharge'!G11^N4))))))</f>
        <v>1.360760974376716</v>
      </c>
      <c r="H13" s="23">
        <f>IF('[4]Discharge'!H11=0,0,IF(TRIM('[4]Discharge'!H11)="","",IF(COUNT(O6)=0,"",IF(O6=1,(((10^K4)*('[4]Discharge'!H11^N4))/100),((10^K4)*('[4]Discharge'!H11^N4))))))</f>
        <v>2.59244305343047</v>
      </c>
      <c r="I13" s="23">
        <f>IF('[4]Discharge'!I11=0,0,IF(TRIM('[4]Discharge'!I11)="","",IF(COUNT(O6)=0,"",IF(O6=1,(((10^K4)*('[4]Discharge'!I11^N4))/100),((10^K4)*('[4]Discharge'!I11^N4))))))</f>
        <v>49.00532006146998</v>
      </c>
      <c r="J13" s="23">
        <f>IF('[4]Discharge'!J11=0,0,IF(TRIM('[4]Discharge'!J11)="","",IF(COUNT(O6)=0,"",IF(O6=1,(((10^K4)*('[4]Discharge'!J11^N4))/100),((10^K4)*('[4]Discharge'!J11^N4))))))</f>
        <v>3.2721396265709863</v>
      </c>
      <c r="K13" s="23">
        <f>IF('[4]Discharge'!K11=0,0,IF(TRIM('[4]Discharge'!K11)="","",IF(COUNT(O6)=0,"",IF(O6=1,(((10^K4)*('[4]Discharge'!K11^N4))/100),((10^K4)*('[4]Discharge'!K11^N4))))))</f>
        <v>1.5186162728449903</v>
      </c>
      <c r="L13" s="23">
        <f>IF('[4]Discharge'!L11=0,0,IF(TRIM('[4]Discharge'!L11)="","",IF(COUNT(O6)=0,"",IF(O6=1,(((10^K4)*('[4]Discharge'!L11^N4))/100),((10^K4)*('[4]Discharge'!L11^N4))))))</f>
        <v>0.8112827219187945</v>
      </c>
      <c r="M13" s="23">
        <f>IF('[4]Discharge'!M11=0,0,IF(TRIM('[4]Discharge'!M11)="","",IF(COUNT(O6)=0,"",IF(O6=1,(((10^K4)*('[4]Discharge'!M11^N4))/100),((10^K4)*('[4]Discharge'!M11^N4))))))</f>
        <v>0.4545313184633171</v>
      </c>
      <c r="N13" s="23">
        <f>IF('[4]Discharge'!N11=0,0,IF(TRIM('[4]Discharge'!N11)="","",IF(COUNT(O6)=0,"",IF(O6=1,(((10^K4)*('[4]Discharge'!N11^N4))/100),((10^K4)*('[4]Discharge'!N11^N4))))))</f>
        <v>0.2489200742415958</v>
      </c>
      <c r="O13" s="91"/>
      <c r="P13" s="92"/>
      <c r="Q13" s="24"/>
      <c r="R13" s="37"/>
      <c r="S13" s="37"/>
    </row>
    <row r="14" spans="2:17" ht="21.75">
      <c r="B14" s="42">
        <v>4</v>
      </c>
      <c r="C14" s="23">
        <f>IF('[4]Discharge'!C12=0,0,IF(TRIM('[4]Discharge'!C12)="","",IF(COUNT(O6)=0,"",IF(O6=1,(((10^K4)*('[4]Discharge'!C12^N4))/100),((10^K4)*('[4]Discharge'!C12^N4))))))</f>
        <v>0.17505337158397008</v>
      </c>
      <c r="D14" s="23">
        <f>IF('[4]Discharge'!D12=0,0,IF(TRIM('[4]Discharge'!D12)="","",IF(COUNT(O6)=0,"",IF(O6=1,(((10^K4)*('[4]Discharge'!D12^N4))/100),((10^K4)*('[4]Discharge'!D12^N4))))))</f>
        <v>0.6395384339249985</v>
      </c>
      <c r="E14" s="23">
        <f>IF('[4]Discharge'!E12=0,0,IF(TRIM('[4]Discharge'!E12)="","",IF(COUNT(O6)=0,"",IF(O6=1,(((10^K4)*('[4]Discharge'!E12^N4))/100),((10^K4)*('[4]Discharge'!E12^N4))))))</f>
        <v>1.081408249708275</v>
      </c>
      <c r="F14" s="23">
        <f>IF('[4]Discharge'!F12=0,0,IF(TRIM('[4]Discharge'!F12)="","",IF(COUNT(O6)=0,"",IF(O6=1,(((10^K4)*('[4]Discharge'!F12^N4))/100),((10^K4)*('[4]Discharge'!F12^N4))))))</f>
        <v>0.5438865269576492</v>
      </c>
      <c r="G14" s="23">
        <f>IF('[4]Discharge'!G12=0,0,IF(TRIM('[4]Discharge'!G12)="","",IF(COUNT(O6)=0,"",IF(O6=1,(((10^K4)*('[4]Discharge'!G12^N4))/100),((10^K4)*('[4]Discharge'!G12^N4))))))</f>
        <v>1.081408249708275</v>
      </c>
      <c r="H14" s="23">
        <f>IF('[4]Discharge'!H12=0,0,IF(TRIM('[4]Discharge'!H12)="","",IF(COUNT(O6)=0,"",IF(O6=1,(((10^K4)*('[4]Discharge'!H12^N4))/100),((10^K4)*('[4]Discharge'!H12^N4))))))</f>
        <v>4.802949366647214</v>
      </c>
      <c r="I14" s="23">
        <f>IF('[4]Discharge'!I12=0,0,IF(TRIM('[4]Discharge'!I12)="","",IF(COUNT(O6)=0,"",IF(O6=1,(((10^K4)*('[4]Discharge'!I12^N4))/100),((10^K4)*('[4]Discharge'!I12^N4))))))</f>
        <v>27.687699479607836</v>
      </c>
      <c r="J14" s="23">
        <f>IF('[4]Discharge'!J12=0,0,IF(TRIM('[4]Discharge'!J12)="","",IF(COUNT(O6)=0,"",IF(O6=1,(((10^K4)*('[4]Discharge'!J12^N4))/100),((10^K4)*('[4]Discharge'!J12^N4))))))</f>
        <v>3.115658599285767</v>
      </c>
      <c r="K14" s="23">
        <f>IF('[4]Discharge'!K12=0,0,IF(TRIM('[4]Discharge'!K12)="","",IF(COUNT(O6)=0,"",IF(O6=1,(((10^K4)*('[4]Discharge'!K12^N4))/100),((10^K4)*('[4]Discharge'!K12^N4))))))</f>
        <v>1.3192927860538248</v>
      </c>
      <c r="L14" s="23">
        <f>IF('[4]Discharge'!L12=0,0,IF(TRIM('[4]Discharge'!L12)="","",IF(COUNT(O6)=0,"",IF(O6=1,(((10^K4)*('[4]Discharge'!L12^N4))/100),((10^K4)*('[4]Discharge'!L12^N4))))))</f>
        <v>0.8112827219187945</v>
      </c>
      <c r="M14" s="23">
        <f>IF('[4]Discharge'!M12=0,0,IF(TRIM('[4]Discharge'!M12)="","",IF(COUNT(O6)=0,"",IF(O6=1,(((10^K4)*('[4]Discharge'!M12^N4))/100),((10^K4)*('[4]Discharge'!M12^N4))))))</f>
        <v>0.43320271985482256</v>
      </c>
      <c r="N14" s="23">
        <f>IF('[4]Discharge'!N12=0,0,IF(TRIM('[4]Discharge'!N12)="","",IF(COUNT(O6)=0,"",IF(O6=1,(((10^K4)*('[4]Discharge'!N12^N4))/100),((10^K4)*('[4]Discharge'!N12^N4))))))</f>
        <v>0.21599579702145916</v>
      </c>
      <c r="O14" s="91"/>
      <c r="P14" s="92"/>
      <c r="Q14" s="24"/>
    </row>
    <row r="15" spans="2:17" ht="21.75">
      <c r="B15" s="42">
        <v>5</v>
      </c>
      <c r="C15" s="23">
        <f>IF('[4]Discharge'!C13=0,0,IF(TRIM('[4]Discharge'!C13)="","",IF(COUNT(O6)=0,"",IF(O6=1,(((10^K4)*('[4]Discharge'!C13^N4))/100),(((10^K4)*('[4]Discharge'!C13^N4)))))))</f>
        <v>0.15706129400310131</v>
      </c>
      <c r="D15" s="23">
        <f>IF('[4]Discharge'!D13=0,0,IF(TRIM('[4]Discharge'!D13)="","",IF(COUNT(O6)=0,"",IF(O6=1,(((10^K4)*('[4]Discharge'!D13^N4))/100),((10^K4)*('[4]Discharge'!D13^N4))))))</f>
        <v>0.3488134604275478</v>
      </c>
      <c r="E15" s="23">
        <f>IF('[4]Discharge'!E13=0,0,IF(TRIM('[4]Discharge'!E13)="","",IF(COUNT(O6)=0,"",IF(O6=1,(((10^K4)*('[4]Discharge'!E13^N4))/100),((10^K4)*('[4]Discharge'!E13^N4))))))</f>
        <v>0.7217520474238849</v>
      </c>
      <c r="F15" s="23">
        <f>IF('[4]Discharge'!F13=0,0,IF(TRIM('[4]Discharge'!F13)="","",IF(COUNT(O6)=0,"",IF(O6=1,(((10^K4)*('[4]Discharge'!F13^N4))/100),((10^K4)*('[4]Discharge'!F13^N4))))))</f>
        <v>0.69284440952393</v>
      </c>
      <c r="G15" s="23">
        <f>IF('[4]Discharge'!G13=0,0,IF(TRIM('[4]Discharge'!G13)="","",IF(COUNT(O6)=0,"",IF(O6=1,(((10^K4)*('[4]Discharge'!G13^N4))/100),((10^K4)*('[4]Discharge'!G13^N4))))))</f>
        <v>1.081408249708275</v>
      </c>
      <c r="H15" s="23">
        <f>IF('[4]Discharge'!H13=0,0,IF(TRIM('[4]Discharge'!H13)="","",IF(COUNT(O6)=0,"",IF(O6=1,(((10^K4)*('[4]Discharge'!H13^N4))/100),((10^K4)*('[4]Discharge'!H13^N4))))))</f>
        <v>8.849702641584251</v>
      </c>
      <c r="I15" s="23">
        <f>IF('[4]Discharge'!I13=0,0,IF(TRIM('[4]Discharge'!I13)="","",IF(COUNT(O6)=0,"",IF(O6=1,(((10^K4)*('[4]Discharge'!I13^N4))/100),((10^K4)*('[4]Discharge'!I13^N4))))))</f>
        <v>21.315190913478645</v>
      </c>
      <c r="J15" s="23">
        <f>IF('[4]Discharge'!J13=0,0,IF(TRIM('[4]Discharge'!J13)="","",IF(COUNT(O6)=0,"",IF(O6=1,(((10^K4)*('[4]Discharge'!J13^N4))/100),((10^K4)*('[4]Discharge'!J13^N4))))))</f>
        <v>2.738002225850477</v>
      </c>
      <c r="K15" s="23">
        <f>IF('[4]Discharge'!K13=0,0,IF(TRIM('[4]Discharge'!K13)="","",IF(COUNT(O6)=0,"",IF(O6=1,(((10^K4)*('[4]Discharge'!K13^N4))/100),((10^K4)*('[4]Discharge'!K13^N4))))))</f>
        <v>1.2379035760112282</v>
      </c>
      <c r="L15" s="23">
        <f>IF('[4]Discharge'!L13=0,0,IF(TRIM('[4]Discharge'!L13)="","",IF(COUNT(O6)=0,"",IF(O6=1,(((10^K4)*('[4]Discharge'!L13^N4))/100),((10^K4)*('[4]Discharge'!L13^N4))))))</f>
        <v>0.8112827219187945</v>
      </c>
      <c r="M15" s="23">
        <f>IF('[4]Discharge'!M13=0,0,IF(TRIM('[4]Discharge'!M13)="","",IF(COUNT(O6)=0,"",IF(O6=1,(((10^K4)*('[4]Discharge'!M13^N4))/100),((10^K4)*('[4]Discharge'!M13^N4))))))</f>
        <v>0.4545313184633171</v>
      </c>
      <c r="N15" s="23">
        <f>IF('[4]Discharge'!N13=0,0,IF(TRIM('[4]Discharge'!N13)="","",IF(COUNT(O6)=0,"",IF(O6=1,(((10^K4)*('[4]Discharge'!N13^N4))/100),((10^K4)*('[4]Discharge'!N13^N4))))))</f>
        <v>0.21599579702145916</v>
      </c>
      <c r="O15" s="91"/>
      <c r="P15" s="92"/>
      <c r="Q15" s="24"/>
    </row>
    <row r="16" spans="2:17" ht="21.75">
      <c r="B16" s="42">
        <v>6</v>
      </c>
      <c r="C16" s="23">
        <f>IF('[4]Discharge'!C14=0,0,IF(TRIM('[4]Discharge'!C14)="","",IF(COUNT(O6)=0,"",IF(O6=1,(((10^K4)*('[4]Discharge'!C14^N4))/100),((10^K4)*('[4]Discharge'!C14^N4))))))</f>
        <v>0.15706129400310131</v>
      </c>
      <c r="D16" s="23">
        <f>IF('[4]Discharge'!D14=0,0,IF(TRIM('[4]Discharge'!D14)="","",IF(COUNT(O6)=0,"",IF(O6=1,(((10^K4)*('[4]Discharge'!D14^N4))/100),((10^K4)*('[4]Discharge'!D14^N4))))))</f>
        <v>0.3328209311131181</v>
      </c>
      <c r="E16" s="23">
        <f>IF('[4]Discharge'!E14=0,0,IF(TRIM('[4]Discharge'!E14)="","",IF(COUNT(O6)=0,"",IF(O6=1,(((10^K4)*('[4]Discharge'!E14^N4))/100),((10^K4)*('[4]Discharge'!E14^N4))))))</f>
        <v>0.7511301249229513</v>
      </c>
      <c r="F16" s="23">
        <f>IF('[4]Discharge'!F14=0,0,IF(TRIM('[4]Discharge'!F14)="","",IF(COUNT(O6)=0,"",IF(O6=1,(((10^K4)*('[4]Discharge'!F14^N4))/100),((10^K4)*('[4]Discharge'!F14^N4))))))</f>
        <v>0.43320271985482256</v>
      </c>
      <c r="G16" s="23">
        <f>IF('[4]Discharge'!G14=0,0,IF(TRIM('[4]Discharge'!G14)="","",IF(COUNT(O6)=0,"",IF(O6=1,(((10^K4)*('[4]Discharge'!G14^N4))/100),((10^K4)*('[4]Discharge'!G14^N4))))))</f>
        <v>1.3192927860538248</v>
      </c>
      <c r="H16" s="23">
        <f>IF('[4]Discharge'!H14=0,0,IF(TRIM('[4]Discharge'!H14)="","",IF(COUNT(O6)=0,"",IF(O6=1,(((10^K4)*('[4]Discharge'!H14^N4))/100),((10^K4)*('[4]Discharge'!H14^N4))))))</f>
        <v>4.3956633576694</v>
      </c>
      <c r="I16" s="23">
        <f>IF('[4]Discharge'!I14=0,0,IF(TRIM('[4]Discharge'!I14)="","",IF(COUNT(O6)=0,"",IF(O6=1,(((10^K4)*('[4]Discharge'!I14^N4))/100),((10^K4)*('[4]Discharge'!I14^N4))))))</f>
        <v>9.957811786388785</v>
      </c>
      <c r="J16" s="23">
        <f>IF('[4]Discharge'!J14=0,0,IF(TRIM('[4]Discharge'!J14)="","",IF(COUNT(O6)=0,"",IF(O6=1,(((10^K4)*('[4]Discharge'!J14^N4))/100),((10^K4)*('[4]Discharge'!J14^N4))))))</f>
        <v>2.811969446515696</v>
      </c>
      <c r="K16" s="23">
        <f>IF('[4]Discharge'!K14=0,0,IF(TRIM('[4]Discharge'!K14)="","",IF(COUNT(O6)=0,"",IF(O6=1,(((10^K4)*('[4]Discharge'!K14^N4))/100),((10^K4)*('[4]Discharge'!K14^N4))))))</f>
        <v>1.2379035760112282</v>
      </c>
      <c r="L16" s="23">
        <f>IF('[4]Discharge'!L14=0,0,IF(TRIM('[4]Discharge'!L14)="","",IF(COUNT(O6)=0,"",IF(O6=1,(((10^K4)*('[4]Discharge'!L14^N4))/100),((10^K4)*('[4]Discharge'!L14^N4))))))</f>
        <v>0.8112827219187945</v>
      </c>
      <c r="M16" s="23">
        <f>IF('[4]Discharge'!M14=0,0,IF(TRIM('[4]Discharge'!M14)="","",IF(COUNT(O6)=0,"",IF(O6=1,(((10^K4)*('[4]Discharge'!M14^N4))/100),((10^K4)*('[4]Discharge'!M14^N4))))))</f>
        <v>0.4545313184633171</v>
      </c>
      <c r="N16" s="23">
        <f>IF('[4]Discharge'!N14=0,0,IF(TRIM('[4]Discharge'!N14)="","",IF(COUNT(O6)=0,"",IF(O6=1,(((10^K4)*('[4]Discharge'!N14^N4))/100),((10^K4)*('[4]Discharge'!N14^N4))))))</f>
        <v>0.21599579702145916</v>
      </c>
      <c r="O16" s="91"/>
      <c r="P16" s="92"/>
      <c r="Q16" s="24"/>
    </row>
    <row r="17" spans="2:17" ht="21.75">
      <c r="B17" s="42">
        <v>7</v>
      </c>
      <c r="C17" s="23">
        <f>IF('[4]Discharge'!C15=0,0,IF(TRIM('[4]Discharge'!C15)="","",IF(COUNT(O6)=0,"",IF(O6=1,(((10^K4)*('[4]Discharge'!C15^N4))/100),((10^K4)*('[4]Discharge'!C15^N4))))))</f>
        <v>0.15706129400310131</v>
      </c>
      <c r="D17" s="23">
        <f>IF('[4]Discharge'!D15=0,0,IF(TRIM('[4]Discharge'!D15)="","",IF(COUNT(O6)=0,"",IF(O6=1,(((10^K4)*('[4]Discharge'!D15^N4))/100),((10^K4)*('[4]Discharge'!D15^N4))))))</f>
        <v>0.26030639422194235</v>
      </c>
      <c r="E17" s="23">
        <f>IF('[4]Discharge'!E15=0,0,IF(TRIM('[4]Discharge'!E15)="","",IF(COUNT(O6)=0,"",IF(O6=1,(((10^K4)*('[4]Discharge'!E15^N4))/100),((10^K4)*('[4]Discharge'!E15^N4))))))</f>
        <v>0.69284440952393</v>
      </c>
      <c r="F17" s="23">
        <f>IF('[4]Discharge'!F15=0,0,IF(TRIM('[4]Discharge'!F15)="","",IF(COUNT(O6)=0,"",IF(O6=1,(((10^K4)*('[4]Discharge'!F15^N4))/100),((10^K4)*('[4]Discharge'!F15^N4))))))</f>
        <v>0.4545313184633171</v>
      </c>
      <c r="G17" s="23">
        <f>IF('[4]Discharge'!G15=0,0,IF(TRIM('[4]Discharge'!G15)="","",IF(COUNT(O6)=0,"",IF(O6=1,(((10^K4)*('[4]Discharge'!G15^N4))/100),((10^K4)*('[4]Discharge'!G15^N4))))))</f>
        <v>1.8547377686163091</v>
      </c>
      <c r="H17" s="23">
        <f>IF('[4]Discharge'!H15=0,0,IF(TRIM('[4]Discharge'!H15)="","",IF(COUNT(O6)=0,"",IF(O6=1,(((10^K4)*('[4]Discharge'!H15^N4))/100),((10^K4)*('[4]Discharge'!H15^N4))))))</f>
        <v>3.115658599285767</v>
      </c>
      <c r="I17" s="23">
        <f>IF('[4]Discharge'!I15=0,0,IF(TRIM('[4]Discharge'!I15)="","",IF(COUNT(O6)=0,"",IF(O6=1,(((10^K4)*('[4]Discharge'!I15^N4))/100),((10^K4)*('[4]Discharge'!I15^N4))))))</f>
        <v>6.9823304506139</v>
      </c>
      <c r="J17" s="23">
        <f>IF('[4]Discharge'!J15=0,0,IF(TRIM('[4]Discharge'!J15)="","",IF(COUNT(O6)=0,"",IF(O6=1,(((10^K4)*('[4]Discharge'!J15^N4))/100),((10^K4)*('[4]Discharge'!J15^N4))))))</f>
        <v>2.811969446515696</v>
      </c>
      <c r="K17" s="23">
        <f>IF('[4]Discharge'!K15=0,0,IF(TRIM('[4]Discharge'!K15)="","",IF(COUNT(O6)=0,"",IF(O6=1,(((10^K4)*('[4]Discharge'!K15^N4))/100),((10^K4)*('[4]Discharge'!K15^N4))))))</f>
        <v>1.1585994405275772</v>
      </c>
      <c r="L17" s="23">
        <f>IF('[4]Discharge'!L15=0,0,IF(TRIM('[4]Discharge'!L15)="","",IF(COUNT(O6)=0,"",IF(O6=1,(((10^K4)*('[4]Discharge'!L15^N4))/100),((10^K4)*('[4]Discharge'!L15^N4))))))</f>
        <v>0.8112827219187945</v>
      </c>
      <c r="M17" s="23">
        <f>IF('[4]Discharge'!M15=0,0,IF(TRIM('[4]Discharge'!M15)="","",IF(COUNT(O6)=0,"",IF(O6=1,(((10^K4)*('[4]Discharge'!M15^N4))/100),((10^K4)*('[4]Discharge'!M15^N4))))))</f>
        <v>0.4545313184633171</v>
      </c>
      <c r="N17" s="23">
        <f>IF('[4]Discharge'!N15=0,0,IF(TRIM('[4]Discharge'!N15)="","",IF(COUNT(O6)=0,"",IF(O6=1,(((10^K4)*('[4]Discharge'!N15^N4))/100),((10^K4)*('[4]Discharge'!N15^N4))))))</f>
        <v>0.19509504584829152</v>
      </c>
      <c r="O17" s="91"/>
      <c r="P17" s="92"/>
      <c r="Q17" s="24"/>
    </row>
    <row r="18" spans="2:17" ht="21.75">
      <c r="B18" s="42">
        <v>8</v>
      </c>
      <c r="C18" s="23">
        <f>IF('[4]Discharge'!C16=0,0,IF(TRIM('[4]Discharge'!C16)="","",IF(COUNT(O6)=0,"",IF(O6=1,(((10^K4)*('[4]Discharge'!C16^N4))/100),((10^K4)*('[4]Discharge'!C16^N4))))))</f>
        <v>0.1489337822554843</v>
      </c>
      <c r="D18" s="23">
        <f>IF('[4]Discharge'!D16=0,0,IF(TRIM('[4]Discharge'!D16)="","",IF(COUNT(O6)=0,"",IF(O6=1,(((10^K4)*('[4]Discharge'!D16^N4))/100),((10^K4)*('[4]Discharge'!D16^N4))))))</f>
        <v>0.22676284620100695</v>
      </c>
      <c r="E18" s="23">
        <f>IF('[4]Discharge'!E16=0,0,IF(TRIM('[4]Discharge'!E16)="","",IF(COUNT(O6)=0,"",IF(O6=1,(((10^K4)*('[4]Discharge'!E16^N4))/100),((10^K4)*('[4]Discharge'!E16^N4))))))</f>
        <v>0.7809748936916051</v>
      </c>
      <c r="F18" s="23">
        <f>IF('[4]Discharge'!F16=0,0,IF(TRIM('[4]Discharge'!F16)="","",IF(COUNT(O6)=0,"",IF(O6=1,(((10^K4)*('[4]Discharge'!F16^N4))/100),((10^K4)*('[4]Discharge'!F16^N4))))))</f>
        <v>0.3816917221048468</v>
      </c>
      <c r="G18" s="23">
        <f>IF('[4]Discharge'!G16=0,0,IF(TRIM('[4]Discharge'!G16)="","",IF(COUNT(O6)=0,"",IF(O6=1,(((10^K4)*('[4]Discharge'!G16^N4))/100),((10^K4)*('[4]Discharge'!G16^N4))))))</f>
        <v>1.7397215314671655</v>
      </c>
      <c r="H18" s="23">
        <f>IF('[4]Discharge'!H16=0,0,IF(TRIM('[4]Discharge'!H16)="","",IF(COUNT(O6)=0,"",IF(O6=1,(((10^K4)*('[4]Discharge'!H16^N4))/100),((10^K4)*('[4]Discharge'!H16^N4))))))</f>
        <v>2.8867227762161387</v>
      </c>
      <c r="I18" s="23">
        <f>IF('[4]Discharge'!I16=0,0,IF(TRIM('[4]Discharge'!I16)="","",IF(COUNT(O6)=0,"",IF(O6=1,(((10^K4)*('[4]Discharge'!I16^N4))/100),((10^K4)*('[4]Discharge'!I16^N4))))))</f>
        <v>6.9823304506139</v>
      </c>
      <c r="J18" s="23">
        <f>IF('[4]Discharge'!J16=0,0,IF(TRIM('[4]Discharge'!J16)="","",IF(COUNT(O6)=0,"",IF(O6=1,(((10^K4)*('[4]Discharge'!J16^N4))/100),((10^K4)*('[4]Discharge'!J16^N4))))))</f>
        <v>3.115658599285767</v>
      </c>
      <c r="K18" s="23">
        <f>IF('[4]Discharge'!K16=0,0,IF(TRIM('[4]Discharge'!K16)="","",IF(COUNT(O6)=0,"",IF(O6=1,(((10^K4)*('[4]Discharge'!K16^N4))/100),((10^K4)*('[4]Discharge'!K16^N4))))))</f>
        <v>1.1585994405275772</v>
      </c>
      <c r="L18" s="23">
        <f>IF('[4]Discharge'!L16=0,0,IF(TRIM('[4]Discharge'!L16)="","",IF(COUNT(O6)=0,"",IF(O6=1,(((10^K4)*('[4]Discharge'!L16^N4))/100),((10^K4)*('[4]Discharge'!L16^N4))))))</f>
        <v>0.8112827219187945</v>
      </c>
      <c r="M18" s="23">
        <f>IF('[4]Discharge'!M16=0,0,IF(TRIM('[4]Discharge'!M16)="","",IF(COUNT(O6)=0,"",IF(O6=1,(((10^K4)*('[4]Discharge'!M16^N4))/100),((10^K4)*('[4]Discharge'!M16^N4))))))</f>
        <v>0.43320271985482256</v>
      </c>
      <c r="N18" s="23">
        <f>IF('[4]Discharge'!N16=0,0,IF(TRIM('[4]Discharge'!N16)="","",IF(COUNT(O6)=0,"",IF(O6=1,(((10^K4)*('[4]Discharge'!N16^N4))/100),((10^K4)*('[4]Discharge'!N16^N4))))))</f>
        <v>0.19509504584829152</v>
      </c>
      <c r="O18" s="91"/>
      <c r="P18" s="92"/>
      <c r="Q18" s="24"/>
    </row>
    <row r="19" spans="2:17" ht="21.75">
      <c r="B19" s="42">
        <v>9</v>
      </c>
      <c r="C19" s="23">
        <f>IF('[4]Discharge'!C17=0,0,IF(TRIM('[4]Discharge'!C17)="","",IF(COUNT(O6)=0,"",IF(O6=1,(((10^K4)*('[4]Discharge'!C17^N4))/100),((10^K4)*('[4]Discharge'!C17^N4))))))</f>
        <v>0.12560037379905248</v>
      </c>
      <c r="D19" s="23">
        <f>IF('[4]Discharge'!D17=0,0,IF(TRIM('[4]Discharge'!D17)="","",IF(COUNT(O6)=0,"",IF(O6=1,(((10^K4)*('[4]Discharge'!D17^N4))/100),((10^K4)*('[4]Discharge'!D17^N4))))))</f>
        <v>0.2866639846208788</v>
      </c>
      <c r="E19" s="23">
        <f>IF('[4]Discharge'!E17=0,0,IF(TRIM('[4]Discharge'!E17)="","",IF(COUNT(O6)=0,"",IF(O6=1,(((10^K4)*('[4]Discharge'!E17^N4))/100),((10^K4)*('[4]Discharge'!E17^N4))))))</f>
        <v>1.6276677594231963</v>
      </c>
      <c r="F19" s="23">
        <f>IF('[4]Discharge'!F17=0,0,IF(TRIM('[4]Discharge'!F17)="","",IF(COUNT(O6)=0,"",IF(O6=1,(((10^K4)*('[4]Discharge'!F17^N4))/100),((10^K4)*('[4]Discharge'!F17^N4))))))</f>
        <v>0.4545313184633171</v>
      </c>
      <c r="G19" s="23">
        <f>IF('[4]Discharge'!G17=0,0,IF(TRIM('[4]Discharge'!G17)="","",IF(COUNT(O6)=0,"",IF(O6=1,(((10^K4)*('[4]Discharge'!G17^N4))/100),((10^K4)*('[4]Discharge'!G17^N4))))))</f>
        <v>1.119737926327183</v>
      </c>
      <c r="H19" s="23">
        <f>IF('[4]Discharge'!H17=0,0,IF(TRIM('[4]Discharge'!H17)="","",IF(COUNT(O6)=0,"",IF(O6=1,(((10^K4)*('[4]Discharge'!H17^N4))/100),((10^K4)*('[4]Discharge'!H17^N4))))))</f>
        <v>3.115658599285767</v>
      </c>
      <c r="I19" s="23">
        <f>IF('[4]Discharge'!I17=0,0,IF(TRIM('[4]Discharge'!I17)="","",IF(COUNT(O6)=0,"",IF(O6=1,(((10^K4)*('[4]Discharge'!I17^N4))/100),((10^K4)*('[4]Discharge'!I17^N4))))))</f>
        <v>6.455730999832724</v>
      </c>
      <c r="J19" s="23">
        <f>IF('[4]Discharge'!J17=0,0,IF(TRIM('[4]Discharge'!J17)="","",IF(COUNT(O6)=0,"",IF(O6=1,(((10^K4)*('[4]Discharge'!J17^N4))/100),((10^K4)*('[4]Discharge'!J17^N4))))))</f>
        <v>2.664825326762724</v>
      </c>
      <c r="K19" s="23">
        <f>IF('[4]Discharge'!K17=0,0,IF(TRIM('[4]Discharge'!K17)="","",IF(COUNT(O6)=0,"",IF(O6=1,(((10^K4)*('[4]Discharge'!K17^N4))/100),((10^K4)*('[4]Discharge'!K17^N4))))))</f>
        <v>1.1979891667063605</v>
      </c>
      <c r="L19" s="23">
        <f>IF('[4]Discharge'!L17=0,0,IF(TRIM('[4]Discharge'!L17)="","",IF(COUNT(O6)=0,"",IF(O6=1,(((10^K4)*('[4]Discharge'!L17^N4))/100),((10^K4)*('[4]Discharge'!L17^N4))))))</f>
        <v>3.193515958381781</v>
      </c>
      <c r="M19" s="23">
        <f>IF('[4]Discharge'!M17=0,0,IF(TRIM('[4]Discharge'!M17)="","",IF(COUNT(O6)=0,"",IF(O6=1,(((10^K4)*('[4]Discharge'!M17^N4))/100),((10^K4)*('[4]Discharge'!M17^N4))))))</f>
        <v>0.43320271985482256</v>
      </c>
      <c r="N19" s="23">
        <f>IF('[4]Discharge'!N17=0,0,IF(TRIM('[4]Discharge'!N17)="","",IF(COUNT(O6)=0,"",IF(O6=1,(((10^K4)*('[4]Discharge'!N17^N4))/100),((10^K4)*('[4]Discharge'!N17^N4))))))</f>
        <v>0.19509504584829152</v>
      </c>
      <c r="O19" s="91"/>
      <c r="P19" s="92"/>
      <c r="Q19" s="24"/>
    </row>
    <row r="20" spans="2:17" ht="21.75">
      <c r="B20" s="42">
        <v>10</v>
      </c>
      <c r="C20" s="23">
        <f>IF('[4]Discharge'!C18=0,0,IF(TRIM('[4]Discharge'!C18)="","",IF(COUNT(O6)=0,"",IF(O6=1,(((10^K4)*('[4]Discharge'!C18^N4))/100),((10^K4)*('[4]Discharge'!C18^N4))))))</f>
        <v>0.12560037379905248</v>
      </c>
      <c r="D20" s="23">
        <f>IF('[4]Discharge'!D18=0,0,IF(TRIM('[4]Discharge'!D18)="","",IF(COUNT(O6)=0,"",IF(O6=1,(((10^K4)*('[4]Discharge'!D18^N4))/100),((10^K4)*('[4]Discharge'!D18^N4))))))</f>
        <v>0.2866639846208788</v>
      </c>
      <c r="E20" s="23">
        <f>IF('[4]Discharge'!E18=0,0,IF(TRIM('[4]Discharge'!E18)="","",IF(COUNT(O6)=0,"",IF(O6=1,(((10^K4)*('[4]Discharge'!E18^N4))/100),((10^K4)*('[4]Discharge'!E18^N4))))))</f>
        <v>0.7511301249229513</v>
      </c>
      <c r="F20" s="23">
        <f>IF('[4]Discharge'!F18=0,0,IF(TRIM('[4]Discharge'!F18)="","",IF(COUNT(O6)=0,"",IF(O6=1,(((10^K4)*('[4]Discharge'!F18^N4))/100),((10^K4)*('[4]Discharge'!F18^N4))))))</f>
        <v>0.3816917221048468</v>
      </c>
      <c r="G20" s="23">
        <f>IF('[4]Discharge'!G18=0,0,IF(TRIM('[4]Discharge'!G18)="","",IF(COUNT(O6)=0,"",IF(O6=1,(((10^K4)*('[4]Discharge'!G18^N4))/100),((10^K4)*('[4]Discharge'!G18^N4))))))</f>
        <v>1.683321898301673</v>
      </c>
      <c r="H20" s="23">
        <f>IF('[4]Discharge'!H18=0,0,IF(TRIM('[4]Discharge'!H18)="","",IF(COUNT(O6)=0,"",IF(O6=1,(((10^K4)*('[4]Discharge'!H18^N4))/100),((10^K4)*('[4]Discharge'!H18^N4))))))</f>
        <v>4.197462269471938</v>
      </c>
      <c r="I20" s="23">
        <f>IF('[4]Discharge'!I18=0,0,IF(TRIM('[4]Discharge'!I18)="","",IF(COUNT(O6)=0,"",IF(O6=1,(((10^K4)*('[4]Discharge'!I18^N4))/100),((10^K4)*('[4]Discharge'!I18^N4))))))</f>
        <v>16.360628519809122</v>
      </c>
      <c r="J20" s="23">
        <f>IF('[4]Discharge'!J18=0,0,IF(TRIM('[4]Discharge'!J18)="","",IF(COUNT(O6)=0,"",IF(O6=1,(((10^K4)*('[4]Discharge'!J18^N4))/100),((10^K4)*('[4]Discharge'!J18^N4))))))</f>
        <v>3.038571350746255</v>
      </c>
      <c r="K20" s="23">
        <f>IF('[4]Discharge'!K18=0,0,IF(TRIM('[4]Discharge'!K18)="","",IF(COUNT(O6)=0,"",IF(O6=1,(((10^K4)*('[4]Discharge'!K18^N4))/100),((10^K4)*('[4]Discharge'!K18^N4))))))</f>
        <v>1.3192927860538248</v>
      </c>
      <c r="L20" s="23">
        <f>IF('[4]Discharge'!L18=0,0,IF(TRIM('[4]Discharge'!L18)="","",IF(COUNT(O6)=0,"",IF(O6=1,(((10^K4)*('[4]Discharge'!L18^N4))/100),((10^K4)*('[4]Discharge'!L18^N4))))))</f>
        <v>1.4126091204032334</v>
      </c>
      <c r="M20" s="23">
        <f>IF('[4]Discharge'!M18=0,0,IF(TRIM('[4]Discharge'!M18)="","",IF(COUNT(O6)=0,"",IF(O6=1,(((10^K4)*('[4]Discharge'!M18^N4))/100),((10^K4)*('[4]Discharge'!M18^N4))))))</f>
        <v>0.43320271985482256</v>
      </c>
      <c r="N20" s="23">
        <f>IF('[4]Discharge'!N18=0,0,IF(TRIM('[4]Discharge'!N18)="","",IF(COUNT(O6)=0,"",IF(O6=1,(((10^K4)*('[4]Discharge'!N18^N4))/100),((10^K4)*('[4]Discharge'!N18^N4))))))</f>
        <v>0.19509504584829152</v>
      </c>
      <c r="O20" s="91"/>
      <c r="P20" s="92"/>
      <c r="Q20" s="24"/>
    </row>
    <row r="21" spans="2:17" ht="3.75" customHeight="1">
      <c r="B21" s="4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91"/>
      <c r="P21" s="92"/>
      <c r="Q21" s="24"/>
    </row>
    <row r="22" spans="2:17" ht="21.75">
      <c r="B22" s="42">
        <v>11</v>
      </c>
      <c r="C22" s="23">
        <f>IF('[4]Discharge'!C20=0,0,IF(TRIM('[4]Discharge'!C20)="","",IF(COUNT(O6)=0,"",IF(O6=1,(((10^K4)*('[4]Discharge'!C20^N4))/100),((10^K4)*('[4]Discharge'!C20^N4))))))</f>
        <v>0.12560037379905248</v>
      </c>
      <c r="D22" s="23">
        <f>IF('[4]Discharge'!D20=0,0,IF(TRIM('[4]Discharge'!D20)="","",IF(COUNT(O6)=0,"",IF(O6=1,(((10^K4)*('[4]Discharge'!D20^N4))/100),((10^K4)*('[4]Discharge'!D20^N4))))))</f>
        <v>0.3816917221048468</v>
      </c>
      <c r="E22" s="23">
        <f>IF('[4]Discharge'!E20=0,0,IF(TRIM('[4]Discharge'!E20)="","",IF(COUNT(O6)=0,"",IF(O6=1,(((10^K4)*('[4]Discharge'!E20^N4))/100),((10^K4)*('[4]Discharge'!E20^N4))))))</f>
        <v>0.8112827219187945</v>
      </c>
      <c r="F22" s="23">
        <f>IF('[4]Discharge'!F20=0,0,IF(TRIM('[4]Discharge'!F20)="","",IF(COUNT(O6)=0,"",IF(O6=1,(((10^K4)*('[4]Discharge'!F20^N4))/100),((10^K4)*('[4]Discharge'!F20^N4))))))</f>
        <v>0.3328209311131181</v>
      </c>
      <c r="G22" s="23">
        <f>IF('[4]Discharge'!G20=0,0,IF(TRIM('[4]Discharge'!G20)="","",IF(COUNT(O6)=0,"",IF(O6=1,(((10^K4)*('[4]Discharge'!G20^N4))/100),((10^K4)*('[4]Discharge'!G20^N4))))))</f>
        <v>2.3801084801527046</v>
      </c>
      <c r="H22" s="23">
        <f>IF('[4]Discharge'!H20=0,0,IF(TRIM('[4]Discharge'!H20)="","",IF(COUNT(O6)=0,"",IF(O6=1,(((10^K4)*('[4]Discharge'!H20^N4))/100),((10^K4)*('[4]Discharge'!H20^N4))))))</f>
        <v>4.597503259928824</v>
      </c>
      <c r="I22" s="23">
        <f>IF('[4]Discharge'!I20=0,0,IF(TRIM('[4]Discharge'!I20)="","",IF(COUNT(O6)=0,"",IF(O6=1,(((10^K4)*('[4]Discharge'!I20^N4))/100),((10^K4)*('[4]Discharge'!I20^N4))))))</f>
        <v>8.694436874489991</v>
      </c>
      <c r="J22" s="23">
        <f>IF('[4]Discharge'!J20=0,0,IF(TRIM('[4]Discharge'!J20)="","",IF(COUNT(O6)=0,"",IF(O6=1,(((10^K4)*('[4]Discharge'!J20^N4))/100),((10^K4)*('[4]Discharge'!J20^N4))))))</f>
        <v>2.8867227762161387</v>
      </c>
      <c r="K22" s="23">
        <f>IF('[4]Discharge'!K20=0,0,IF(TRIM('[4]Discharge'!K20)="","",IF(COUNT(O6)=0,"",IF(O6=1,(((10^K4)*('[4]Discharge'!K20^N4))/100),((10^K4)*('[4]Discharge'!K20^N4))))))</f>
        <v>1.3192927860538248</v>
      </c>
      <c r="L22" s="23">
        <f>IF('[4]Discharge'!L20=0,0,IF(TRIM('[4]Discharge'!L20)="","",IF(COUNT(O6)=0,"",IF(O6=1,(((10^K4)*('[4]Discharge'!L20^N4))/100),((10^K4)*('[4]Discharge'!L20^N4))))))</f>
        <v>1.1585994405275772</v>
      </c>
      <c r="M22" s="23">
        <f>IF('[4]Discharge'!M20=0,0,IF(TRIM('[4]Discharge'!M20)="","",IF(COUNT(O6)=0,"",IF(O6=1,(((10^K4)*('[4]Discharge'!M20^N4))/100),((10^K4)*('[4]Discharge'!M20^N4))))))</f>
        <v>0.41574325782795296</v>
      </c>
      <c r="N22" s="23">
        <f>IF('[4]Discharge'!N20=0,0,IF(TRIM('[4]Discharge'!N20)="","",IF(COUNT(O6)=0,"",IF(O6=1,(((10^K4)*('[4]Discharge'!N20^N4))/100),((10^K4)*('[4]Discharge'!N20^N4))))))</f>
        <v>0.17505337158397008</v>
      </c>
      <c r="O22" s="91"/>
      <c r="P22" s="92"/>
      <c r="Q22" s="24"/>
    </row>
    <row r="23" spans="2:17" ht="21.75">
      <c r="B23" s="42">
        <v>12</v>
      </c>
      <c r="C23" s="23">
        <f>IF('[4]Discharge'!C21=0,0,IF(TRIM('[4]Discharge'!C21)="","",IF(COUNT(O6)=0,"",IF(O6=1,(((10^K4)*('[4]Discharge'!C21^N4))/100),((10^K4)*('[4]Discharge'!C21^N4))))))</f>
        <v>0.11093939038985294</v>
      </c>
      <c r="D23" s="23">
        <f>IF('[4]Discharge'!D21=0,0,IF(TRIM('[4]Discharge'!D21)="","",IF(COUNT(O6)=0,"",IF(O6=1,(((10^K4)*('[4]Discharge'!D21^N4))/100),((10^K4)*('[4]Discharge'!D21^N4))))))</f>
        <v>0.9049498661281438</v>
      </c>
      <c r="E23" s="23">
        <f>IF('[4]Discharge'!E21=0,0,IF(TRIM('[4]Discharge'!E21)="","",IF(COUNT(O6)=0,"",IF(O6=1,(((10^K4)*('[4]Discharge'!E21^N4))/100),((10^K4)*('[4]Discharge'!E21^N4))))))</f>
        <v>1.465229433764451</v>
      </c>
      <c r="F23" s="23">
        <f>IF('[4]Discharge'!F21=0,0,IF(TRIM('[4]Discharge'!F21)="","",IF(COUNT(O6)=0,"",IF(O6=1,(((10^K4)*('[4]Discharge'!F21^N4))/100),((10^K4)*('[4]Discharge'!F21^N4))))))</f>
        <v>0.2866639846208788</v>
      </c>
      <c r="G23" s="23">
        <f>IF('[4]Discharge'!G21=0,0,IF(TRIM('[4]Discharge'!G21)="","",IF(COUNT(O6)=0,"",IF(O6=1,(((10^K4)*('[4]Discharge'!G21^N4))/100),((10^K4)*('[4]Discharge'!G21^N4))))))</f>
        <v>1.6276677594231963</v>
      </c>
      <c r="H23" s="23">
        <f>IF('[4]Discharge'!H21=0,0,IF(TRIM('[4]Discharge'!H21)="","",IF(COUNT(O6)=0,"",IF(O6=1,(((10^K4)*('[4]Discharge'!H21^N4))/100),((10^K4)*('[4]Discharge'!H21^N4))))))</f>
        <v>2.8867227762161387</v>
      </c>
      <c r="I23" s="23">
        <f>IF('[4]Discharge'!I21=0,0,IF(TRIM('[4]Discharge'!I21)="","",IF(COUNT(O6)=0,"",IF(O6=1,(((10^K4)*('[4]Discharge'!I21^N4))/100),((10^K4)*('[4]Discharge'!I21^N4))))))</f>
        <v>10.446349809069153</v>
      </c>
      <c r="J23" s="23">
        <f>IF('[4]Discharge'!J21=0,0,IF(TRIM('[4]Discharge'!J21)="","",IF(COUNT(O6)=0,"",IF(O6=1,(((10^K4)*('[4]Discharge'!J21^N4))/100),((10^K4)*('[4]Discharge'!J21^N4))))))</f>
        <v>3.7181045067204854</v>
      </c>
      <c r="K23" s="23">
        <f>IF('[4]Discharge'!K21=0,0,IF(TRIM('[4]Discharge'!K21)="","",IF(COUNT(O6)=0,"",IF(O6=1,(((10^K4)*('[4]Discharge'!K21^N4))/100),((10^K4)*('[4]Discharge'!K21^N4))))))</f>
        <v>1.3192927860538248</v>
      </c>
      <c r="L23" s="23">
        <f>IF('[4]Discharge'!L21=0,0,IF(TRIM('[4]Discharge'!L21)="","",IF(COUNT(O6)=0,"",IF(O6=1,(((10^K4)*('[4]Discharge'!L21^N4))/100),((10^K4)*('[4]Discharge'!L21^N4))))))</f>
        <v>1.1585994405275772</v>
      </c>
      <c r="M23" s="23">
        <f>IF('[4]Discharge'!M21=0,0,IF(TRIM('[4]Discharge'!M21)="","",IF(COUNT(O6)=0,"",IF(O6=1,(((10^K4)*('[4]Discharge'!M21^N4))/100),((10^K4)*('[4]Discharge'!M21^N4))))))</f>
        <v>0.3488134604275478</v>
      </c>
      <c r="N23" s="23">
        <f>IF('[4]Discharge'!N21=0,0,IF(TRIM('[4]Discharge'!N21)="","",IF(COUNT(O6)=0,"",IF(O6=1,(((10^K4)*('[4]Discharge'!N21^N4))/100),((10^K4)*('[4]Discharge'!N21^N4))))))</f>
        <v>0.16536052565747297</v>
      </c>
      <c r="O23" s="91"/>
      <c r="P23" s="92"/>
      <c r="Q23" s="24"/>
    </row>
    <row r="24" spans="2:17" ht="21.75">
      <c r="B24" s="42">
        <v>13</v>
      </c>
      <c r="C24" s="23">
        <f>IF('[4]Discharge'!C10=0,0,IF(TRIM('[4]Discharge'!C22)="","",IF(COUNT(O6)=0,"",IF(O6=1,(((10^K4)*('[4]Discharge'!C22^N4))/100),((10^K4)*('[4]Discharge'!C22^N4))))))</f>
        <v>0.11093939038985294</v>
      </c>
      <c r="D24" s="23">
        <f>IF('[4]Discharge'!D22=0,0,IF(TRIM('[4]Discharge'!D22)="","",IF(COUNT(O6)=0,"",IF(O6=1,(((10^K4)*('[4]Discharge'!D22^N4))/100),((10^K4)*('[4]Discharge'!D22^N4))))))</f>
        <v>1.3192927860538248</v>
      </c>
      <c r="E24" s="23">
        <f>IF('[4]Discharge'!E22=0,0,IF(TRIM('[4]Discharge'!E22)="","",IF(COUNT(O6)=0,"",IF(O6=1,(((10^K4)*('[4]Discharge'!E22^N4))/100),((10^K4)*('[4]Discharge'!E22^N4))))))</f>
        <v>1.7397215314671655</v>
      </c>
      <c r="F24" s="23">
        <f>IF('[4]Discharge'!F22=0,0,IF(TRIM('[4]Discharge'!F22)="","",IF(COUNT(O6)=0,"",IF(O6=1,(((10^K4)*('[4]Discharge'!F22^N4))/100),((10^K4)*('[4]Discharge'!F22^N4))))))</f>
        <v>0.4984081599522171</v>
      </c>
      <c r="G24" s="23">
        <f>IF('[4]Discharge'!G22=0,0,IF(TRIM('[4]Discharge'!G22)="","",IF(COUNT(O6)=0,"",IF(O6=1,(((10^K4)*('[4]Discharge'!G22^N4))/100),((10^K4)*('[4]Discharge'!G22^N4))))))</f>
        <v>1.2379035760112282</v>
      </c>
      <c r="H24" s="23">
        <f>IF('[4]Discharge'!H22=0,0,IF(TRIM('[4]Discharge'!H22)="","",IF(COUNT(O6)=0,"",IF(O6=1,(((10^K4)*('[4]Discharge'!H22^N4))/100),((10^K4)*('[4]Discharge'!H22^N4))))))</f>
        <v>2.738002225850477</v>
      </c>
      <c r="I24" s="23">
        <f>IF('[4]Discharge'!I22=0,0,IF(TRIM('[4]Discharge'!I22)="","",IF(COUNT(O6)=0,"",IF(O6=1,(((10^K4)*('[4]Discharge'!I22^N4))/100),((10^K4)*('[4]Discharge'!I22^N4))))))</f>
        <v>9.795008717225162</v>
      </c>
      <c r="J24" s="23">
        <f>IF('[4]Discharge'!J22=0,0,IF(TRIM('[4]Discharge'!J22)="","",IF(COUNT(O6)=0,"",IF(O6=1,(((10^K4)*('[4]Discharge'!J22^N4))/100),((10^K4)*('[4]Discharge'!J22^N4))))))</f>
        <v>3.3515258762496263</v>
      </c>
      <c r="K24" s="23">
        <f>IF('[4]Discharge'!K22=0,0,IF(TRIM('[4]Discharge'!K22)="","",IF(COUNT(O6)=0,"",IF(O6=1,(((10^K4)*('[4]Discharge'!K22^N4))/100),((10^K4)*('[4]Discharge'!K22^N4))))))</f>
        <v>1.5186162728449903</v>
      </c>
      <c r="L24" s="23">
        <f>IF('[4]Discharge'!L22=0,0,IF(TRIM('[4]Discharge'!L22)="","",IF(COUNT(O6)=0,"",IF(O6=1,(((10^K4)*('[4]Discharge'!L22^N4))/100),((10^K4)*('[4]Discharge'!L22^N4))))))</f>
        <v>1.119737926327183</v>
      </c>
      <c r="M24" s="23">
        <f>IF('[4]Discharge'!M22=0,0,IF(TRIM('[4]Discharge'!M22)="","",IF(COUNT(O6)=0,"",IF(O6=1,(((10^K4)*('[4]Discharge'!M22^N4))/100),((10^K4)*('[4]Discharge'!M22^N4))))))</f>
        <v>0.3171298668242963</v>
      </c>
      <c r="N24" s="23">
        <f>IF('[4]Discharge'!N22=0,0,IF(TRIM('[4]Discharge'!N22)="","",IF(COUNT(O6)=0,"",IF(O6=1,(((10^K4)*('[4]Discharge'!N22^N4))/100),((10^K4)*('[4]Discharge'!N22^N4))))))</f>
        <v>0.16536052565747297</v>
      </c>
      <c r="O24" s="91"/>
      <c r="P24" s="92"/>
      <c r="Q24" s="24"/>
    </row>
    <row r="25" spans="2:17" ht="21.75">
      <c r="B25" s="42">
        <v>14</v>
      </c>
      <c r="C25" s="23">
        <f>IF('[4]Discharge'!C10=0,0,IF(TRIM('[4]Discharge'!C23)="","",IF(COUNT(O6)=0,"",IF(O6=1,(((10^K4)*('[4]Discharge'!C23^N4))/100),((10^K4)*('[4]Discharge'!C23^N4))))))</f>
        <v>0.11093939038985294</v>
      </c>
      <c r="D25" s="23">
        <f>IF('[4]Discharge'!D23=0,0,IF(TRIM('[4]Discharge'!D23)="","",IF(COUNT(O6)=0,"",IF(O6=1,(((10^K4)*('[4]Discharge'!D23^N4))/100),((10^K4)*('[4]Discharge'!D23^N4))))))</f>
        <v>1.3192927860538248</v>
      </c>
      <c r="E25" s="23">
        <f>IF('[4]Discharge'!E23=0,0,IF(TRIM('[4]Discharge'!E23)="","",IF(COUNT(O6)=0,"",IF(O6=1,(((10^K4)*('[4]Discharge'!E23^N4))/100),((10^K4)*('[4]Discharge'!E23^N4))))))</f>
        <v>0.9370757370304729</v>
      </c>
      <c r="F25" s="23">
        <f>IF('[4]Discharge'!F23=0,0,IF(TRIM('[4]Discharge'!F23)="","",IF(COUNT(O6)=0,"",IF(O6=1,(((10^K4)*('[4]Discharge'!F23^N4))/100),((10^K4)*('[4]Discharge'!F23^N4))))))</f>
        <v>1.1585994405275772</v>
      </c>
      <c r="G25" s="23">
        <f>IF('[4]Discharge'!G23=0,0,IF(TRIM('[4]Discharge'!G23)="","",IF(COUNT(O6)=0,"",IF(O6=1,(((10^K4)*('[4]Discharge'!G23^N4))/100),((10^K4)*('[4]Discharge'!G23^N4))))))</f>
        <v>1.1585994405275772</v>
      </c>
      <c r="H25" s="23">
        <f>IF('[4]Discharge'!H23=0,0,IF(TRIM('[4]Discharge'!H23)="","",IF(COUNT(O6)=0,"",IF(O6=1,(((10^K4)*('[4]Discharge'!H23^N4))/100),((10^K4)*('[4]Discharge'!H23^N4))))))</f>
        <v>4.802949366647214</v>
      </c>
      <c r="I25" s="23">
        <f>IF('[4]Discharge'!I23=0,0,IF(TRIM('[4]Discharge'!I23)="","",IF(COUNT(O6)=0,"",IF(O6=1,(((10^K4)*('[4]Discharge'!I23^N4))/100),((10^K4)*('[4]Discharge'!I23^N4))))))</f>
        <v>6.198653571017237</v>
      </c>
      <c r="J25" s="23">
        <f>IF('[4]Discharge'!J23=0,0,IF(TRIM('[4]Discharge'!J23)="","",IF(COUNT(O6)=0,"",IF(O6=1,(((10^K4)*('[4]Discharge'!J23^N4))/100),((10^K4)*('[4]Discharge'!J23^N4))))))</f>
        <v>3.115658599285767</v>
      </c>
      <c r="K25" s="23">
        <f>IF('[4]Discharge'!K23=0,0,IF(TRIM('[4]Discharge'!K23)="","",IF(COUNT(O6)=0,"",IF(O6=1,(((10^K4)*('[4]Discharge'!K23^N4))/100),((10^K4)*('[4]Discharge'!K23^N4))))))</f>
        <v>2.3801084801527046</v>
      </c>
      <c r="L25" s="23">
        <f>IF('[4]Discharge'!L23=0,0,IF(TRIM('[4]Discharge'!L23)="","",IF(COUNT(O6)=0,"",IF(O6=1,(((10^K4)*('[4]Discharge'!L23^N4))/100),((10^K4)*('[4]Discharge'!L23^N4))))))</f>
        <v>1.0063594241536569</v>
      </c>
      <c r="M25" s="23">
        <f>IF('[4]Discharge'!M23=0,0,IF(TRIM('[4]Discharge'!M23)="","",IF(COUNT(O6)=0,"",IF(O6=1,(((10^K4)*('[4]Discharge'!M23^N4))/100),((10^K4)*('[4]Discharge'!M23^N4))))))</f>
        <v>0.3171298668242963</v>
      </c>
      <c r="N25" s="23">
        <f>IF('[4]Discharge'!N23=0,0,IF(TRIM('[4]Discharge'!N23)="","",IF(COUNT(O6)=0,"",IF(O6=1,(((10^K4)*('[4]Discharge'!N23^N4))/100),((10^K4)*('[4]Discharge'!N23^N4))))))</f>
        <v>0.15706129400310131</v>
      </c>
      <c r="O25" s="91"/>
      <c r="P25" s="92"/>
      <c r="Q25" s="24"/>
    </row>
    <row r="26" spans="2:17" ht="21.75">
      <c r="B26" s="42">
        <v>15</v>
      </c>
      <c r="C26" s="23">
        <f>IF('[4]Discharge'!C24=0,0,IF(TRIM('[4]Discharge'!C24)="","",IF(COUNT(O6)=0,"",IF(O6=1,(((10^K4)*('[4]Discharge'!C24^N4))/100),((10^K4)*('[4]Discharge'!C24^N4))))))</f>
        <v>0.11093939038985294</v>
      </c>
      <c r="D26" s="23">
        <f>IF('[4]Discharge'!D24=0,0,IF(TRIM('[4]Discharge'!D24)="","",IF(COUNT(O6)=0,"",IF(O6=1,(((10^K4)*('[4]Discharge'!D24^N4))/100),((10^K4)*('[4]Discharge'!D24^N4))))))</f>
        <v>1.0063594241536569</v>
      </c>
      <c r="E26" s="23">
        <f>IF('[4]Discharge'!E24=0,0,IF(TRIM('[4]Discharge'!E24)="","",IF(COUNT(O6)=0,"",IF(O6=1,(((10^K4)*('[4]Discharge'!E24^N4))/100),((10^K4)*('[4]Discharge'!E24^N4))))))</f>
        <v>0.69284440952393</v>
      </c>
      <c r="F26" s="23">
        <f>IF('[4]Discharge'!F24=0,0,IF(TRIM('[4]Discharge'!F24)="","",IF(COUNT(O6)=0,"",IF(O6=1,(((10^K4)*('[4]Discharge'!F24^N4))/100),((10^K4)*('[4]Discharge'!F24^N4))))))</f>
        <v>0.7511301249229513</v>
      </c>
      <c r="G26" s="23">
        <f>IF('[4]Discharge'!G24=0,0,IF(TRIM('[4]Discharge'!G24)="","",IF(COUNT(O6)=0,"",IF(O6=1,(((10^K4)*('[4]Discharge'!G24^N4))/100),((10^K4)*('[4]Discharge'!G24^N4))))))</f>
        <v>1.0063594241536569</v>
      </c>
      <c r="H26" s="23">
        <f>IF('[4]Discharge'!H24=0,0,IF(TRIM('[4]Discharge'!H24)="","",IF(COUNT(O6)=0,"",IF(O6=1,(((10^K4)*('[4]Discharge'!H24^N4))/100),((10^K4)*('[4]Discharge'!H24^N4))))))</f>
        <v>3.3515258762496263</v>
      </c>
      <c r="I26" s="23">
        <f>IF('[4]Discharge'!I24=0,0,IF(TRIM('[4]Discharge'!I24)="","",IF(COUNT(O6)=0,"",IF(O6=1,(((10^K4)*('[4]Discharge'!I24^N4))/100),((10^K4)*('[4]Discharge'!I24^N4))))))</f>
        <v>5.011970205082625</v>
      </c>
      <c r="J26" s="23">
        <f>IF('[4]Discharge'!J24=0,0,IF(TRIM('[4]Discharge'!J24)="","",IF(COUNT(O6)=0,"",IF(O6=1,(((10^K4)*('[4]Discharge'!J24^N4))/100),((10^K4)*('[4]Discharge'!J24^N4))))))</f>
        <v>2.811969446515696</v>
      </c>
      <c r="K26" s="23">
        <f>IF('[4]Discharge'!K24=0,0,IF(TRIM('[4]Discharge'!K24)="","",IF(COUNT(O6)=0,"",IF(O6=1,(((10^K4)*('[4]Discharge'!K24^N4))/100),((10^K4)*('[4]Discharge'!K24^N4))))))</f>
        <v>1.6276677594231963</v>
      </c>
      <c r="L26" s="23">
        <f>IF('[4]Discharge'!L24=0,0,IF(TRIM('[4]Discharge'!L24)="","",IF(COUNT(O6)=0,"",IF(O6=1,(((10^K4)*('[4]Discharge'!L24^N4))/100),((10^K4)*('[4]Discharge'!L24^N4))))))</f>
        <v>0.9049498661281438</v>
      </c>
      <c r="M26" s="23">
        <f>IF('[4]Discharge'!M24=0,0,IF(TRIM('[4]Discharge'!M24)="","",IF(COUNT(O6)=0,"",IF(O6=1,(((10^K4)*('[4]Discharge'!M24^N4))/100),((10^K4)*('[4]Discharge'!M24^N4))))))</f>
        <v>0.3171298668242963</v>
      </c>
      <c r="N26" s="23">
        <f>IF('[4]Discharge'!N24=0,0,IF(TRIM('[4]Discharge'!N24)="","",IF(COUNT(O6)=0,"",IF(O6=1,(((10^K4)*('[4]Discharge'!N24^N4))/100),((10^K4)*('[4]Discharge'!N24^N4))))))</f>
        <v>0.1489337822554843</v>
      </c>
      <c r="O26" s="91"/>
      <c r="P26" s="92"/>
      <c r="Q26" s="24"/>
    </row>
    <row r="27" spans="2:17" ht="21.75">
      <c r="B27" s="42">
        <v>16</v>
      </c>
      <c r="C27" s="23">
        <f>IF('[4]Discharge'!C25=0,0,IF(TRIM('[4]Discharge'!C25)="","",IF(COUNT(O6)=0,"",IF(O6=1,(((10^K4)*('[4]Discharge'!C25^N4))/100),((10^K4)*('[4]Discharge'!C25^N4))))))</f>
        <v>0.11817898244228689</v>
      </c>
      <c r="D27" s="23">
        <f>IF('[4]Discharge'!D25=0,0,IF(TRIM('[4]Discharge'!D25)="","",IF(COUNT(O6)=0,"",IF(O6=1,(((10^K4)*('[4]Discharge'!D25^N4))/100),((10^K4)*('[4]Discharge'!D25^N4))))))</f>
        <v>0.3985721090089859</v>
      </c>
      <c r="E27" s="23">
        <f>IF('[4]Discharge'!E25=0,0,IF(TRIM('[4]Discharge'!E25)="","",IF(COUNT(O6)=0,"",IF(O6=1,(((10^K4)*('[4]Discharge'!E25^N4))/100),((10^K4)*('[4]Discharge'!E25^N4))))))</f>
        <v>0.5209489364533276</v>
      </c>
      <c r="F27" s="23">
        <f>IF('[4]Discharge'!F25=0,0,IF(TRIM('[4]Discharge'!F25)="","",IF(COUNT(O6)=0,"",IF(O6=1,(((10^K4)*('[4]Discharge'!F25^N4))/100),((10^K4)*('[4]Discharge'!F25^N4))))))</f>
        <v>0.4545313184633171</v>
      </c>
      <c r="G27" s="23">
        <f>IF('[4]Discharge'!G25=0,0,IF(TRIM('[4]Discharge'!G25)="","",IF(COUNT(O6)=0,"",IF(O6=1,(((10^K4)*('[4]Discharge'!G25^N4))/100),((10^K4)*('[4]Discharge'!G25^N4))))))</f>
        <v>1.081408249708275</v>
      </c>
      <c r="H27" s="23">
        <f>IF('[4]Discharge'!H25=0,0,IF(TRIM('[4]Discharge'!H25)="","",IF(COUNT(O6)=0,"",IF(O6=1,(((10^K4)*('[4]Discharge'!H25^N4))/100),((10^K4)*('[4]Discharge'!H25^N4))))))</f>
        <v>0.69284440952393</v>
      </c>
      <c r="I27" s="23">
        <f>IF('[4]Discharge'!I25=0,0,IF(TRIM('[4]Discharge'!I25)="","",IF(COUNT(O6)=0,"",IF(O6=1,(((10^K4)*('[4]Discharge'!I25^N4))/100),((10^K4)*('[4]Discharge'!I25^N4))))))</f>
        <v>4.3956633576694</v>
      </c>
      <c r="J27" s="23">
        <f>IF('[4]Discharge'!J25=0,0,IF(TRIM('[4]Discharge'!J25)="","",IF(COUNT(O6)=0,"",IF(O6=1,(((10^K4)*('[4]Discharge'!J25^N4))/100),((10^K4)*('[4]Discharge'!J25^N4))))))</f>
        <v>2.664825326762724</v>
      </c>
      <c r="K27" s="23">
        <f>IF('[4]Discharge'!K25=0,0,IF(TRIM('[4]Discharge'!K25)="","",IF(COUNT(O6)=0,"",IF(O6=1,(((10^K4)*('[4]Discharge'!K25^N4))/100),((10^K4)*('[4]Discharge'!K25^N4))))))</f>
        <v>1.6276677594231963</v>
      </c>
      <c r="L27" s="23">
        <f>IF('[4]Discharge'!L25=0,0,IF(TRIM('[4]Discharge'!L25)="","",IF(COUNT(O6)=0,"",IF(O6=1,(((10^K4)*('[4]Discharge'!L25^N4))/100),((10^K4)*('[4]Discharge'!L25^N4))))))</f>
        <v>0.8112827219187945</v>
      </c>
      <c r="M27" s="23">
        <f>IF('[4]Discharge'!M25=0,0,IF(TRIM('[4]Discharge'!M25)="","",IF(COUNT(O6)=0,"",IF(O6=1,(((10^K4)*('[4]Discharge'!M25^N4))/100),((10^K4)*('[4]Discharge'!M25^N4))))))</f>
        <v>0.2866639846208788</v>
      </c>
      <c r="N27" s="23">
        <f>IF('[4]Discharge'!N25=0,0,IF(TRIM('[4]Discharge'!N25)="","",IF(COUNT(O6)=0,"",IF(O6=1,(((10^K4)*('[4]Discharge'!N25^N4))/100),((10^K4)*('[4]Discharge'!N25^N4))))))</f>
        <v>0.12560037379905248</v>
      </c>
      <c r="O27" s="91"/>
      <c r="P27" s="92"/>
      <c r="Q27" s="24"/>
    </row>
    <row r="28" spans="2:17" ht="21.75">
      <c r="B28" s="42">
        <v>17</v>
      </c>
      <c r="C28" s="23">
        <f>IF('[4]Discharge'!C26=0,0,IF(TRIM('[4]Discharge'!C26)="","",IF(COUNT(O6)=0,"",IF(O6=1,(((10^K4)*('[4]Discharge'!C26^N4))/100),((10^K4)*('[4]Discharge'!C26^N4))))))</f>
        <v>0.17505337158397008</v>
      </c>
      <c r="D28" s="23">
        <f>IF('[4]Discharge'!D26=0,0,IF(TRIM('[4]Discharge'!D26)="","",IF(COUNT(O6)=0,"",IF(O6=1,(((10^K4)*('[4]Discharge'!D26^N4))/100),((10^K4)*('[4]Discharge'!D26^N4))))))</f>
        <v>0.3488134604275478</v>
      </c>
      <c r="E28" s="23">
        <f>IF('[4]Discharge'!E26=0,0,IF(TRIM('[4]Discharge'!E26)="","",IF(COUNT(O6)=0,"",IF(O6=1,(((10^K4)*('[4]Discharge'!E26^N4))/100),((10^K4)*('[4]Discharge'!E26^N4))))))</f>
        <v>0.41574325782795296</v>
      </c>
      <c r="F28" s="23">
        <f>IF('[4]Discharge'!F26=0,0,IF(TRIM('[4]Discharge'!F26)="","",IF(COUNT(O6)=0,"",IF(O6=1,(((10^K4)*('[4]Discharge'!F26^N4))/100),((10^K4)*('[4]Discharge'!F26^N4))))))</f>
        <v>0.4984081599522171</v>
      </c>
      <c r="G28" s="23">
        <f>IF('[4]Discharge'!G26=0,0,IF(TRIM('[4]Discharge'!G26)="","",IF(COUNT(O6)=0,"",IF(O6=1,(((10^K4)*('[4]Discharge'!G26^N4))/100),((10^K4)*('[4]Discharge'!G26^N4))))))</f>
        <v>41.88487892932167</v>
      </c>
      <c r="H28" s="23">
        <f>IF('[4]Discharge'!H26=0,0,IF(TRIM('[4]Discharge'!H26)="","",IF(COUNT(O6)=0,"",IF(O6=1,(((10^K4)*('[4]Discharge'!H26^N4))/100),((10^K4)*('[4]Discharge'!H26^N4))))))</f>
        <v>2.3801084801527046</v>
      </c>
      <c r="I28" s="23">
        <f>IF('[4]Discharge'!I26=0,0,IF(TRIM('[4]Discharge'!I26)="","",IF(COUNT(O6)=0,"",IF(O6=1,(((10^K4)*('[4]Discharge'!I26^N4))/100),((10^K4)*('[4]Discharge'!I26^N4))))))</f>
        <v>4.099736800043979</v>
      </c>
      <c r="J28" s="23">
        <f>IF('[4]Discharge'!J26=0,0,IF(TRIM('[4]Discharge'!J26)="","",IF(COUNT(O6)=0,"",IF(O6=1,(((10^K4)*('[4]Discharge'!J26^N4))/100),((10^K4)*('[4]Discharge'!J26^N4))))))</f>
        <v>2.2426085978780996</v>
      </c>
      <c r="K28" s="23">
        <f>IF('[4]Discharge'!K26=0,0,IF(TRIM('[4]Discharge'!K26)="","",IF(COUNT(O6)=0,"",IF(O6=1,(((10^K4)*('[4]Discharge'!K26^N4))/100),((10^K4)*('[4]Discharge'!K26^N4))))))</f>
        <v>1.4126091204032334</v>
      </c>
      <c r="L28" s="23">
        <f>IF('[4]Discharge'!L26=0,0,IF(TRIM('[4]Discharge'!L26)="","",IF(COUNT(O6)=0,"",IF(O6=1,(((10^K4)*('[4]Discharge'!L26^N4))/100),((10^K4)*('[4]Discharge'!L26^N4))))))</f>
        <v>0.8112827219187945</v>
      </c>
      <c r="M28" s="23">
        <f>IF('[4]Discharge'!M26=0,0,IF(TRIM('[4]Discharge'!M26)="","",IF(COUNT(O6)=0,"",IF(O6=1,(((10^K4)*('[4]Discharge'!M26^N4))/100),((10^K4)*('[4]Discharge'!M26^N4))))))</f>
        <v>0.2866639846208788</v>
      </c>
      <c r="N28" s="23">
        <f>IF('[4]Discharge'!N26=0,0,IF(TRIM('[4]Discharge'!N26)="","",IF(COUNT(O6)=0,"",IF(O6=1,(((10^K4)*('[4]Discharge'!N26^N4))/100),((10^K4)*('[4]Discharge'!N26^N4))))))</f>
        <v>0.12560037379905248</v>
      </c>
      <c r="O28" s="91"/>
      <c r="P28" s="92"/>
      <c r="Q28" s="24"/>
    </row>
    <row r="29" spans="2:17" ht="21.75">
      <c r="B29" s="42">
        <v>18</v>
      </c>
      <c r="C29" s="23">
        <f>IF('[4]Discharge'!C27=0,0,IF(TRIM('[4]Discharge'!C27)="","",IF(COUNT(O6)=0,"",IF(O6=1,(((10^K4)*('[4]Discharge'!C27^N4))/100),((10^K4)*('[4]Discharge'!C27^N4))))))</f>
        <v>0.5438865269576492</v>
      </c>
      <c r="D29" s="23">
        <f>IF('[4]Discharge'!D27=0,0,IF(TRIM('[4]Discharge'!D27)="","",IF(COUNT(O6)=0,"",IF(O6=1,(((10^K4)*('[4]Discharge'!D27^N4))/100),((10^K4)*('[4]Discharge'!D27^N4))))))</f>
        <v>0.26030639422194235</v>
      </c>
      <c r="E29" s="23">
        <f>IF('[4]Discharge'!E27=0,0,IF(TRIM('[4]Discharge'!E27)="","",IF(COUNT(O6)=0,"",IF(O6=1,(((10^K4)*('[4]Discharge'!E27^N4))/100),((10^K4)*('[4]Discharge'!E27^N4))))))</f>
        <v>0.36510463106779023</v>
      </c>
      <c r="F29" s="23">
        <f>IF('[4]Discharge'!F27=0,0,IF(TRIM('[4]Discharge'!F27)="","",IF(COUNT(O6)=0,"",IF(O6=1,(((10^K4)*('[4]Discharge'!F27^N4))/100),((10^K4)*('[4]Discharge'!F27^N4))))))</f>
        <v>1.5186162728449903</v>
      </c>
      <c r="G29" s="23">
        <f>IF('[4]Discharge'!G27=0,0,IF(TRIM('[4]Discharge'!G27)="","",IF(COUNT(O6)=0,"",IF(O6=1,(((10^K4)*('[4]Discharge'!G27^N4))/100),((10^K4)*('[4]Discharge'!G27^N4))))))</f>
        <v>23.358001042648322</v>
      </c>
      <c r="H29" s="23">
        <f>IF('[4]Discharge'!H27=0,0,IF(TRIM('[4]Discharge'!H27)="","",IF(COUNT(O6)=0,"",IF(O6=1,(((10^K4)*('[4]Discharge'!H27^N4))/100),((10^K4)*('[4]Discharge'!H27^N4))))))</f>
        <v>4.099736800043979</v>
      </c>
      <c r="I29" s="23">
        <f>IF('[4]Discharge'!I27=0,0,IF(TRIM('[4]Discharge'!I27)="","",IF(COUNT(O6)=0,"",IF(O6=1,(((10^K4)*('[4]Discharge'!I27^N4))/100),((10^K4)*('[4]Discharge'!I27^N4))))))</f>
        <v>3.5329143000725494</v>
      </c>
      <c r="J29" s="23">
        <f>IF('[4]Discharge'!J27=0,0,IF(TRIM('[4]Discharge'!J27)="","",IF(COUNT(O6)=0,"",IF(O6=1,(((10^K4)*('[4]Discharge'!J27^N4))/100),((10^K4)*('[4]Discharge'!J27^N4))))))</f>
        <v>2.2426085978780996</v>
      </c>
      <c r="K29" s="23">
        <f>IF('[4]Discharge'!K27=0,0,IF(TRIM('[4]Discharge'!K27)="","",IF(COUNT(O6)=0,"",IF(O6=1,(((10^K4)*('[4]Discharge'!K27^N4))/100),((10^K4)*('[4]Discharge'!K27^N4))))))</f>
        <v>1.3192927860538248</v>
      </c>
      <c r="L29" s="23">
        <f>IF('[4]Discharge'!L27=0,0,IF(TRIM('[4]Discharge'!L27)="","",IF(COUNT(O6)=0,"",IF(O6=1,(((10^K4)*('[4]Discharge'!L27^N4))/100),((10^K4)*('[4]Discharge'!L27^N4))))))</f>
        <v>0.7217520474238849</v>
      </c>
      <c r="M29" s="23">
        <f>IF('[4]Discharge'!M27=0,0,IF(TRIM('[4]Discharge'!M27)="","",IF(COUNT(O6)=0,"",IF(O6=1,(((10^K4)*('[4]Discharge'!M27^N4))/100),((10^K4)*('[4]Discharge'!M27^N4))))))</f>
        <v>0.2866639846208788</v>
      </c>
      <c r="N29" s="23">
        <f>IF('[4]Discharge'!N27=0,0,IF(TRIM('[4]Discharge'!N27)="","",IF(COUNT(O6)=0,"",IF(O6=1,(((10^K4)*('[4]Discharge'!N27^N4))/100),((10^K4)*('[4]Discharge'!N27^N4))))))</f>
        <v>0.12560037379905248</v>
      </c>
      <c r="O29" s="91"/>
      <c r="P29" s="92"/>
      <c r="Q29" s="24"/>
    </row>
    <row r="30" spans="2:17" ht="21.75">
      <c r="B30" s="42">
        <v>19</v>
      </c>
      <c r="C30" s="23">
        <f>IF('[4]Discharge'!C28=0,0,IF(TRIM('[4]Discharge'!C28)="","",IF(COUNT(O6)=0,"",IF(O6=1,(((10^K4)*('[4]Discharge'!C28^N4))/100),((10^K4)*('[4]Discharge'!C28^N4))))))</f>
        <v>0.4984081599522171</v>
      </c>
      <c r="D30" s="23">
        <f>IF('[4]Discharge'!D28=0,0,IF(TRIM('[4]Discharge'!D28)="","",IF(COUNT(O6)=0,"",IF(O6=1,(((10^K4)*('[4]Discharge'!D28^N4))/100),((10^K4)*('[4]Discharge'!D28^N4))))))</f>
        <v>0.17505337158397008</v>
      </c>
      <c r="E30" s="23">
        <f>IF('[4]Discharge'!E28=0,0,IF('[4]Discharge'!E28=0,0,IF(TRIM('[4]Discharge'!E28)="","",IF(COUNT(O6)=0,"",IF(O6=1,(((10^K4)*('[4]Discharge'!E28^N4))/100),((10^K4)*('[4]Discharge'!E28^N4)))))))</f>
        <v>0.6395384339249985</v>
      </c>
      <c r="F30" s="23">
        <f>IF('[4]Discharge'!F28=0,0,IF(TRIM('[4]Discharge'!F28)="","",IF(COUNT(O6)=0,"",IF(O6=1,(((10^K4)*('[4]Discharge'!F28^N4))/100),((10^K4)*('[4]Discharge'!F28^N4))))))</f>
        <v>1.8547377686163091</v>
      </c>
      <c r="G30" s="23">
        <f>IF('[4]Discharge'!G28=0,0,IF(TRIM('[4]Discharge'!G28)="","",IF(COUNT(O6)=0,"",IF(O6=1,(((10^K4)*('[4]Discharge'!G28^N4))/100),((10^K4)*('[4]Discharge'!G28^N4))))))</f>
        <v>89.15402275675707</v>
      </c>
      <c r="H30" s="23">
        <f>IF('[4]Discharge'!H28=0,0,IF(TRIM('[4]Discharge'!H28)="","",IF(COUNT(O6)=0,"",IF(O6=1,(((10^K4)*('[4]Discharge'!H28^N4))/100),((10^K4)*('[4]Discharge'!H28^N4))))))</f>
        <v>7.94314202551482</v>
      </c>
      <c r="I30" s="23">
        <f>IF('[4]Discharge'!I28=0,0,IF(TRIM('[4]Discharge'!I28)="","",IF(COUNT(O6)=0,"",IF(O6=1,(((10^K4)*('[4]Discharge'!I28^N4))/100),((10^K4)*('[4]Discharge'!I28^N4))))))</f>
        <v>3.4417423806049126</v>
      </c>
      <c r="J30" s="23">
        <f>IF('[4]Discharge'!J28=0,0,IF(TRIM('[4]Discharge'!J28)="","",IF(COUNT(O6)=0,"",IF(O6=1,(((10^K4)*('[4]Discharge'!J28^N4))/100),((10^K4)*('[4]Discharge'!J28^N4))))))</f>
        <v>2.2426085978780996</v>
      </c>
      <c r="K30" s="23">
        <f>IF('[4]Discharge'!K28=0,0,IF(TRIM('[4]Discharge'!K28)="","",IF(COUNT(O6)=0,"",IF(O6=1,(((10^K4)*('[4]Discharge'!K28^N4))/100),((10^K4)*('[4]Discharge'!K28^N4))))))</f>
        <v>1.1585994405275772</v>
      </c>
      <c r="L30" s="23">
        <f>IF('[4]Discharge'!L28=0,0,IF(TRIM('[4]Discharge'!L28)="","",IF(COUNT(O6)=0,"",IF(O6=1,(((10^K4)*('[4]Discharge'!L28^N4))/100),((10^K4)*('[4]Discharge'!L28^N4))))))</f>
        <v>0.4984081599522171</v>
      </c>
      <c r="M30" s="23">
        <f>IF('[4]Discharge'!M28=0,0,IF(TRIM('[4]Discharge'!M28)="","",IF(COUNT(O6)=0,"",IF(O6=1,(((10^K4)*('[4]Discharge'!M28^N4))/100),((10^K4)*('[4]Discharge'!M28^N4))))))</f>
        <v>0.2866639846208788</v>
      </c>
      <c r="N30" s="23">
        <f>IF('[4]Discharge'!N28=0,0,IF(TRIM('[4]Discharge'!N28)="","",IF(COUNT(O6)=0,"",IF(O6=1,(((10^K4)*('[4]Discharge'!N28^N4))/100),((10^K4)*('[4]Discharge'!N28^N4))))))</f>
        <v>0.12560037379905248</v>
      </c>
      <c r="O30" s="91"/>
      <c r="P30" s="92"/>
      <c r="Q30" s="24"/>
    </row>
    <row r="31" spans="2:17" ht="21.75">
      <c r="B31" s="42">
        <v>20</v>
      </c>
      <c r="C31" s="23">
        <f>IF('[4]Discharge'!C29=0,0,IF(TRIM('[4]Discharge'!C29)="","",IF(COUNT(O6)=0,"",IF(O6=1,(((10^K4)*('[4]Discharge'!C29^N4))/100),((10^K4)*('[4]Discharge'!C29^N4))))))</f>
        <v>0.3985721090089859</v>
      </c>
      <c r="D31" s="23">
        <f>IF('[4]Discharge'!D29=0,0,IF(TRIM('[4]Discharge'!D29)="","",IF(COUNT(O6)=0,"",IF(O6=1,(((10^K4)*('[4]Discharge'!D29^N4))/100),((10^K4)*('[4]Discharge'!D29^N4))))))</f>
        <v>0.3488134604275478</v>
      </c>
      <c r="E31" s="23">
        <f>IF('[4]Discharge'!E29=0,0,IF(TRIM('[4]Discharge'!E29)="","",IF(COUNT(O6)=0,"",IF(O6=1,(((10^K4)*('[4]Discharge'!E29^N4))/100),((10^K4)*('[4]Discharge'!E29^N4))))))</f>
        <v>0.9696480545543485</v>
      </c>
      <c r="F31" s="23">
        <f>IF('[4]Discharge'!F29=0,0,IF(TRIM('[4]Discharge'!F29)="","",IF(COUNT(O6)=0,"",IF(O6=1,(((10^K4)*('[4]Discharge'!F29^N4))/100),((10^K4)*('[4]Discharge'!F29^N4))))))</f>
        <v>1.2783392319116331</v>
      </c>
      <c r="G31" s="23">
        <f>IF('[4]Discharge'!G29=0,0,IF(TRIM('[4]Discharge'!G29)="","",IF(COUNT(O6)=0,"",IF(O6=1,(((10^K4)*('[4]Discharge'!G29^N4))/100),((10^K4)*('[4]Discharge'!G29^N4))))))</f>
        <v>52.34186141951366</v>
      </c>
      <c r="H31" s="23">
        <f>IF('[4]Discharge'!H29=0,0,IF(TRIM('[4]Discharge'!H29)="","",IF(COUNT(O6)=0,"",IF(O6=1,(((10^K4)*('[4]Discharge'!H29^N4))/100),((10^K4)*('[4]Discharge'!H29^N4))))))</f>
        <v>10.77827924275535</v>
      </c>
      <c r="I31" s="23">
        <f>IF('[4]Discharge'!I29=0,0,IF(TRIM('[4]Discharge'!I29)="","",IF(COUNT(O6)=0,"",IF(O6=1,(((10^K4)*('[4]Discharge'!I29^N4))/100),((10^K4)*('[4]Discharge'!I29^N4))))))</f>
        <v>3.3515258762496263</v>
      </c>
      <c r="J31" s="23">
        <f>IF('[4]Discharge'!J29=0,0,IF(TRIM('[4]Discharge'!J29)="","",IF(COUNT(O6)=0,"",IF(O6=1,(((10^K4)*('[4]Discharge'!J29^N4))/100),((10^K4)*('[4]Discharge'!J29^N4))))))</f>
        <v>2.1083991910224777</v>
      </c>
      <c r="K31" s="23">
        <f>IF('[4]Discharge'!K29=0,0,IF(TRIM('[4]Discharge'!K29)="","",IF(COUNT(O6)=0,"",IF(O6=1,(((10^K4)*('[4]Discharge'!K29^N4))/100),((10^K4)*('[4]Discharge'!K29^N4))))))</f>
        <v>1.1585994405275772</v>
      </c>
      <c r="L31" s="23">
        <f>IF('[4]Discharge'!L29=0,0,IF(TRIM('[4]Discharge'!L29)="","",IF(COUNT(O6)=0,"",IF(O6=1,(((10^K4)*('[4]Discharge'!L29^N4))/100),((10^K4)*('[4]Discharge'!L29^N4))))))</f>
        <v>0.4762677325177598</v>
      </c>
      <c r="M31" s="23">
        <f>IF('[4]Discharge'!M29=0,0,IF(TRIM('[4]Discharge'!M29)="","",IF(COUNT(O6)=0,"",IF(O6=1,(((10^K4)*('[4]Discharge'!M29^N4))/100),((10^K4)*('[4]Discharge'!M29^N4))))))</f>
        <v>0.2866639846208788</v>
      </c>
      <c r="N31" s="23">
        <f>IF('[4]Discharge'!N29=0,0,IF(TRIM('[4]Discharge'!N29)="","",IF(COUNT(O6)=0,"",IF(O6=1,(((10^K4)*('[4]Discharge'!N29^N4))/100),((10^K4)*('[4]Discharge'!N29^N4))))))</f>
        <v>0.12560037379905248</v>
      </c>
      <c r="O31" s="91"/>
      <c r="P31" s="92"/>
      <c r="Q31" s="24"/>
    </row>
    <row r="32" spans="2:17" ht="3.75" customHeight="1">
      <c r="B32" s="4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91"/>
      <c r="P32" s="92"/>
      <c r="Q32" s="24"/>
    </row>
    <row r="33" spans="2:17" ht="21.75">
      <c r="B33" s="42">
        <v>21</v>
      </c>
      <c r="C33" s="23">
        <f>IF('[4]Discharge'!C31=0,0,IF(TRIM('[4]Discharge'!C31)="","",IF(COUNT(O6)=0,"",IF(O6=1,(((10^K4)*('[4]Discharge'!C31^N4))/100),((10^K4)*('[4]Discharge'!C31^N4))))))</f>
        <v>0.3488134604275478</v>
      </c>
      <c r="D33" s="23">
        <f>IF('[4]Discharge'!D31=0,0,IF(TRIM('[4]Discharge'!D31)="","",IF(COUNT(O6)=0,"",IF(O6=1,(((10^K4)*('[4]Discharge'!D31^N4))/100),((10^K4)*('[4]Discharge'!D31^N4))))))</f>
        <v>0.3488134604275478</v>
      </c>
      <c r="E33" s="23">
        <f>IF('[4]Discharge'!E31=0,0,IF(TRIM('[4]Discharge'!E31)="","",IF(COUNT(O6)=0,"",IF(O6=1,(((10^K4)*('[4]Discharge'!E31^N4))/100),((10^K4)*('[4]Discharge'!E31^N4))))))</f>
        <v>0.8732735753951901</v>
      </c>
      <c r="F33" s="23">
        <f>IF('[4]Discharge'!F31=0,0,IF(TRIM('[4]Discharge'!F31)="","",IF(COUNT(O6)=0,"",IF(O6=1,(((10^K4)*('[4]Discharge'!F31^N4))/100),((10^K4)*('[4]Discharge'!F31^N4))))))</f>
        <v>3.7181045067204854</v>
      </c>
      <c r="G33" s="23">
        <f>IF('[4]Discharge'!G31=0,0,IF(TRIM('[4]Discharge'!G31)="","",IF(COUNT(O6)=0,"",IF(O6=1,(((10^K4)*('[4]Discharge'!G31^N4))/100),((10^K4)*('[4]Discharge'!G31^N4))))))</f>
        <v>25.902496784212666</v>
      </c>
      <c r="H33" s="23">
        <f>IF('[4]Discharge'!H31=0,0,IF(TRIM('[4]Discharge'!H31)="","",IF(COUNT(O6)=0,"",IF(O6=1,(((10^K4)*('[4]Discharge'!H31^N4))/100),((10^K4)*('[4]Discharge'!H31^N4))))))</f>
        <v>4.907014868925937</v>
      </c>
      <c r="I33" s="23">
        <f>IF('[4]Discharge'!I31=0,0,IF(TRIM('[4]Discharge'!I31)="","",IF(COUNT(O6)=0,"",IF(O6=1,(((10^K4)*('[4]Discharge'!I31^N4))/100),((10^K4)*('[4]Discharge'!I31^N4))))))</f>
        <v>3.5329143000725494</v>
      </c>
      <c r="J33" s="23">
        <f>IF('[4]Discharge'!J31=0,0,IF(TRIM('[4]Discharge'!J31)="","",IF(COUNT(O6)=0,"",IF(O6=1,(((10^K4)*('[4]Discharge'!J31^N4))/100),((10^K4)*('[4]Discharge'!J31^N4))))))</f>
        <v>2.1083991910224777</v>
      </c>
      <c r="K33" s="23">
        <f>IF('[4]Discharge'!K31=0,0,IF(TRIM('[4]Discharge'!K31)="","",IF(COUNT(O6)=0,"",IF(O6=1,(((10^K4)*('[4]Discharge'!K31^N4))/100),((10^K4)*('[4]Discharge'!K31^N4))))))</f>
        <v>1.1585994405275772</v>
      </c>
      <c r="L33" s="23">
        <f>IF('[4]Discharge'!L31=0,0,IF(TRIM('[4]Discharge'!L31)="","",IF(COUNT(O6)=0,"",IF(O6=1,(((10^K4)*('[4]Discharge'!L31^N4))/100),((10^K4)*('[4]Discharge'!L31^N4))))))</f>
        <v>0.41574325782795296</v>
      </c>
      <c r="M33" s="23">
        <f>IF('[4]Discharge'!M31=0,0,IF(TRIM('[4]Discharge'!M31)="","",IF(COUNT(O6)=0,"",IF(O6=1,(((10^K4)*('[4]Discharge'!M31^N4))/100),((10^K4)*('[4]Discharge'!M31^N4))))))</f>
        <v>0.26030639422194235</v>
      </c>
      <c r="N33" s="23">
        <f>IF('[4]Discharge'!N31=0,0,IF(TRIM('[4]Discharge'!N31)="","",IF(COUNT(O6)=0,"",IF(O6=1,(((10^K4)*('[4]Discharge'!N31^N4))/100),((10^K4)*('[4]Discharge'!N31^N4))))))</f>
        <v>0.12560037379905248</v>
      </c>
      <c r="O33" s="91"/>
      <c r="P33" s="92"/>
      <c r="Q33" s="24"/>
    </row>
    <row r="34" spans="2:17" ht="21.75">
      <c r="B34" s="42">
        <v>22</v>
      </c>
      <c r="C34" s="23">
        <f>IF('[4]Discharge'!C32=0,0,IF(TRIM('[4]Discharge'!C32)="","",IF(COUNT(O6)=0,"",IF(O6=1,(((10^K4)*('[4]Discharge'!C32^N4))/100),((10^K4)*('[4]Discharge'!C32^N4))))))</f>
        <v>0.3488134604275478</v>
      </c>
      <c r="D34" s="23">
        <f>IF('[4]Discharge'!D32=0,0,IF(TRIM('[4]Discharge'!D32)="","",IF(COUNT(O6)=0,"",IF(O6=1,(((10^K4)*('[4]Discharge'!D32^N4))/100),((10^K4)*('[4]Discharge'!D32^N4))))))</f>
        <v>0.2489200742415958</v>
      </c>
      <c r="E34" s="23">
        <f>IF('[4]Discharge'!E32=0,0,IF(TRIM('[4]Discharge'!E32)="","",IF(COUNT(O6)=0,"",IF(O6=1,(((10^K4)*('[4]Discharge'!E32^N4))/100),((10^K4)*('[4]Discharge'!E32^N4))))))</f>
        <v>1.0063594241536569</v>
      </c>
      <c r="F34" s="23">
        <f>IF('[4]Discharge'!F32=0,0,IF(TRIM('[4]Discharge'!F32)="","",IF(COUNT(O6)=0,"",IF(O6=1,(((10^K4)*('[4]Discharge'!F32^N4))/100),((10^K4)*('[4]Discharge'!F32^N4))))))</f>
        <v>2.59244305343047</v>
      </c>
      <c r="G34" s="23">
        <f>IF('[4]Discharge'!G32=0,0,IF(TRIM('[4]Discharge'!G32)="","",IF(COUNT(O6)=0,"",IF(O6=1,(((10^K4)*('[4]Discharge'!G32^N4))/100),((10^K4)*('[4]Discharge'!G32^N4))))))</f>
        <v>6.716967609669667</v>
      </c>
      <c r="H34" s="23">
        <f>IF('[4]Discharge'!H32=0,0,IF(TRIM('[4]Discharge'!H32)="","",IF(COUNT(O6)=0,"",IF(O6=1,(((10^K4)*('[4]Discharge'!H32^N4))/100),((10^K4)*('[4]Discharge'!H32^N4))))))</f>
        <v>3.6250366395708795</v>
      </c>
      <c r="I34" s="23">
        <f>IF('[4]Discharge'!I32=0,0,IF(TRIM('[4]Discharge'!I32)="","",IF(COUNT(O6)=0,"",IF(O6=1,(((10^K4)*('[4]Discharge'!I32^N4))/100),((10^K4)*('[4]Discharge'!I32^N4))))))</f>
        <v>7.251787591298293</v>
      </c>
      <c r="J34" s="23">
        <f>IF('[4]Discharge'!J32=0,0,IF(TRIM('[4]Discharge'!J32)="","",IF(COUNT(O6)=0,"",IF(O6=1,(((10^K4)*('[4]Discharge'!J32^N4))/100),((10^K4)*('[4]Discharge'!J32^N4))))))</f>
        <v>2.042541139904012</v>
      </c>
      <c r="K34" s="23">
        <f>IF('[4]Discharge'!K32=0,0,IF(TRIM('[4]Discharge'!K32)="","",IF(COUNT(O6)=0,"",IF(O6=1,(((10^K4)*('[4]Discharge'!K32^N4))/100),((10^K4)*('[4]Discharge'!K32^N4))))))</f>
        <v>1.081408249708275</v>
      </c>
      <c r="L34" s="23">
        <f>IF('[4]Discharge'!L32=0,0,IF(TRIM('[4]Discharge'!L32)="","",IF(COUNT(O6)=0,"",IF(O6=1,(((10^K4)*('[4]Discharge'!L32^N4))/100),((10^K4)*('[4]Discharge'!L32^N4))))))</f>
        <v>0.3816917221048468</v>
      </c>
      <c r="M34" s="23">
        <f>IF('[4]Discharge'!M32=0,0,IF(TRIM('[4]Discharge'!M32)="","",IF(COUNT(O6)=0,"",IF(O6=1,(((10^K4)*('[4]Discharge'!M32^N4))/100),((10^K4)*('[4]Discharge'!M32^N4))))))</f>
        <v>0.26030639422194235</v>
      </c>
      <c r="N34" s="23">
        <f>IF('[4]Discharge'!N32=0,0,IF(TRIM('[4]Discharge'!N32)="","",IF(COUNT(O6)=0,"",IF(O6=1,(((10^K4)*('[4]Discharge'!N32^N4))/100),((10^K4)*('[4]Discharge'!N32^N4))))))</f>
        <v>0.12560037379905248</v>
      </c>
      <c r="O34" s="91"/>
      <c r="P34" s="92"/>
      <c r="Q34" s="24"/>
    </row>
    <row r="35" spans="2:17" ht="21.75">
      <c r="B35" s="42">
        <v>23</v>
      </c>
      <c r="C35" s="23">
        <f>IF('[4]Discharge'!C33=0,0,IF(TRIM('[4]Discharge'!C33)="","",IF(COUNT(O6)=0,"",IF(O6=1,(((10^K4)*('[4]Discharge'!C33^N4))/100),((10^K4)*('[4]Discharge'!C33^N4))))))</f>
        <v>0.3171298668242963</v>
      </c>
      <c r="D35" s="23">
        <f>IF('[4]Discharge'!D33=0,0,IF(TRIM('[4]Discharge'!D33)="","",IF(COUNT(O6)=0,"",IF(O6=1,(((10^K4)*('[4]Discharge'!D33^N4))/100),((10^K4)*('[4]Discharge'!D33^N4))))))</f>
        <v>0.6395384339249985</v>
      </c>
      <c r="E35" s="23">
        <f>IF('[4]Discharge'!E33=0,0,IF(TRIM('[4]Discharge'!E33)="","",IF(COUNT(O6)=0,"",IF(O6=1,(((10^K4)*('[4]Discharge'!E33^N4))/100),((10^K4)*('[4]Discharge'!E33^N4))))))</f>
        <v>0.69284440952393</v>
      </c>
      <c r="F35" s="23">
        <f>IF('[4]Discharge'!F33=0,0,IF(TRIM('[4]Discharge'!F33)="","",IF(COUNT(O6)=0,"",IF(O6=1,(((10^K4)*('[4]Discharge'!F33^N4))/100),((10^K4)*('[4]Discharge'!F33^N4))))))</f>
        <v>3.193515958381781</v>
      </c>
      <c r="G35" s="23">
        <f>IF('[4]Discharge'!G33=0,0,IF(TRIM('[4]Discharge'!G33)="","",IF(COUNT(O6)=0,"",IF(O6=1,(((10^K4)*('[4]Discharge'!G33^N4))/100),((10^K4)*('[4]Discharge'!G33^N4))))))</f>
        <v>5.011970205082625</v>
      </c>
      <c r="H35" s="23">
        <f>IF('[4]Discharge'!H33=0,0,IF(TRIM('[4]Discharge'!H33)="","",IF(COUNT(O6)=0,"",IF(O6=1,(((10^K4)*('[4]Discharge'!H33^N4))/100),((10^K4)*('[4]Discharge'!H33^N4))))))</f>
        <v>3.2721396265709863</v>
      </c>
      <c r="I35" s="23">
        <f>IF('[4]Discharge'!I33=0,0,IF(TRIM('[4]Discharge'!I33)="","",IF(COUNT(O6)=0,"",IF(O6=1,(((10^K4)*('[4]Discharge'!I33^N4))/100),((10^K4)*('[4]Discharge'!I33^N4))))))</f>
        <v>9.795008717225162</v>
      </c>
      <c r="J35" s="23">
        <f>IF('[4]Discharge'!J33=0,0,IF(TRIM('[4]Discharge'!J33)="","",IF(COUNT(O6)=0,"",IF(O6=1,(((10^K4)*('[4]Discharge'!J33^N4))/100),((10^K4)*('[4]Discharge'!J33^N4))))))</f>
        <v>1.8547377686163091</v>
      </c>
      <c r="K35" s="23">
        <f>IF('[4]Discharge'!K33=0,0,IF(TRIM('[4]Discharge'!K33)="","",IF(COUNT(O6)=0,"",IF(O6=1,(((10^K4)*('[4]Discharge'!K33^N4))/100),((10^K4)*('[4]Discharge'!K33^N4))))))</f>
        <v>1.081408249708275</v>
      </c>
      <c r="L35" s="23">
        <f>IF('[4]Discharge'!L33=0,0,IF(TRIM('[4]Discharge'!L33)="","",IF(COUNT(O6)=0,"",IF(O6=1,(((10^K4)*('[4]Discharge'!L33^N4))/100),((10^K4)*('[4]Discharge'!L33^N4))))))</f>
        <v>0.3488134604275478</v>
      </c>
      <c r="M35" s="23">
        <f>IF('[4]Discharge'!M33=0,0,IF(TRIM('[4]Discharge'!M33)="","",IF(COUNT(O6)=0,"",IF(O6=1,(((10^K4)*('[4]Discharge'!M33^N4))/100),((10^K4)*('[4]Discharge'!M33^N4))))))</f>
        <v>0.26030639422194235</v>
      </c>
      <c r="N35" s="23">
        <f>IF('[4]Discharge'!N33=0,0,IF(TRIM('[4]Discharge'!N33)="","",IF(COUNT(O6)=0,"",IF(O6=1,(((10^K4)*('[4]Discharge'!N33^N4))/100),((10^K4)*('[4]Discharge'!N33^N4))))))</f>
        <v>0.11093939038985294</v>
      </c>
      <c r="O35" s="91"/>
      <c r="P35" s="92"/>
      <c r="Q35" s="24"/>
    </row>
    <row r="36" spans="2:17" ht="21.75">
      <c r="B36" s="42">
        <v>24</v>
      </c>
      <c r="C36" s="23">
        <f>IF('[4]Discharge'!C34=0,0,IF(TRIM('[4]Discharge'!C34)="","",IF(COUNT(O6)=0,"",IF(O6=1,(((10^K4)*('[4]Discharge'!C34^N4))/100),((10^K4)*('[4]Discharge'!C34^N4))))))</f>
        <v>0.12560037379905248</v>
      </c>
      <c r="D36" s="23">
        <f>IF('[4]Discharge'!D34=0,0,IF(TRIM('[4]Discharge'!D34)="","",IF(COUNT(O6)=0,"",IF(O6=1,(((10^K4)*('[4]Discharge'!D34^N4))/100),((10^K4)*('[4]Discharge'!D34^N4))))))</f>
        <v>0.4545313184633171</v>
      </c>
      <c r="E36" s="23">
        <f>IF('[4]Discharge'!E34=0,0,IF(TRIM('[4]Discharge'!E34)="","",IF(COUNT(O6)=0,"",IF(O6=1,(((10^K4)*('[4]Discharge'!E34^N4))/100),((10^K4)*('[4]Discharge'!E34^N4))))))</f>
        <v>0.41574325782795296</v>
      </c>
      <c r="F36" s="23">
        <f>IF('[4]Discharge'!F34=0,0,IF(TRIM('[4]Discharge'!F34)="","",IF(COUNT(O6)=0,"",IF(O6=1,(((10^K4)*('[4]Discharge'!F34^N4))/100),((10^K4)*('[4]Discharge'!F34^N4))))))</f>
        <v>2.4500800803968263</v>
      </c>
      <c r="G36" s="23">
        <f>IF('[4]Discharge'!G34=0,0,IF(TRIM('[4]Discharge'!G34)="","",IF(COUNT(O6)=0,"",IF(O6=1,(((10^K4)*('[4]Discharge'!G34^N4))/100),((10^K4)*('[4]Discharge'!G34^N4))))))</f>
        <v>5.6971135031899545</v>
      </c>
      <c r="H36" s="23">
        <f>IF('[4]Discharge'!H34=0,0,IF(TRIM('[4]Discharge'!H34)="","",IF(COUNT(O6)=0,"",IF(O6=1,(((10^K4)*('[4]Discharge'!H34^N4))/100),((10^K4)*('[4]Discharge'!H34^N4))))))</f>
        <v>2.9622580906854035</v>
      </c>
      <c r="I36" s="23">
        <f>IF('[4]Discharge'!I34=0,0,IF(TRIM('[4]Discharge'!I34)="","",IF(COUNT(O6)=0,"",IF(O6=1,(((10^K4)*('[4]Discharge'!I34^N4))/100),((10^K4)*('[4]Discharge'!I34^N4))))))</f>
        <v>23.098572650128627</v>
      </c>
      <c r="J36" s="23">
        <f>IF('[4]Discharge'!J34=0,0,IF(TRIM('[4]Discharge'!J34)="","",IF(COUNT(O6)=0,"",IF(O6=1,(((10^K4)*('[4]Discharge'!J34^N4))/100),((10^K4)*('[4]Discharge'!J34^N4))))))</f>
        <v>1.7397215314671655</v>
      </c>
      <c r="K36" s="23">
        <f>IF('[4]Discharge'!K34=0,0,IF(TRIM('[4]Discharge'!K34)="","",IF(COUNT(O6)=0,"",IF(O6=1,(((10^K4)*('[4]Discharge'!K34^N4))/100),((10^K4)*('[4]Discharge'!K34^N4))))))</f>
        <v>1.0063594241536569</v>
      </c>
      <c r="L36" s="23">
        <f>IF('[4]Discharge'!L34=0,0,IF(TRIM('[4]Discharge'!L34)="","",IF(COUNT(O6)=0,"",IF(O6=1,(((10^K4)*('[4]Discharge'!L34^N4))/100),((10^K4)*('[4]Discharge'!L34^N4))))))</f>
        <v>0.3488134604275478</v>
      </c>
      <c r="M36" s="23">
        <f>IF('[4]Discharge'!M34=0,0,IF(TRIM('[4]Discharge'!M34)="","",IF(COUNT(O6)=0,"",IF(O6=1,(((10^K4)*('[4]Discharge'!M34^N4))/100),((10^K4)*('[4]Discharge'!M34^N4))))))</f>
        <v>0.26030639422194235</v>
      </c>
      <c r="N36" s="23">
        <f>IF('[4]Discharge'!N34=0,0,IF(TRIM('[4]Discharge'!N34)="","",IF(COUNT(O6)=0,"",IF(O6=1,(((10^K4)*('[4]Discharge'!N34^N4))/100),((10^K4)*('[4]Discharge'!N34^N4))))))</f>
        <v>0.0970150049800373</v>
      </c>
      <c r="O36" s="91"/>
      <c r="P36" s="92"/>
      <c r="Q36" s="24"/>
    </row>
    <row r="37" spans="2:17" ht="21.75">
      <c r="B37" s="42">
        <v>25</v>
      </c>
      <c r="C37" s="23">
        <f>IF('[4]Discharge'!C35=0,0,IF(TRIM('[4]Discharge'!C35)="","",IF(COUNT(O6)=0,"",IF(O6=1,(((10^K4)*('[4]Discharge'!C35^N4))/100),((10^K4)*('[4]Discharge'!C35^N4))))))</f>
        <v>0.11817898244228689</v>
      </c>
      <c r="D37" s="23">
        <f>IF('[4]Discharge'!D35=0,0,IF(TRIM('[4]Discharge'!D35)="","",IF(COUNT(O6)=0,"",IF(O6=1,(((10^K4)*('[4]Discharge'!D35^N4))/100),((10^K4)*('[4]Discharge'!D35^N4))))))</f>
        <v>0.8112827219187945</v>
      </c>
      <c r="E37" s="23">
        <f>IF('[4]Discharge'!E35=0,0,IF(TRIM('[4]Discharge'!E35)="","",IF(COUNT(O6)=0,"",IF(O6=1,(((10^K4)*('[4]Discharge'!E35^N4))/100),((10^K4)*('[4]Discharge'!E35^N4))))))</f>
        <v>0.3488134604275478</v>
      </c>
      <c r="F37" s="23">
        <f>IF('[4]Discharge'!F35=0,0,IF(TRIM('[4]Discharge'!F35)="","",IF(COUNT(O6)=0,"",IF(O6=1,(((10^K4)*('[4]Discharge'!F35^N4))/100),((10^K4)*('[4]Discharge'!F35^N4))))))</f>
        <v>2.3801084801527046</v>
      </c>
      <c r="G37" s="23">
        <f>IF('[4]Discharge'!G35=0,0,IF(TRIM('[4]Discharge'!G35)="","",IF(COUNT(O6)=0,"",IF(O6=1,(((10^K4)*('[4]Discharge'!G35^N4))/100),((10^K4)*('[4]Discharge'!G35^N4))))))</f>
        <v>6.071685139085637</v>
      </c>
      <c r="H37" s="23">
        <f>IF('[4]Discharge'!H35=0,0,IF(TRIM('[4]Discharge'!H35)="","",IF(COUNT(O6)=0,"",IF(O6=1,(((10^K4)*('[4]Discharge'!H35^N4))/100),((10^K4)*('[4]Discharge'!H35^N4))))))</f>
        <v>5.011970205082625</v>
      </c>
      <c r="I37" s="23">
        <f>IF('[4]Discharge'!I35=0,0,IF(TRIM('[4]Discharge'!I35)="","",IF(COUNT(O6)=0,"",IF(O6=1,(((10^K4)*('[4]Discharge'!I35^N4))/100),((10^K4)*('[4]Discharge'!I35^N4))))))</f>
        <v>10.280384077101287</v>
      </c>
      <c r="J37" s="23">
        <f>IF('[4]Discharge'!J35=0,0,IF(TRIM('[4]Discharge'!J35)="","",IF(COUNT(O6)=0,"",IF(O6=1,(((10^K4)*('[4]Discharge'!J35^N4))/100),((10^K4)*('[4]Discharge'!J35^N4))))))</f>
        <v>1.6276677594231963</v>
      </c>
      <c r="K37" s="23">
        <f>IF('[4]Discharge'!K35=0,0,IF(TRIM('[4]Discharge'!K35)="","",IF(COUNT(O6)=0,"",IF(O6=1,(((10^K4)*('[4]Discharge'!K35^N4))/100),((10^K4)*('[4]Discharge'!K35^N4))))))</f>
        <v>0.8732735753951901</v>
      </c>
      <c r="L37" s="23">
        <f>IF('[4]Discharge'!L35=0,0,IF(TRIM('[4]Discharge'!L35)="","",IF(COUNT(O6)=0,"",IF(O6=1,(((10^K4)*('[4]Discharge'!L35^N4))/100),((10^K4)*('[4]Discharge'!L35^N4))))))</f>
        <v>0.3488134604275478</v>
      </c>
      <c r="M37" s="23">
        <f>IF('[4]Discharge'!M35=0,0,IF(TRIM('[4]Discharge'!M35)="","",IF(COUNT(O6)=0,"",IF(O6=1,(((10^K4)*('[4]Discharge'!M35^N4))/100),((10^K4)*('[4]Discharge'!M35^N4))))))</f>
        <v>0.26030639422194235</v>
      </c>
      <c r="N37" s="23">
        <f>IF('[4]Discharge'!N35=0,0,IF(TRIM('[4]Discharge'!N35)="","",IF(COUNT(O6)=0,"",IF(O6=1,(((10^K4)*('[4]Discharge'!N35^N4))/100),((10^K4)*('[4]Discharge'!N35^N4))))))</f>
        <v>0.0970150049800373</v>
      </c>
      <c r="O37" s="91"/>
      <c r="P37" s="92"/>
      <c r="Q37" s="24"/>
    </row>
    <row r="38" spans="2:17" ht="21.75">
      <c r="B38" s="42">
        <v>26</v>
      </c>
      <c r="C38" s="23">
        <f>IF('[4]Discharge'!C36=0,0,IF(TRIM('[4]Discharge'!C36)="","",IF(COUNT(O6)=0,"",IF(O6=1,(((10^K4)*('[4]Discharge'!C36^N4))/100),((10^K4)*('[4]Discharge'!C36^N4))))))</f>
        <v>0.12560037379905248</v>
      </c>
      <c r="D38" s="23">
        <f>IF('[4]Discharge'!D36=0,0,IF(TRIM('[4]Discharge'!D36)="","",IF(COUNT(O6)=0,"",IF(O6=1,(((10^K4)*('[4]Discharge'!D36^N4))/100),((10^K4)*('[4]Discharge'!D36^N4))))))</f>
        <v>0.6644110827736641</v>
      </c>
      <c r="E38" s="23">
        <f>IF('[4]Discharge'!E36=0,0,IF(TRIM('[4]Discharge'!E36)="","",IF(COUNT(O6)=0,"",IF(O6=1,(((10^K4)*('[4]Discharge'!E36^N4))/100),((10^K4)*('[4]Discharge'!E36^N4))))))</f>
        <v>0.4545313184633171</v>
      </c>
      <c r="F38" s="23">
        <f>IF('[4]Discharge'!F36=0,0,IF(TRIM('[4]Discharge'!F36)="","",IF(COUNT(O6)=0,"",IF(O6=1,(((10^K4)*('[4]Discharge'!F36^N4))/100),((10^K4)*('[4]Discharge'!F36^N4))))))</f>
        <v>4.699777530601261</v>
      </c>
      <c r="G38" s="23">
        <f>IF('[4]Discharge'!G36=0,0,IF(TRIM('[4]Discharge'!G36)="","",IF(COUNT(O6)=0,"",IF(O6=1,(((10^K4)*('[4]Discharge'!G36^N4))/100),((10^K4)*('[4]Discharge'!G36^N4))))))</f>
        <v>4.099736800043979</v>
      </c>
      <c r="H38" s="23">
        <f>IF('[4]Discharge'!H36=0,0,IF(TRIM('[4]Discharge'!H36)="","",IF(COUNT(O6)=0,"",IF(O6=1,(((10^K4)*('[4]Discharge'!H36^N4))/100),((10^K4)*('[4]Discharge'!H36^N4))))))</f>
        <v>3.4417423806049126</v>
      </c>
      <c r="I38" s="23">
        <f>IF('[4]Discharge'!I36=0,0,IF(TRIM('[4]Discharge'!I36)="","",IF(COUNT(O6)=0,"",IF(O6=1,(((10^K4)*('[4]Discharge'!I36^N4))/100),((10^K4)*('[4]Discharge'!I36^N4))))))</f>
        <v>8.090091475772773</v>
      </c>
      <c r="J38" s="23">
        <f>IF('[4]Discharge'!J36=0,0,IF(TRIM('[4]Discharge'!J36)="","",IF(COUNT(O6)=0,"",IF(O6=1,(((10^K4)*('[4]Discharge'!J36^N4))/100),((10^K4)*('[4]Discharge'!J36^N4))))))</f>
        <v>1.6276677594231963</v>
      </c>
      <c r="K38" s="23">
        <f>IF('[4]Discharge'!K36=0,0,IF(TRIM('[4]Discharge'!K36)="","",IF(COUNT(O6)=0,"",IF(O6=1,(((10^K4)*('[4]Discharge'!K36^N4))/100),((10^K4)*('[4]Discharge'!K36^N4))))))</f>
        <v>0.8112827219187945</v>
      </c>
      <c r="L38" s="23">
        <f>IF('[4]Discharge'!L36=0,0,IF(TRIM('[4]Discharge'!L36)="","",IF(COUNT(O6)=0,"",IF(O6=1,(((10^K4)*('[4]Discharge'!L36^N4))/100),((10^K4)*('[4]Discharge'!L36^N4))))))</f>
        <v>0.30174320102241386</v>
      </c>
      <c r="M38" s="23">
        <f>IF('[4]Discharge'!M36=0,0,IF(TRIM('[4]Discharge'!M36)="","",IF(COUNT(O6)=0,"",IF(O6=1,(((10^K4)*('[4]Discharge'!M36^N4))/100),((10^K4)*('[4]Discharge'!M36^N4))))))</f>
        <v>0.26030639422194235</v>
      </c>
      <c r="N38" s="23">
        <f>IF('[4]Discharge'!N36=0,0,IF(TRIM('[4]Discharge'!N36)="","",IF(COUNT(O6)=0,"",IF(O6=1,(((10^K4)*('[4]Discharge'!N36^N4))/100),((10^K4)*('[4]Discharge'!N36^N4))))))</f>
        <v>0.0970150049800373</v>
      </c>
      <c r="O38" s="91"/>
      <c r="P38" s="92"/>
      <c r="Q38" s="24"/>
    </row>
    <row r="39" spans="2:17" ht="21.75">
      <c r="B39" s="42">
        <v>27</v>
      </c>
      <c r="C39" s="23">
        <f>IF('[4]Discharge'!C37=0,0,IF(TRIM('[4]Discharge'!C37)="","",IF(COUNT(O6)=0,"",IF(O6=1,(((10^K4)*('[4]Discharge'!C37^N4))/100),((10^K4)*('[4]Discharge'!C37^N4))))))</f>
        <v>0.14097982983685065</v>
      </c>
      <c r="D39" s="23">
        <f>IF('[4]Discharge'!D37=0,0,IF(TRIM('[4]Discharge'!D37)="","",IF(COUNT(O6)=0,"",IF(O6=1,(((10^K4)*('[4]Discharge'!D37^N4))/100),((10^K4)*('[4]Discharge'!D37^N4))))))</f>
        <v>1.796861749244897</v>
      </c>
      <c r="E39" s="23">
        <f>IF('[4]Discharge'!E37=0,0,IF(TRIM('[4]Discharge'!E37)="","",IF(COUNT(O6)=0,"",IF(O6=1,(((10^K4)*('[4]Discharge'!E37^N4))/100),((10^K4)*('[4]Discharge'!E37^N4))))))</f>
        <v>2.664825326762724</v>
      </c>
      <c r="F39" s="23">
        <f>IF('[4]Discharge'!F37=0,0,IF(TRIM('[4]Discharge'!F37)="","",IF(COUNT(O6)=0,"",IF(O6=1,(((10^K4)*('[4]Discharge'!F37^N4))/100),((10^K4)*('[4]Discharge'!F37^N4))))))</f>
        <v>2.8867227762161387</v>
      </c>
      <c r="G39" s="23">
        <f>IF('[4]Discharge'!G37=0,0,IF(TRIM('[4]Discharge'!G37)="","",IF(COUNT(O6)=0,"",IF(O6=1,(((10^K4)*('[4]Discharge'!G37^N4))/100),((10^K4)*('[4]Discharge'!G37^N4))))))</f>
        <v>4.099736800043979</v>
      </c>
      <c r="H39" s="23">
        <f>IF('[4]Discharge'!H37=0,0,IF(TRIM('[4]Discharge'!H37)="","",IF(COUNT(O6)=0,"",IF(O6=1,(((10^K4)*('[4]Discharge'!H37^N4))/100),((10^K4)*('[4]Discharge'!H37^N4))))))</f>
        <v>2.738002225850477</v>
      </c>
      <c r="I39" s="23">
        <f>IF('[4]Discharge'!I37=0,0,IF(TRIM('[4]Discharge'!I37)="","",IF(COUNT(O6)=0,"",IF(O6=1,(((10^K4)*('[4]Discharge'!I37^N4))/100),((10^K4)*('[4]Discharge'!I37^N4))))))</f>
        <v>6.071685139085637</v>
      </c>
      <c r="J39" s="23">
        <f>IF('[4]Discharge'!J37=0,0,IF(TRIM('[4]Discharge'!J37)="","",IF(COUNT(O6)=0,"",IF(O6=1,(((10^K4)*('[4]Discharge'!J37^N4))/100),((10^K4)*('[4]Discharge'!J37^N4))))))</f>
        <v>1.6276677594231963</v>
      </c>
      <c r="K39" s="23">
        <f>IF('[4]Discharge'!K37=0,0,IF(TRIM('[4]Discharge'!K37)="","",IF(COUNT(O6)=0,"",IF(O6=1,(((10^K4)*('[4]Discharge'!K37^N4))/100),((10^K4)*('[4]Discharge'!K37^N4))))))</f>
        <v>0.8112827219187945</v>
      </c>
      <c r="L39" s="23">
        <f>IF('[4]Discharge'!L37=0,0,IF(TRIM('[4]Discharge'!L37)="","",IF(COUNT(O6)=0,"",IF(O6=1,(((10^K4)*('[4]Discharge'!L37^N4))/100),((10^K4)*('[4]Discharge'!L37^N4))))))</f>
        <v>0.3171298668242963</v>
      </c>
      <c r="M39" s="23">
        <f>IF('[4]Discharge'!M37=0,0,IF(TRIM('[4]Discharge'!M37)="","",IF(COUNT(O6)=0,"",IF(O6=1,(((10^K4)*('[4]Discharge'!M37^N4))/100),((10^K4)*('[4]Discharge'!M37^N4))))))</f>
        <v>0.26030639422194235</v>
      </c>
      <c r="N39" s="23">
        <f>IF('[4]Discharge'!N37=0,0,IF(TRIM('[4]Discharge'!N37)="","",IF(COUNT(O6)=0,"",IF(O6=1,(((10^K4)*('[4]Discharge'!N37^N4))/100),((10^K4)*('[4]Discharge'!N37^N4))))))</f>
        <v>0.0970150049800373</v>
      </c>
      <c r="O39" s="91"/>
      <c r="P39" s="92"/>
      <c r="Q39" s="24"/>
    </row>
    <row r="40" spans="2:17" ht="21.75">
      <c r="B40" s="42">
        <v>28</v>
      </c>
      <c r="C40" s="23">
        <f>IF('[4]Discharge'!C38=0,0,IF(TRIM('[4]Discharge'!C38)="","",IF(COUNT(O6)=0,"",IF(O6=1,(((10^K4)*('[4]Discharge'!C38^N4))/100),((10^K4)*('[4]Discharge'!C38^N4))))))</f>
        <v>0.133201357492565</v>
      </c>
      <c r="D40" s="23">
        <f>IF('[4]Discharge'!D38=0,0,IF(TRIM('[4]Discharge'!D38)="","",IF(COUNT(O6)=0,"",IF(O6=1,(((10^K4)*('[4]Discharge'!D38^N4))/100),((10^K4)*('[4]Discharge'!D38^N4))))))</f>
        <v>1.5186162728449903</v>
      </c>
      <c r="E40" s="23">
        <f>IF('[4]Discharge'!E38=0,0,IF(TRIM('[4]Discharge'!E38)="","",IF(COUNT(O6)=0,"",IF(O6=1,(((10^K4)*('[4]Discharge'!E38^N4))/100),((10^K4)*('[4]Discharge'!E38^N4))))))</f>
        <v>8.849702641584251</v>
      </c>
      <c r="F40" s="23">
        <f>IF('[4]Discharge'!F38=0,0,IF(TRIM('[4]Discharge'!F38)="","",IF(COUNT(O6)=0,"",IF(O6=1,(((10^K4)*('[4]Discharge'!F38^N4))/100),((10^K4)*('[4]Discharge'!F38^N4))))))</f>
        <v>3.115658599285767</v>
      </c>
      <c r="G40" s="23">
        <f>IF('[4]Discharge'!G38=0,0,IF(TRIM('[4]Discharge'!G38)="","",IF(COUNT(O6)=0,"",IF(O6=1,(((10^K4)*('[4]Discharge'!G38^N4))/100),((10^K4)*('[4]Discharge'!G38^N4))))))</f>
        <v>6.455730999832724</v>
      </c>
      <c r="H40" s="23">
        <f>IF('[4]Discharge'!H38=0,0,IF(TRIM('[4]Discharge'!H38)="","",IF(COUNT(O6)=0,"",IF(O6=1,(((10^K4)*('[4]Discharge'!H38^N4))/100),((10^K4)*('[4]Discharge'!H38^N4))))))</f>
        <v>2.520859805213203</v>
      </c>
      <c r="I40" s="23">
        <f>IF('[4]Discharge'!I38=0,0,IF(TRIM('[4]Discharge'!I38)="","",IF(COUNT(O6)=0,"",IF(O6=1,(((10^K4)*('[4]Discharge'!I38^N4))/100),((10^K4)*('[4]Discharge'!I38^N4))))))</f>
        <v>5.117811607572195</v>
      </c>
      <c r="J40" s="23">
        <f>IF('[4]Discharge'!J38=0,0,IF(TRIM('[4]Discharge'!J38)="","",IF(COUNT(O6)=0,"",IF(O6=1,(((10^K4)*('[4]Discharge'!J38^N4))/100),((10^K4)*('[4]Discharge'!J38^N4))))))</f>
        <v>1.5186162728449903</v>
      </c>
      <c r="K40" s="23">
        <f>IF('[4]Discharge'!K38=0,0,IF(TRIM('[4]Discharge'!K38)="","",IF(COUNT(O6)=0,"",IF(O6=1,(((10^K4)*('[4]Discharge'!K38^N4))/100),((10^K4)*('[4]Discharge'!K38^N4))))))</f>
        <v>0.8112827219187945</v>
      </c>
      <c r="L40" s="23">
        <f>IF('[4]Discharge'!L38=0,0,IF(TRIM('[4]Discharge'!L38)="","",IF(COUNT(O6)=0,"",IF(O6=1,(((10^K4)*('[4]Discharge'!L38^N4))/100),((10^K4)*('[4]Discharge'!L38^N4))))))</f>
        <v>0.3488134604275478</v>
      </c>
      <c r="M40" s="23">
        <f>IF('[4]Discharge'!M38=0,0,IF(TRIM('[4]Discharge'!M38)="","",IF(COUNT(O6)=0,"",IF(O6=1,(((10^K4)*('[4]Discharge'!M38^N4))/100),((10^K4)*('[4]Discharge'!M38^N4))))))</f>
        <v>0.26030639422194235</v>
      </c>
      <c r="N40" s="23">
        <f>IF('[4]Discharge'!N38=0,0,IF(TRIM('[4]Discharge'!N38)="","",IF(COUNT(O6)=0,"",IF(O6=1,(((10^K4)*('[4]Discharge'!N38^N4))/100),((10^K4)*('[4]Discharge'!N38^N4))))))</f>
        <v>0.0970150049800373</v>
      </c>
      <c r="O40" s="91"/>
      <c r="P40" s="92"/>
      <c r="Q40" s="24"/>
    </row>
    <row r="41" spans="2:17" ht="21.75">
      <c r="B41" s="42">
        <v>29</v>
      </c>
      <c r="C41" s="23">
        <f>IF('[4]Discharge'!C39=0,0,IF(TRIM('[4]Discharge'!C39)="","",IF(COUNT(O6)=0,"",IF(O6=1,(((10^K4)*('[4]Discharge'!C39^N4))/100),((10^K4)*('[4]Discharge'!C39^N4))))))</f>
        <v>0.15706129400310131</v>
      </c>
      <c r="D41" s="23">
        <f>IF('[4]Discharge'!D39=0,0,IF(TRIM('[4]Discharge'!D39)="","",IF(COUNT(O6)=0,"",IF(O6=1,(((10^K4)*('[4]Discharge'!D39^N4))/100),((10^K4)*('[4]Discharge'!D39^N4))))))</f>
        <v>1.081408249708275</v>
      </c>
      <c r="E41" s="23">
        <f>IF('[4]Discharge'!E39=0,0,IF(TRIM('[4]Discharge'!E39)="","",IF(COUNT(O6)=0,"",IF(O6=1,(((10^K4)*('[4]Discharge'!E39^N4))/100),((10^K4)*('[4]Discharge'!E39^N4))))))</f>
        <v>4.3956633576694</v>
      </c>
      <c r="F41" s="23">
        <f>IF('[4]Discharge'!F39=0,0,IF(TRIM('[4]Discharge'!F39)="","",IF(COUNT(O6)=0,"",IF(O6=1,(((10^K4)*('[4]Discharge'!F39^N4))/100),((10^K4)*('[4]Discharge'!F39^N4))))))</f>
        <v>3.3515258762496263</v>
      </c>
      <c r="G41" s="23">
        <f>IF('[4]Discharge'!G39=0,0,IF(TRIM('[4]Discharge'!G39)="","",IF(COUNT(O6)=0,"",IF(O6=1,(((10^K4)*('[4]Discharge'!G39^N4))/100),((10^K4)*('[4]Discharge'!G39^N4))))))</f>
        <v>3.812113108205523</v>
      </c>
      <c r="H41" s="23">
        <f>IF('[4]Discharge'!H39=0,0,IF(TRIM('[4]Discharge'!H39)="","",IF(COUNT(O6)=0,"",IF(O6=1,(((10^K4)*('[4]Discharge'!H39^N4))/100),((10^K4)*('[4]Discharge'!H39^N4))))))</f>
        <v>3.038571350746255</v>
      </c>
      <c r="I41" s="23">
        <f>IF('[4]Discharge'!I39=0,0,IF(TRIM('[4]Discharge'!I39)="","",IF(COUNT(O6)=0,"",IF(O6=1,(((10^K4)*('[4]Discharge'!I39^N4))/100),((10^K4)*('[4]Discharge'!I39^N4))))))</f>
        <v>4.597503259928824</v>
      </c>
      <c r="J41" s="23">
        <f>IF('[4]Discharge'!J39=0,0,IF(TRIM('[4]Discharge'!J39)="","",IF(COUNT(O6)=0,"",IF(O6=1,(((10^K4)*('[4]Discharge'!J39^N4))/100),((10^K4)*('[4]Discharge'!J39^N4))))))</f>
        <v>1.5186162728449903</v>
      </c>
      <c r="K41" s="23">
        <f>IF('[4]Discharge'!K39=0,0,IF(TRIM('[4]Discharge'!K39)="","",IF(COUNT(O6)=0,"",IF(O6=1,(((10^K4)*('[4]Discharge'!K39^N4))/100),((10^K4)*('[4]Discharge'!K39^N4))))))</f>
        <v>0.8420500881183373</v>
      </c>
      <c r="L41" s="23">
        <f>IF('[4]Discharge'!L39=0,0,IF(TRIM('[4]Discharge'!L39)="","",IF(COUNT(O6)=0,"",IF(O6=1,(((10^K4)*('[4]Discharge'!L39^N4))/100),((10^K4)*('[4]Discharge'!L39^N4))))))</f>
        <v>0.3171298668242963</v>
      </c>
      <c r="M41" s="23">
        <f>IF('[4]Discharge'!M39=0,0,IF(TRIM('[4]Discharge'!M39)="","",IF(COUNT(O6)=0,"",IF(O6=1,(((10^K4)*('[4]Discharge'!M39^N4))/100),((10^K4)*('[4]Discharge'!M39^N4))))))</f>
      </c>
      <c r="N41" s="23">
        <f>IF('[4]Discharge'!N39=0,0,IF(TRIM('[4]Discharge'!N39)="","",IF(COUNT(O6)=0,"",IF(O6=1,(((10^K4)*('[4]Discharge'!N39^N4))/100),((10^K4)*('[4]Discharge'!N39^N4))))))</f>
        <v>0.08476231124944085</v>
      </c>
      <c r="O41" s="91"/>
      <c r="P41" s="92"/>
      <c r="Q41" s="24"/>
    </row>
    <row r="42" spans="2:17" ht="21.75">
      <c r="B42" s="42">
        <v>30</v>
      </c>
      <c r="C42" s="23">
        <f>IF('[4]Discharge'!C40=0,0,IF(TRIM('[4]Discharge'!C40)="","",IF(COUNT(O6)=0,"",IF(O6=1,(((10^K4)*('[4]Discharge'!C40^N4))/100),((10^K4)*('[4]Discharge'!C40^N4))))))</f>
        <v>0.23773826042545185</v>
      </c>
      <c r="D42" s="23">
        <f>IF('[4]Discharge'!D40=0,0,IF(TRIM('[4]Discharge'!D40)="","",IF(COUNT(O6)=0,"",IF(O6=1,(((10^K4)*('[4]Discharge'!D40^N4))/100),((10^K4)*('[4]Discharge'!D40^N4))))))</f>
        <v>1.3192927860538248</v>
      </c>
      <c r="E42" s="23">
        <f>IF('[4]Discharge'!E40=0,0,IF(TRIM('[4]Discharge'!E40)="","",IF(COUNT(O6)=0,"",IF(O6=1,(((10^K4)*('[4]Discharge'!E40^N4))/100),((10^K4)*('[4]Discharge'!E40^N4))))))</f>
        <v>2.2426085978780996</v>
      </c>
      <c r="F42" s="23">
        <f>IF('[4]Discharge'!F40=0,0,IF(TRIM('[4]Discharge'!F40)="","",IF(COUNT(O6)=0,"",IF(O6=1,(((10^K4)*('[4]Discharge'!F40^N4))/100),((10^K4)*('[4]Discharge'!F40^N4))))))</f>
        <v>2.4500800803968263</v>
      </c>
      <c r="G42" s="23">
        <f>IF('[4]Discharge'!G40=0,0,IF(TRIM('[4]Discharge'!G40)="","",IF(COUNT(O6)=0,"",IF(O6=1,(((10^K4)*('[4]Discharge'!G40^N4))/100),((10^K4)*('[4]Discharge'!G40^N4))))))</f>
        <v>3.038571350746255</v>
      </c>
      <c r="H42" s="23">
        <f>IF('[4]Discharge'!H40=0,0,IF(TRIM('[4]Discharge'!H40)="","",IF(COUNT(O6)=0,"",IF(O6=1,(((10^K4)*('[4]Discharge'!H40^N4))/100),((10^K4)*('[4]Discharge'!H40^N4))))))</f>
        <v>5.820910635489721</v>
      </c>
      <c r="I42" s="23">
        <f>IF('[4]Discharge'!I40=0,0,IF(TRIM('[4]Discharge'!I40)="","",IF(COUNT(O6)=0,"",IF(O6=1,(((10^K4)*('[4]Discharge'!I40^N4))/100),((10^K4)*('[4]Discharge'!I40^N4))))))</f>
        <v>4.002933815662637</v>
      </c>
      <c r="J42" s="23">
        <f>IF('[4]Discharge'!J40=0,0,IF(TRIM('[4]Discharge'!J40)="","",IF(COUNT(O6)=0,"",IF(O6=1,(((10^K4)*('[4]Discharge'!J40^N4))/100),((10^K4)*('[4]Discharge'!J40^N4))))))</f>
        <v>1.5186162728449903</v>
      </c>
      <c r="K42" s="23">
        <f>IF('[4]Discharge'!K40=0,0,IF(TRIM('[4]Discharge'!K40)="","",IF(COUNT(O6)=0,"",IF(O6=1,(((10^K4)*('[4]Discharge'!K40^N4))/100),((10^K4)*('[4]Discharge'!K40^N4))))))</f>
        <v>0.8732735753951901</v>
      </c>
      <c r="L42" s="23">
        <f>IF('[4]Discharge'!L40=0,0,IF(TRIM('[4]Discharge'!L40)="","",IF(COUNT(O6)=0,"",IF(O6=1,(((10^K4)*('[4]Discharge'!L40^N4))/100),((10^K4)*('[4]Discharge'!L40^N4))))))</f>
        <v>0.30174320102241386</v>
      </c>
      <c r="M42" s="23"/>
      <c r="N42" s="23">
        <f>IF('[4]Discharge'!N40=0,0,IF(TRIM('[4]Discharge'!N40)="","",IF(COUNT(O6)=0,"",IF(O6=1,(((10^K4)*('[4]Discharge'!N40^N4))/100),((10^K4)*('[4]Discharge'!N40^N4))))))</f>
        <v>0.08476231124944085</v>
      </c>
      <c r="O42" s="91"/>
      <c r="P42" s="92"/>
      <c r="Q42" s="24"/>
    </row>
    <row r="43" spans="2:17" ht="21.75">
      <c r="B43" s="42">
        <v>31</v>
      </c>
      <c r="C43" s="23"/>
      <c r="D43" s="23">
        <f>IF('[4]Discharge'!D41=0,0,IF(TRIM('[4]Discharge'!D41)="","",IF(COUNT(O6)=0,"",IF(O6=1,(((10^K4)*('[4]Discharge'!D41^N4))/100),((10^K4)*('[4]Discharge'!D41^N4))))))</f>
        <v>0.9370757370304729</v>
      </c>
      <c r="E43" s="23"/>
      <c r="F43" s="23">
        <f>IF('[4]Discharge'!F41=0,0,IF(TRIM('[4]Discharge'!F41)="","",IF(COUNT(O6)=0,"",IF(O6=1,(((10^K4)*('[4]Discharge'!F41^N4))/100),((10^K4)*('[4]Discharge'!F41^N4))))))</f>
        <v>2.1083991910224777</v>
      </c>
      <c r="G43" s="23">
        <f>IF('[4]Discharge'!G41=0,0,IF(TRIM('[4]Discharge'!G41)="","",IF(COUNT(O6)=0,"",IF(O6=1,(((10^K4)*('[4]Discharge'!G41^N4))/100),((10^K4)*('[4]Discharge'!G41^N4))))))</f>
        <v>2.664825326762724</v>
      </c>
      <c r="H43" s="23"/>
      <c r="I43" s="23">
        <f>IF('[4]Discharge'!I41=0,0,IF(TRIM('[4]Discharge'!I41)="","",IF(COUNT(O6)=0,"",IF(O6=1,(((10^K4)*('[4]Discharge'!I41^N4))/100),((10^K4)*('[4]Discharge'!I41^N4))))))</f>
        <v>3.812113108205523</v>
      </c>
      <c r="J43" s="23"/>
      <c r="K43" s="23">
        <f>IF('[4]Discharge'!K41=0,0,IF(TRIM('[4]Discharge'!K41)="","",IF(COUNT(O6)=0,"",IF(O6=1,(((10^K4)*('[4]Discharge'!K41^N4))/100),((10^K4)*('[4]Discharge'!K41^N4))))))</f>
        <v>0.8732735753951901</v>
      </c>
      <c r="L43" s="23">
        <f>IF(TRIM('[4]Discharge'!L41)="","",IF(COUNT(O6)=0,"",IF(O6=1,(((10^K4)*('[4]Discharge'!L41^N4))/100),((10^K4)*('[4]Discharge'!L41^N4)))))</f>
        <v>0.26030639422194235</v>
      </c>
      <c r="M43" s="23"/>
      <c r="N43" s="25">
        <f>IF('[4]Discharge'!N41=0,0,IF(TRIM('[4]Discharge'!N41)="","",IF(COUNT(O6)=0,"",IF(O6=1,(((10^K4)*('[4]Discharge'!N41^N4))/100),((10^K4)*('[4]Discharge'!N41^N4))))))</f>
        <v>0.08476231124944085</v>
      </c>
      <c r="O43" s="91"/>
      <c r="P43" s="92"/>
      <c r="Q43" s="24"/>
    </row>
    <row r="44" spans="2:17" ht="2.25" customHeight="1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6"/>
      <c r="Q44" s="24"/>
    </row>
    <row r="45" spans="2:17" ht="21.75">
      <c r="B45" s="1" t="s">
        <v>28</v>
      </c>
      <c r="C45" s="23">
        <f>IF(COUNT(C11:C43)=0,"",SUM(C11:C43))</f>
        <v>5.890344943202957</v>
      </c>
      <c r="D45" s="23">
        <f aca="true" t="shared" si="0" ref="D45:M45">IF(COUNT(D11:D43)=0,"",SUM(D11:D43))</f>
        <v>20.28898261371768</v>
      </c>
      <c r="E45" s="23">
        <f t="shared" si="0"/>
        <v>40.69942995035015</v>
      </c>
      <c r="F45" s="23">
        <f t="shared" si="0"/>
        <v>47.187472614809366</v>
      </c>
      <c r="G45" s="23">
        <f t="shared" si="0"/>
        <v>304.3256373522562</v>
      </c>
      <c r="H45" s="23">
        <f t="shared" si="0"/>
        <v>121.96958142650472</v>
      </c>
      <c r="I45" s="23">
        <f t="shared" si="0"/>
        <v>362.8775924570174</v>
      </c>
      <c r="J45" s="23">
        <f t="shared" si="0"/>
        <v>75.2048568859309</v>
      </c>
      <c r="K45" s="23">
        <f t="shared" si="0"/>
        <v>38.25067056604861</v>
      </c>
      <c r="L45" s="23">
        <f t="shared" si="0"/>
        <v>23.454367687089306</v>
      </c>
      <c r="M45" s="23">
        <f t="shared" si="0"/>
        <v>9.691716185807515</v>
      </c>
      <c r="N45" s="23">
        <f>IF(COUNT(N11:N43)=0,"",SUM(N11:N43))</f>
        <v>4.739173901932257</v>
      </c>
      <c r="O45" s="91">
        <f>IF(COUNT(C45:N45)=0,"",SUM(C45:N45))</f>
        <v>1054.579826584667</v>
      </c>
      <c r="P45" s="92"/>
      <c r="Q45" s="28" t="s">
        <v>29</v>
      </c>
    </row>
    <row r="46" spans="2:17" ht="21.75">
      <c r="B46" s="1" t="s">
        <v>30</v>
      </c>
      <c r="C46" s="23">
        <f>IF(COUNT(C11:C43)=0,"",AVERAGE(C11:C43))</f>
        <v>0.19634483144009857</v>
      </c>
      <c r="D46" s="23">
        <f aca="true" t="shared" si="1" ref="D46:N46">IF(COUNT(D11:D43)=0,"",AVERAGE(D11:D43))</f>
        <v>0.6544833101199251</v>
      </c>
      <c r="E46" s="23">
        <f t="shared" si="1"/>
        <v>1.3566476650116717</v>
      </c>
      <c r="F46" s="23">
        <f t="shared" si="1"/>
        <v>1.5221765359615924</v>
      </c>
      <c r="G46" s="23">
        <f t="shared" si="1"/>
        <v>9.816956043621168</v>
      </c>
      <c r="H46" s="23">
        <f t="shared" si="1"/>
        <v>4.0656527142168235</v>
      </c>
      <c r="I46" s="23">
        <f t="shared" si="1"/>
        <v>11.705728788936044</v>
      </c>
      <c r="J46" s="23">
        <f t="shared" si="1"/>
        <v>2.506828562864363</v>
      </c>
      <c r="K46" s="23">
        <f t="shared" si="1"/>
        <v>1.233892598904794</v>
      </c>
      <c r="L46" s="23">
        <f t="shared" si="1"/>
        <v>0.756592506035139</v>
      </c>
      <c r="M46" s="23">
        <f t="shared" si="1"/>
        <v>0.34613272092169695</v>
      </c>
      <c r="N46" s="23">
        <f t="shared" si="1"/>
        <v>0.1528765774816857</v>
      </c>
      <c r="O46" s="91">
        <f>IF(COUNT(C46:N46)=0,"",SUM(C46:N46))</f>
        <v>34.314312855515006</v>
      </c>
      <c r="P46" s="92"/>
      <c r="Q46" s="24"/>
    </row>
    <row r="47" spans="2:17" ht="21.75">
      <c r="B47" s="1" t="s">
        <v>31</v>
      </c>
      <c r="C47" s="23">
        <f>IF(COUNT(C11:C43)=0,"",MAX(C11:C43))</f>
        <v>0.5438865269576492</v>
      </c>
      <c r="D47" s="23">
        <f aca="true" t="shared" si="2" ref="D47:N47">IF(COUNT(D11:D43)=0,"",MAX(D11:D43))</f>
        <v>1.796861749244897</v>
      </c>
      <c r="E47" s="23">
        <f t="shared" si="2"/>
        <v>8.849702641584251</v>
      </c>
      <c r="F47" s="23">
        <f t="shared" si="2"/>
        <v>4.699777530601261</v>
      </c>
      <c r="G47" s="23">
        <f t="shared" si="2"/>
        <v>89.15402275675707</v>
      </c>
      <c r="H47" s="23">
        <f t="shared" si="2"/>
        <v>10.77827924275535</v>
      </c>
      <c r="I47" s="23">
        <f t="shared" si="2"/>
        <v>65.27076922953145</v>
      </c>
      <c r="J47" s="23">
        <f t="shared" si="2"/>
        <v>3.7181045067204854</v>
      </c>
      <c r="K47" s="23">
        <f t="shared" si="2"/>
        <v>2.3801084801527046</v>
      </c>
      <c r="L47" s="23">
        <f t="shared" si="2"/>
        <v>3.193515958381781</v>
      </c>
      <c r="M47" s="23">
        <f t="shared" si="2"/>
        <v>0.4545313184633171</v>
      </c>
      <c r="N47" s="23">
        <f t="shared" si="2"/>
        <v>0.26030639422194235</v>
      </c>
      <c r="O47" s="91">
        <f>IF(COUNT(C47:N47)=0,"",MAX(C47:N47))</f>
        <v>89.15402275675707</v>
      </c>
      <c r="P47" s="92"/>
      <c r="Q47" s="24"/>
    </row>
    <row r="48" spans="2:17" ht="21.75">
      <c r="B48" s="1" t="s">
        <v>32</v>
      </c>
      <c r="C48" s="23">
        <f>IF(COUNT(C11:C43)=0,"",MIN(C11:C43))</f>
        <v>0.11093939038985294</v>
      </c>
      <c r="D48" s="23">
        <f aca="true" t="shared" si="3" ref="D48:N48">IF(COUNT(D11:D43)=0,"",MIN(D11:D43))</f>
        <v>0.17505337158397008</v>
      </c>
      <c r="E48" s="23">
        <f t="shared" si="3"/>
        <v>0.3488134604275478</v>
      </c>
      <c r="F48" s="23">
        <f t="shared" si="3"/>
        <v>0.2866639846208788</v>
      </c>
      <c r="G48" s="23">
        <f t="shared" si="3"/>
        <v>1.0063594241536569</v>
      </c>
      <c r="H48" s="23">
        <f t="shared" si="3"/>
        <v>0.69284440952393</v>
      </c>
      <c r="I48" s="23">
        <f t="shared" si="3"/>
        <v>3.3515258762496263</v>
      </c>
      <c r="J48" s="23">
        <f t="shared" si="3"/>
        <v>1.5186162728449903</v>
      </c>
      <c r="K48" s="23">
        <f t="shared" si="3"/>
        <v>0.8112827219187945</v>
      </c>
      <c r="L48" s="23">
        <f t="shared" si="3"/>
        <v>0.26030639422194235</v>
      </c>
      <c r="M48" s="23">
        <f t="shared" si="3"/>
        <v>0.26030639422194235</v>
      </c>
      <c r="N48" s="23">
        <f t="shared" si="3"/>
        <v>0.08476231124944085</v>
      </c>
      <c r="O48" s="91">
        <f>IF(COUNT(C48:N48)=0,"",MIN(C48:N48))</f>
        <v>0.08476231124944085</v>
      </c>
      <c r="P48" s="92"/>
      <c r="Q48" s="24"/>
    </row>
    <row r="50" ht="21.75">
      <c r="B50" s="43" t="s">
        <v>33</v>
      </c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7" ht="21.75">
      <c r="A1" s="74" t="s">
        <v>0</v>
      </c>
      <c r="B1" s="75"/>
      <c r="C1" s="76" t="str">
        <f>'[5]c-form'!AG4</f>
        <v> Ban Huai Pa Cang ,Mae  Taeng  , Chiang  Mai,P.92A</v>
      </c>
      <c r="D1" s="76"/>
      <c r="E1" s="76"/>
      <c r="F1" s="76"/>
      <c r="G1" s="76"/>
      <c r="H1" s="76"/>
      <c r="I1" s="76"/>
      <c r="J1" s="76"/>
      <c r="K1" s="2"/>
      <c r="L1" s="3"/>
      <c r="M1" s="74" t="s">
        <v>1</v>
      </c>
      <c r="N1" s="75"/>
      <c r="O1" s="3"/>
      <c r="P1" s="3"/>
      <c r="Q1" s="3"/>
    </row>
    <row r="2" spans="1:17" ht="21.75">
      <c r="A2" s="74" t="s">
        <v>2</v>
      </c>
      <c r="B2" s="75"/>
      <c r="C2" s="76" t="str">
        <f>'[5]c-form'!AG3</f>
        <v>Nam Mae Taeng</v>
      </c>
      <c r="D2" s="76"/>
      <c r="E2" s="76"/>
      <c r="F2" s="76"/>
      <c r="G2" s="76"/>
      <c r="H2" s="4"/>
      <c r="I2" s="4"/>
      <c r="J2" s="4"/>
      <c r="K2" s="2"/>
      <c r="L2" s="3"/>
      <c r="M2" s="5" t="s">
        <v>3</v>
      </c>
      <c r="N2" s="6"/>
      <c r="O2" s="3"/>
      <c r="P2" s="3"/>
      <c r="Q2" s="3"/>
    </row>
    <row r="3" spans="1:17" ht="21.75">
      <c r="A3" s="1" t="s">
        <v>4</v>
      </c>
      <c r="B3" s="1"/>
      <c r="C3" s="76" t="str">
        <f>'[5]c-form'!AH3</f>
        <v>Ping</v>
      </c>
      <c r="D3" s="76"/>
      <c r="E3" s="76"/>
      <c r="F3" s="76"/>
      <c r="G3" s="76"/>
      <c r="H3" s="4"/>
      <c r="I3" s="4"/>
      <c r="J3" s="4"/>
      <c r="K3" s="2"/>
      <c r="L3" s="3"/>
      <c r="M3" s="74" t="s">
        <v>5</v>
      </c>
      <c r="N3" s="74"/>
      <c r="O3" s="3"/>
      <c r="P3" s="3"/>
      <c r="Q3" s="3"/>
    </row>
    <row r="4" spans="1:17" ht="21.75">
      <c r="A4" s="5" t="s">
        <v>6</v>
      </c>
      <c r="B4" s="7"/>
      <c r="C4" s="77" t="str">
        <f>'[5]c-form'!AI3</f>
        <v>Ping</v>
      </c>
      <c r="D4" s="77"/>
      <c r="E4" s="77"/>
      <c r="F4" s="77"/>
      <c r="G4" s="77"/>
      <c r="H4" s="3"/>
      <c r="I4" s="3"/>
      <c r="J4" s="9" t="s">
        <v>7</v>
      </c>
      <c r="K4" s="78">
        <v>0.008174184</v>
      </c>
      <c r="L4" s="79"/>
      <c r="M4" s="10" t="s">
        <v>8</v>
      </c>
      <c r="N4" s="80">
        <v>1.685</v>
      </c>
      <c r="O4" s="81"/>
      <c r="P4" s="3"/>
      <c r="Q4" s="3"/>
    </row>
    <row r="5" spans="1:17" ht="21.75">
      <c r="A5" s="5"/>
      <c r="B5" s="7"/>
      <c r="C5" s="8"/>
      <c r="D5" s="8"/>
      <c r="E5" s="8"/>
      <c r="F5" s="8"/>
      <c r="G5" s="8"/>
      <c r="H5" s="3"/>
      <c r="I5" s="3"/>
      <c r="J5" s="82" t="s">
        <v>9</v>
      </c>
      <c r="K5" s="83"/>
      <c r="L5" s="12">
        <v>2018</v>
      </c>
      <c r="M5" s="11" t="s">
        <v>10</v>
      </c>
      <c r="N5" s="12">
        <v>2019</v>
      </c>
      <c r="O5" s="13" t="s">
        <v>11</v>
      </c>
      <c r="P5" s="14">
        <v>28</v>
      </c>
      <c r="Q5" s="15" t="s">
        <v>12</v>
      </c>
    </row>
    <row r="6" spans="1:17" ht="21.75">
      <c r="A6" s="5"/>
      <c r="B6" s="7"/>
      <c r="C6" s="8"/>
      <c r="D6" s="8"/>
      <c r="E6" s="8"/>
      <c r="F6" s="8"/>
      <c r="G6" s="8"/>
      <c r="H6" s="74" t="str">
        <f>IF(TRIM('[5]c-form'!AJ3)&lt;&gt;"","Water  Year   "&amp;'[5]c-form'!AJ3,"Water  Year   ")</f>
        <v>Water  Year   2019</v>
      </c>
      <c r="I6" s="74"/>
      <c r="J6" s="16"/>
      <c r="K6" s="3"/>
      <c r="L6" s="3"/>
      <c r="M6" s="3"/>
      <c r="N6" s="17" t="s">
        <v>13</v>
      </c>
      <c r="O6" s="18">
        <v>0</v>
      </c>
      <c r="P6" s="3"/>
      <c r="Q6" s="3"/>
    </row>
    <row r="7" spans="1:17" ht="21.75">
      <c r="A7" s="3"/>
      <c r="B7" s="84" t="str">
        <f>IF(TRIM('[5]c-form'!AJ3)&lt;&gt;"","Suspended Sediment, in Hundred Tons per Day, Water Year April 1, "&amp;'[5]c-form'!AJ3&amp;" to March 31,  "&amp;'[5]c-form'!AJ3+1,"Suspended Sediment, in Hundred Tons per Day, Water Year April 1,         to March 31,  ")</f>
        <v>Suspended Sediment, in Hundred Tons per Day, Water Year April 1, 2019 to March 31,  2020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3"/>
      <c r="Q7" s="3"/>
    </row>
    <row r="8" spans="1:17" ht="21.75">
      <c r="A8" s="3"/>
      <c r="B8" s="19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20"/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22" t="s">
        <v>27</v>
      </c>
      <c r="P9" s="44"/>
      <c r="Q9" s="20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6"/>
      <c r="P10" s="46"/>
      <c r="Q10" s="3"/>
    </row>
    <row r="11" spans="1:17" ht="21.75">
      <c r="A11" s="3"/>
      <c r="B11" s="42">
        <v>1</v>
      </c>
      <c r="C11" s="23">
        <f>IF('[5]Discharge'!C9=0,0,IF(TRIM('[5]Discharge'!C9)="","",IF(COUNT(O6)=0,"",IF(O6=1,(((10^K4)*('[5]Discharge'!C9^N4))/100),((10^K4)*('[5]Discharge'!C9^N4))))))</f>
        <v>5.915828659082603</v>
      </c>
      <c r="D11" s="23">
        <f>IF('[5]Discharge'!D9=0,0,IF(TRIM('[5]Discharge'!D9)="","",IF(COUNT(O6)=0,"",IF(O6=1,(((10^K4)*('[5]Discharge'!D9^N4))/100),((10^K4)*('[5]Discharge'!D9^N4))))))</f>
        <v>1.7963870851898591</v>
      </c>
      <c r="E11" s="23">
        <f>IF('[5]Discharge'!E9=0,0,IF(TRIM('[5]Discharge'!E9)="","",IF(COUNT(O6)=0,"",IF(O6=1,(((10^K4)*('[5]Discharge'!E9^N4))/100),((10^K4)*('[5]Discharge'!E9^N4))))))</f>
        <v>156.24057712927896</v>
      </c>
      <c r="F11" s="23">
        <f>IF('[5]Discharge'!F9=0,0,IF(TRIM('[5]Discharge'!F9)="","",IF(COUNT(O6)=0,"",IF(O6=1,(((10^K4)*('[5]Discharge'!F9^N4))/100),((10^K4)*('[5]Discharge'!F9^N4))))))</f>
        <v>8.011542837951588</v>
      </c>
      <c r="G11" s="23">
        <f>IF('[5]Discharge'!G9=0,0,IF(TRIM('[5]Discharge'!G9)="","",IF(COUNT(O6)=0,"",IF(O6=1,(((10^K4)*('[5]Discharge'!G9^N4))/100),((10^K4)*('[5]Discharge'!G9^N4))))))</f>
        <v>33.235449640380494</v>
      </c>
      <c r="H11" s="23">
        <f>IF('[5]Discharge'!H9=0,0,IF(TRIM('[5]Discharge'!H9)="","",IF(COUNT(O6)=0,"",IF(O6=1,(((10^K4)*('[5]Discharge'!H9^N4))/100),((10^K4)*('[5]Discharge'!H9^N4))))))</f>
        <v>351.1514135900434</v>
      </c>
      <c r="I11" s="23">
        <f>IF('[5]Discharge'!I9=0,0,IF(TRIM('[5]Discharge'!I9)="","",IF(COUNT(O6)=0,"",IF(O6=1,(((10^K4)*('[5]Discharge'!I9^N4))/100),((10^K4)*('[5]Discharge'!I9^N4))))))</f>
        <v>53.221250231208735</v>
      </c>
      <c r="J11" s="23">
        <f>IF('[5]Discharge'!J9=0,0,IF(TRIM('[5]Discharge'!J9)="","",IF(COUNT(O6)=0,"",IF(O6=1,(((10^K4)*('[5]Discharge'!J9^N4))/100),((10^K4)*('[5]Discharge'!J9^N4))))))</f>
        <v>57.04765973028502</v>
      </c>
      <c r="K11" s="23">
        <f>IF('[5]Discharge'!K9=0,0,IF(TRIM('[5]Discharge'!K9)="","",IF(COUNT(O6)=0,"",IF(O6=1,(((10^K4)*('[5]Discharge'!K9^N4))/100),((10^K4)*('[5]Discharge'!K9^N4))))))</f>
        <v>17.359704109589526</v>
      </c>
      <c r="L11" s="23">
        <f>IF('[5]Discharge'!L9=0,0,IF(TRIM('[5]Discharge'!L9)="","",IF(COUNT(O6)=0,"",IF(O6=1,(((10^K4)*('[5]Discharge'!L9^N4))/100),((10^K4)*('[5]Discharge'!L9^N4))))))</f>
        <v>14.830458531370837</v>
      </c>
      <c r="M11" s="23">
        <f>IF('[5]Discharge'!M9=0,0,IF(TRIM('[5]Discharge'!M9)="","",IF(COUNT(O6)=0,"",IF(O6=1,(((10^K4)*('[5]Discharge'!M9^N4))/100),((10^K4)*('[5]Discharge'!M9^N4))))))</f>
        <v>2.899369025898272</v>
      </c>
      <c r="N11" s="23">
        <f>IF('[5]Discharge'!N9=0,0,IF(TRIM('[5]Discharge'!N9)="","",IF(COUNT(O6)=0,"",IF(O6=1,(((10^K4)*('[5]Discharge'!N9^N4))/100),((10^K4)*('[5]Discharge'!N9^N4))))))</f>
        <v>0.4308826835716299</v>
      </c>
      <c r="O11" s="23">
        <f>IF(AND(C11="",D11="",E11="",F11="",G11="",H11="",I11="",J11="",K11="",L11="",M11="",N11=""),"",SUM(C11:N11))</f>
        <v>702.1405232538509</v>
      </c>
      <c r="P11" s="45"/>
      <c r="Q11" s="24"/>
    </row>
    <row r="12" spans="1:17" ht="21.75">
      <c r="A12" s="3"/>
      <c r="B12" s="42">
        <v>2</v>
      </c>
      <c r="C12" s="23">
        <f>IF('[5]Discharge'!C10=0,0,IF(TRIM('[5]Discharge'!C10)="","",IF(COUNT(O6)=0,"",IF(O6=1,(((10^K4)*('[5]Discharge'!C10^N4))/100),((10^K4)*('[5]Discharge'!C10^N4))))))</f>
        <v>5.032147802228809</v>
      </c>
      <c r="D12" s="23">
        <f>IF('[5]Discharge'!D10=0,0,IF(TRIM('[5]Discharge'!D10)="","",IF(COUNT(O6)=0,"",IF(O6=1,(((10^K4)*('[5]Discharge'!D10^N4))/100),((10^K4)*('[5]Discharge'!D10^N4))))))</f>
        <v>1.0189999999849215</v>
      </c>
      <c r="E12" s="23">
        <f>IF('[5]Discharge'!E10=0,0,IF(TRIM('[5]Discharge'!E10)="","",IF(COUNT(O6)=0,"",IF(O6=1,(((10^K4)*('[5]Discharge'!E10^N4))/100),((10^K4)*('[5]Discharge'!E10^N4))))))</f>
        <v>125.70145881725469</v>
      </c>
      <c r="F12" s="23">
        <f>IF('[5]Discharge'!F10=0,0,IF(TRIM('[5]Discharge'!F10)="","",IF(COUNT(O6)=0,"",IF(O6=1,(((10^K4)*('[5]Discharge'!F10^N4))/100),((10^K4)*('[5]Discharge'!F10^N4))))))</f>
        <v>8.011542837951588</v>
      </c>
      <c r="G12" s="23">
        <f>IF('[5]Discharge'!G10=0,0,IF(TRIM('[5]Discharge'!G10)="","",IF(COUNT(O6)=0,"",IF(O6=1,(((10^K4)*('[5]Discharge'!G10^N4))/100),((10^K4)*('[5]Discharge'!G10^N4))))))</f>
        <v>36.2627730010637</v>
      </c>
      <c r="H12" s="23">
        <f>IF('[5]Discharge'!H10=0,0,IF(TRIM('[5]Discharge'!H10)="","",IF(COUNT(O6)=0,"",IF(O6=1,(((10^K4)*('[5]Discharge'!H10^N4))/100),((10^K4)*('[5]Discharge'!H10^N4))))))</f>
        <v>534.6032683401781</v>
      </c>
      <c r="I12" s="23">
        <f>IF('[5]Discharge'!I10=0,0,IF(TRIM('[5]Discharge'!I10)="","",IF(COUNT(O6)=0,"",IF(O6=1,(((10^K4)*('[5]Discharge'!I10^N4))/100),((10^K4)*('[5]Discharge'!I10^N4))))))</f>
        <v>62.98804577554773</v>
      </c>
      <c r="J12" s="23">
        <f>IF('[5]Discharge'!J10=0,0,IF(TRIM('[5]Discharge'!J10)="","",IF(COUNT(O6)=0,"",IF(O6=1,(((10^K4)*('[5]Discharge'!J10^N4))/100),((10^K4)*('[5]Discharge'!J10^N4))))))</f>
        <v>39.396510222514436</v>
      </c>
      <c r="K12" s="23">
        <f>IF('[5]Discharge'!K10=0,0,IF(TRIM('[5]Discharge'!K10)="","",IF(COUNT(O6)=0,"",IF(O6=1,(((10^K4)*('[5]Discharge'!K10^N4))/100),((10^K4)*('[5]Discharge'!K10^N4))))))</f>
        <v>14.830458531370837</v>
      </c>
      <c r="L12" s="23">
        <f>IF('[5]Discharge'!L10=0,0,IF(TRIM('[5]Discharge'!L10)="","",IF(COUNT(O6)=0,"",IF(O6=1,(((10^K4)*('[5]Discharge'!L10^N4))/100),((10^K4)*('[5]Discharge'!L10^N4))))))</f>
        <v>14.830458531370837</v>
      </c>
      <c r="M12" s="23">
        <f>IF('[5]Discharge'!M10=0,0,IF(TRIM('[5]Discharge'!M10)="","",IF(COUNT(O6)=0,"",IF(O6=1,(((10^K4)*('[5]Discharge'!M10^N4))/100),((10^K4)*('[5]Discharge'!M10^N4))))))</f>
        <v>2.899369025898272</v>
      </c>
      <c r="N12" s="23">
        <f>IF('[5]Discharge'!N10=0,0,IF(TRIM('[5]Discharge'!N10)="","",IF(COUNT(O6)=0,"",IF(O6=1,(((10^K4)*('[5]Discharge'!N10^N4))/100),((10^K4)*('[5]Discharge'!N10^N4))))))</f>
        <v>0.4308826835716299</v>
      </c>
      <c r="O12" s="23">
        <f aca="true" t="shared" si="0" ref="O12:O43">IF(AND(C12="",D12="",E12="",F12="",G12="",H12="",I12="",J12="",K12="",L12="",M12="",N12=""),"",SUM(C12:N12))</f>
        <v>846.0059155689355</v>
      </c>
      <c r="P12" s="45"/>
      <c r="Q12" s="24"/>
    </row>
    <row r="13" spans="1:17" ht="21.75">
      <c r="A13" s="3"/>
      <c r="B13" s="42">
        <v>3</v>
      </c>
      <c r="C13" s="23">
        <f>IF('[5]Discharge'!C11=0,0,IF(TRIM('[5]Discharge'!C11)="","",IF(COUNT(O6)=0,"",IF(O6=1,(((10^K4)*('[5]Discharge'!C11^N4))/100),((10^K4)*('[5]Discharge'!C11^N4))))))</f>
        <v>4.268771454264735</v>
      </c>
      <c r="D13" s="23">
        <f>IF('[5]Discharge'!D11=0,0,IF(TRIM('[5]Discharge'!D11)="","",IF(COUNT(O6)=0,"",IF(O6=1,(((10^K4)*('[5]Discharge'!D11^N4))/100),((10^K4)*('[5]Discharge'!D11^N4))))))</f>
        <v>1.0189999999849215</v>
      </c>
      <c r="E13" s="23">
        <f>IF('[5]Discharge'!E11=0,0,IF(TRIM('[5]Discharge'!E11)="","",IF(COUNT(O6)=0,"",IF(O6=1,(((10^K4)*('[5]Discharge'!E11^N4))/100),((10^K4)*('[5]Discharge'!E11^N4))))))</f>
        <v>44.29308875837668</v>
      </c>
      <c r="F13" s="23">
        <f>IF('[5]Discharge'!F11=0,0,IF(TRIM('[5]Discharge'!F11)="","",IF(COUNT(O6)=0,"",IF(O6=1,(((10^K4)*('[5]Discharge'!F11^N4))/100),((10^K4)*('[5]Discharge'!F11^N4))))))</f>
        <v>8.011542837951588</v>
      </c>
      <c r="G13" s="23">
        <f>IF('[5]Discharge'!G11=0,0,IF(TRIM('[5]Discharge'!G11)="","",IF(COUNT(O6)=0,"",IF(O6=1,(((10^K4)*('[5]Discharge'!G11^N4))/100),((10^K4)*('[5]Discharge'!G11^N4))))))</f>
        <v>33.235449640380494</v>
      </c>
      <c r="H13" s="23">
        <f>IF('[5]Discharge'!H11=0,0,IF(TRIM('[5]Discharge'!H11)="","",IF(COUNT(O6)=0,"",IF(O6=1,(((10^K4)*('[5]Discharge'!H11^N4))/100),((10^K4)*('[5]Discharge'!H11^N4))))))</f>
        <v>784.1772969543093</v>
      </c>
      <c r="I13" s="23">
        <f>IF('[5]Discharge'!I11=0,0,IF(TRIM('[5]Discharge'!I11)="","",IF(COUNT(O6)=0,"",IF(O6=1,(((10^K4)*('[5]Discharge'!I11^N4))/100),((10^K4)*('[5]Discharge'!I11^N4))))))</f>
        <v>95.29620486904193</v>
      </c>
      <c r="J13" s="23">
        <f>IF('[5]Discharge'!J11=0,0,IF(TRIM('[5]Discharge'!J11)="","",IF(COUNT(O6)=0,"",IF(O6=1,(((10^K4)*('[5]Discharge'!J11^N4))/100),((10^K4)*('[5]Discharge'!J11^N4))))))</f>
        <v>36.2627730010637</v>
      </c>
      <c r="K13" s="23">
        <f>IF('[5]Discharge'!K11=0,0,IF(TRIM('[5]Discharge'!K11)="","",IF(COUNT(O6)=0,"",IF(O6=1,(((10^K4)*('[5]Discharge'!K11^N4))/100),((10^K4)*('[5]Discharge'!K11^N4))))))</f>
        <v>14.830458531370837</v>
      </c>
      <c r="L13" s="23">
        <f>IF('[5]Discharge'!L11=0,0,IF(TRIM('[5]Discharge'!L11)="","",IF(COUNT(O6)=0,"",IF(O6=1,(((10^K4)*('[5]Discharge'!L11^N4))/100),((10^K4)*('[5]Discharge'!L11^N4))))))</f>
        <v>14.023637908824904</v>
      </c>
      <c r="M13" s="23">
        <f>IF('[5]Discharge'!M11=0,0,IF(TRIM('[5]Discharge'!M11)="","",IF(COUNT(O6)=0,"",IF(O6=1,(((10^K4)*('[5]Discharge'!M11^N4))/100),((10^K4)*('[5]Discharge'!M11^N4))))))</f>
        <v>2.899369025898272</v>
      </c>
      <c r="N13" s="23">
        <f>IF('[5]Discharge'!N11=0,0,IF(TRIM('[5]Discharge'!N11)="","",IF(COUNT(O6)=0,"",IF(O6=1,(((10^K4)*('[5]Discharge'!N11^N4))/100),((10^K4)*('[5]Discharge'!N11^N4))))))</f>
        <v>0.4308826835716299</v>
      </c>
      <c r="O13" s="23">
        <f t="shared" si="0"/>
        <v>1038.748475665039</v>
      </c>
      <c r="P13" s="45"/>
      <c r="Q13" s="24"/>
    </row>
    <row r="14" spans="1:17" ht="21.75">
      <c r="A14" s="3"/>
      <c r="B14" s="42">
        <v>4</v>
      </c>
      <c r="C14" s="23">
        <f>IF('[5]Discharge'!C12=0,0,IF(TRIM('[5]Discharge'!C12)="","",IF(COUNT(O6)=0,"",IF(O6=1,(((10^K4)*('[5]Discharge'!C12^N4))/100),((10^K4)*('[5]Discharge'!C12^N4))))))</f>
        <v>5.032147802228809</v>
      </c>
      <c r="D14" s="23">
        <f>IF('[5]Discharge'!D12=0,0,IF(TRIM('[5]Discharge'!D12)="","",IF(COUNT(O6)=0,"",IF(O6=1,(((10^K4)*('[5]Discharge'!D12^N4))/100),((10^K4)*('[5]Discharge'!D12^N4))))))</f>
        <v>1.0189999999849215</v>
      </c>
      <c r="E14" s="23">
        <f>IF('[5]Discharge'!E12=0,0,IF(TRIM('[5]Discharge'!E12)="","",IF(COUNT(O6)=0,"",IF(O6=1,(((10^K4)*('[5]Discharge'!E12^N4))/100),((10^K4)*('[5]Discharge'!E12^N4))))))</f>
        <v>33.235449640380494</v>
      </c>
      <c r="F14" s="23">
        <f>IF('[5]Discharge'!F12=0,0,IF(TRIM('[5]Discharge'!F12)="","",IF(COUNT(O6)=0,"",IF(O6=1,(((10^K4)*('[5]Discharge'!F12^N4))/100),((10^K4)*('[5]Discharge'!F12^N4))))))</f>
        <v>7.463556762727672</v>
      </c>
      <c r="G14" s="23">
        <f>IF('[5]Discharge'!G12=0,0,IF(TRIM('[5]Discharge'!G12)="","",IF(COUNT(O6)=0,"",IF(O6=1,(((10^K4)*('[5]Discharge'!G12^N4))/100),((10^K4)*('[5]Discharge'!G12^N4))))))</f>
        <v>22.64972898466618</v>
      </c>
      <c r="H14" s="23">
        <f>IF('[5]Discharge'!H12=0,0,IF(TRIM('[5]Discharge'!H12)="","",IF(COUNT(O6)=0,"",IF(O6=1,(((10^K4)*('[5]Discharge'!H12^N4))/100),((10^K4)*('[5]Discharge'!H12^N4))))))</f>
        <v>569.4363060883969</v>
      </c>
      <c r="I14" s="23">
        <f>IF('[5]Discharge'!I12=0,0,IF(TRIM('[5]Discharge'!I12)="","",IF(COUNT(O6)=0,"",IF(O6=1,(((10^K4)*('[5]Discharge'!I12^N4))/100),((10^K4)*('[5]Discharge'!I12^N4))))))</f>
        <v>69.26084154835935</v>
      </c>
      <c r="J14" s="23">
        <f>IF('[5]Discharge'!J12=0,0,IF(TRIM('[5]Discharge'!J12)="","",IF(COUNT(O6)=0,"",IF(O6=1,(((10^K4)*('[5]Discharge'!J12^N4))/100),((10^K4)*('[5]Discharge'!J12^N4))))))</f>
        <v>36.2627730010637</v>
      </c>
      <c r="K14" s="23">
        <f>IF('[5]Discharge'!K12=0,0,IF(TRIM('[5]Discharge'!K12)="","",IF(COUNT(O6)=0,"",IF(O6=1,(((10^K4)*('[5]Discharge'!K12^N4))/100),((10^K4)*('[5]Discharge'!K12^N4))))))</f>
        <v>14.830458531370837</v>
      </c>
      <c r="L14" s="23">
        <f>IF('[5]Discharge'!L12=0,0,IF(TRIM('[5]Discharge'!L12)="","",IF(COUNT(O6)=0,"",IF(O6=1,(((10^K4)*('[5]Discharge'!L12^N4))/100),((10^K4)*('[5]Discharge'!L12^N4))))))</f>
        <v>11.714651101333537</v>
      </c>
      <c r="M14" s="23">
        <f>IF('[5]Discharge'!M12=0,0,IF(TRIM('[5]Discharge'!M12)="","",IF(COUNT(O6)=0,"",IF(O6=1,(((10^K4)*('[5]Discharge'!M12^N4))/100),((10^K4)*('[5]Discharge'!M12^N4))))))</f>
        <v>2.899369025898272</v>
      </c>
      <c r="N14" s="23">
        <f>IF('[5]Discharge'!N12=0,0,IF(TRIM('[5]Discharge'!N12)="","",IF(COUNT(O6)=0,"",IF(O6=1,(((10^K4)*('[5]Discharge'!N12^N4))/100),((10^K4)*('[5]Discharge'!N12^N4))))))</f>
        <v>0.4308826835716299</v>
      </c>
      <c r="O14" s="23">
        <f t="shared" si="0"/>
        <v>774.2351651699823</v>
      </c>
      <c r="P14" s="45"/>
      <c r="Q14" s="24"/>
    </row>
    <row r="15" spans="1:17" ht="21.75">
      <c r="A15" s="3"/>
      <c r="B15" s="42">
        <v>5</v>
      </c>
      <c r="C15" s="23">
        <f>IF('[5]Discharge'!C13=0,0,IF(TRIM('[5]Discharge'!C13)="","",IF(COUNT(O6)=0,"",IF(O6=1,(((10^K4)*('[5]Discharge'!C13^N4))/100),(((10^K4)*('[5]Discharge'!C13^N4)))))))</f>
        <v>5.032147802228809</v>
      </c>
      <c r="D15" s="23">
        <f>IF('[5]Discharge'!D13=0,0,IF(TRIM('[5]Discharge'!D13)="","",IF(COUNT(O6)=0,"",IF(O6=1,(((10^K4)*('[5]Discharge'!D13^N4))/100),((10^K4)*('[5]Discharge'!D13^N4))))))</f>
        <v>1.0189999999849215</v>
      </c>
      <c r="E15" s="23">
        <f>IF('[5]Discharge'!E13=0,0,IF(TRIM('[5]Discharge'!E13)="","",IF(COUNT(O6)=0,"",IF(O6=1,(((10^K4)*('[5]Discharge'!E13^N4))/100),((10^K4)*('[5]Discharge'!E13^N4))))))</f>
        <v>15.655531086204686</v>
      </c>
      <c r="F15" s="23">
        <f>IF('[5]Discharge'!F13=0,0,IF(TRIM('[5]Discharge'!F13)="","",IF(COUNT(O6)=0,"",IF(O6=1,(((10^K4)*('[5]Discharge'!F13^N4))/100),((10^K4)*('[5]Discharge'!F13^N4))))))</f>
        <v>5.432780099313411</v>
      </c>
      <c r="G15" s="23">
        <f>IF('[5]Discharge'!G13=0,0,IF(TRIM('[5]Discharge'!G13)="","",IF(COUNT(O6)=0,"",IF(O6=1,(((10^K4)*('[5]Discharge'!G13^N4))/100),((10^K4)*('[5]Discharge'!G13^N4))))))</f>
        <v>67.08023626714788</v>
      </c>
      <c r="H15" s="23">
        <f>IF('[5]Discharge'!H13=0,0,IF(TRIM('[5]Discharge'!H13)="","",IF(COUNT(O6)=0,"",IF(O6=1,(((10^K4)*('[5]Discharge'!H13^N4))/100),((10^K4)*('[5]Discharge'!H13^N4))))))</f>
        <v>526.3070796975559</v>
      </c>
      <c r="I15" s="23">
        <f>IF('[5]Discharge'!I13=0,0,IF(TRIM('[5]Discharge'!I13)="","",IF(COUNT(O6)=0,"",IF(O6=1,(((10^K4)*('[5]Discharge'!I13^N4))/100),((10^K4)*('[5]Discharge'!I13^N4))))))</f>
        <v>95.29620486904193</v>
      </c>
      <c r="J15" s="23">
        <f>IF('[5]Discharge'!J13=0,0,IF(TRIM('[5]Discharge'!J13)="","",IF(COUNT(O6)=0,"",IF(O6=1,(((10^K4)*('[5]Discharge'!J13^N4))/100),((10^K4)*('[5]Discharge'!J13^N4))))))</f>
        <v>33.235449640380494</v>
      </c>
      <c r="K15" s="23">
        <f>IF('[5]Discharge'!K13=0,0,IF(TRIM('[5]Discharge'!K13)="","",IF(COUNT(O6)=0,"",IF(O6=1,(((10^K4)*('[5]Discharge'!K13^N4))/100),((10^K4)*('[5]Discharge'!K13^N4))))))</f>
        <v>14.830458531370837</v>
      </c>
      <c r="L15" s="23">
        <f>IF('[5]Discharge'!L13=0,0,IF(TRIM('[5]Discharge'!L13)="","",IF(COUNT(O6)=0,"",IF(O6=1,(((10^K4)*('[5]Discharge'!L13^N4))/100),((10^K4)*('[5]Discharge'!L13^N4))))))</f>
        <v>11.714651101333537</v>
      </c>
      <c r="M15" s="23">
        <f>IF('[5]Discharge'!M13=0,0,IF(TRIM('[5]Discharge'!M13)="","",IF(COUNT(O6)=0,"",IF(O6=1,(((10^K4)*('[5]Discharge'!M13^N4))/100),((10^K4)*('[5]Discharge'!M13^N4))))))</f>
        <v>2.899369025898272</v>
      </c>
      <c r="N15" s="23">
        <f>IF('[5]Discharge'!N13=0,0,IF(TRIM('[5]Discharge'!N13)="","",IF(COUNT(O6)=0,"",IF(O6=1,(((10^K4)*('[5]Discharge'!N13^N4))/100),((10^K4)*('[5]Discharge'!N13^N4))))))</f>
        <v>0.4308826835716299</v>
      </c>
      <c r="O15" s="23">
        <f t="shared" si="0"/>
        <v>778.9337908040324</v>
      </c>
      <c r="P15" s="45"/>
      <c r="Q15" s="24"/>
    </row>
    <row r="16" spans="1:17" ht="21.75">
      <c r="A16" s="3"/>
      <c r="B16" s="42">
        <v>6</v>
      </c>
      <c r="C16" s="23">
        <f>IF('[5]Discharge'!C14=0,0,IF(TRIM('[5]Discharge'!C14)="","",IF(COUNT(O6)=0,"",IF(O6=1,(((10^K4)*('[5]Discharge'!C14^N4))/100),((10^K4)*('[5]Discharge'!C14^N4))))))</f>
        <v>5.032147802228809</v>
      </c>
      <c r="D16" s="23">
        <f>IF('[5]Discharge'!D14=0,0,IF(TRIM('[5]Discharge'!D14)="","",IF(COUNT(O6)=0,"",IF(O6=1,(((10^K4)*('[5]Discharge'!D14^N4))/100),((10^K4)*('[5]Discharge'!D14^N4))))))</f>
        <v>1.0189999999849215</v>
      </c>
      <c r="E16" s="23">
        <f>IF('[5]Discharge'!E14=0,0,IF(TRIM('[5]Discharge'!E14)="","",IF(COUNT(O6)=0,"",IF(O6=1,(((10^K4)*('[5]Discharge'!E14^N4))/100),((10^K4)*('[5]Discharge'!E14^N4))))))</f>
        <v>10.982848239287549</v>
      </c>
      <c r="F16" s="23">
        <f>IF('[5]Discharge'!F14=0,0,IF(TRIM('[5]Discharge'!F14)="","",IF(COUNT(O6)=0,"",IF(O6=1,(((10^K4)*('[5]Discharge'!F14^N4))/100),((10^K4)*('[5]Discharge'!F14^N4))))))</f>
        <v>4.268771454264735</v>
      </c>
      <c r="G16" s="23">
        <f>IF('[5]Discharge'!G14=0,0,IF(TRIM('[5]Discharge'!G14)="","",IF(COUNT(O6)=0,"",IF(O6=1,(((10^K4)*('[5]Discharge'!G14^N4))/100),((10^K4)*('[5]Discharge'!G14^N4))))))</f>
        <v>447.2950468922518</v>
      </c>
      <c r="H16" s="23">
        <f>IF('[5]Discharge'!H14=0,0,IF(TRIM('[5]Discharge'!H14)="","",IF(COUNT(O6)=0,"",IF(O6=1,(((10^K4)*('[5]Discharge'!H14^N4))/100),((10^K4)*('[5]Discharge'!H14^N4))))))</f>
        <v>395.0360187006596</v>
      </c>
      <c r="I16" s="23">
        <f>IF('[5]Discharge'!I14=0,0,IF(TRIM('[5]Discharge'!I14)="","",IF(COUNT(O6)=0,"",IF(O6=1,(((10^K4)*('[5]Discharge'!I14^N4))/100),((10^K4)*('[5]Discharge'!I14^N4))))))</f>
        <v>103.24834416190934</v>
      </c>
      <c r="J16" s="23">
        <f>IF('[5]Discharge'!J14=0,0,IF(TRIM('[5]Discharge'!J14)="","",IF(COUNT(O6)=0,"",IF(O6=1,(((10^K4)*('[5]Discharge'!J14^N4))/100),((10^K4)*('[5]Discharge'!J14^N4))))))</f>
        <v>34.73570303877125</v>
      </c>
      <c r="K16" s="23">
        <f>IF('[5]Discharge'!K14=0,0,IF(TRIM('[5]Discharge'!K14)="","",IF(COUNT(O6)=0,"",IF(O6=1,(((10^K4)*('[5]Discharge'!K14^N4))/100),((10^K4)*('[5]Discharge'!K14^N4))))))</f>
        <v>14.830458531370837</v>
      </c>
      <c r="L16" s="23">
        <f>IF('[5]Discharge'!L14=0,0,IF(TRIM('[5]Discharge'!L14)="","",IF(COUNT(O6)=0,"",IF(O6=1,(((10^K4)*('[5]Discharge'!L14^N4))/100),((10^K4)*('[5]Discharge'!L14^N4))))))</f>
        <v>11.714651101333537</v>
      </c>
      <c r="M16" s="23">
        <f>IF('[5]Discharge'!M14=0,0,IF(TRIM('[5]Discharge'!M14)="","",IF(COUNT(O6)=0,"",IF(O6=1,(((10^K4)*('[5]Discharge'!M14^N4))/100),((10^K4)*('[5]Discharge'!M14^N4))))))</f>
        <v>2.297243246792294</v>
      </c>
      <c r="N16" s="23">
        <f>IF('[5]Discharge'!N14=0,0,IF(TRIM('[5]Discharge'!N14)="","",IF(COUNT(O6)=0,"",IF(O6=1,(((10^K4)*('[5]Discharge'!N14^N4))/100),((10^K4)*('[5]Discharge'!N14^N4))))))</f>
        <v>0.4308826835716299</v>
      </c>
      <c r="O16" s="23">
        <f t="shared" si="0"/>
        <v>1030.8911158524263</v>
      </c>
      <c r="P16" s="45"/>
      <c r="Q16" s="24"/>
    </row>
    <row r="17" spans="1:17" ht="21.75">
      <c r="A17" s="3"/>
      <c r="B17" s="42">
        <v>7</v>
      </c>
      <c r="C17" s="23">
        <f>IF('[5]Discharge'!C15=0,0,IF(TRIM('[5]Discharge'!C15)="","",IF(COUNT(O6)=0,"",IF(O6=1,(((10^K4)*('[5]Discharge'!C15^N4))/100),((10^K4)*('[5]Discharge'!C15^N4))))))</f>
        <v>5.032147802228809</v>
      </c>
      <c r="D17" s="23">
        <f>IF('[5]Discharge'!D15=0,0,IF(TRIM('[5]Discharge'!D15)="","",IF(COUNT(O6)=0,"",IF(O6=1,(((10^K4)*('[5]Discharge'!D15^N4))/100),((10^K4)*('[5]Discharge'!D15^N4))))))</f>
        <v>1.0189999999849215</v>
      </c>
      <c r="E17" s="23">
        <f>IF('[5]Discharge'!E15=0,0,IF(TRIM('[5]Discharge'!E15)="","",IF(COUNT(O6)=0,"",IF(O6=1,(((10^K4)*('[5]Discharge'!E15^N4))/100),((10^K4)*('[5]Discharge'!E15^N4))))))</f>
        <v>10.358349783115077</v>
      </c>
      <c r="F17" s="23">
        <f>IF('[5]Discharge'!F15=0,0,IF(TRIM('[5]Discharge'!F15)="","",IF(COUNT(O6)=0,"",IF(O6=1,(((10^K4)*('[5]Discharge'!F15^N4))/100),((10^K4)*('[5]Discharge'!F15^N4))))))</f>
        <v>4.268771454264735</v>
      </c>
      <c r="G17" s="23">
        <f>IF('[5]Discharge'!G15=0,0,IF(TRIM('[5]Discharge'!G15)="","",IF(COUNT(O6)=0,"",IF(O6=1,(((10^K4)*('[5]Discharge'!G15^N4))/100),((10^K4)*('[5]Discharge'!G15^N4))))))</f>
        <v>345.0806361794504</v>
      </c>
      <c r="H17" s="23">
        <f>IF('[5]Discharge'!H15=0,0,IF(TRIM('[5]Discharge'!H15)="","",IF(COUNT(O6)=0,"",IF(O6=1,(((10^K4)*('[5]Discharge'!H15^N4))/100),((10^K4)*('[5]Discharge'!H15^N4))))))</f>
        <v>246.83359886498855</v>
      </c>
      <c r="I17" s="23">
        <f>IF('[5]Discharge'!I15=0,0,IF(TRIM('[5]Discharge'!I15)="","",IF(COUNT(O6)=0,"",IF(O6=1,(((10^K4)*('[5]Discharge'!I15^N4))/100),((10^K4)*('[5]Discharge'!I15^N4))))))</f>
        <v>95.29620486904193</v>
      </c>
      <c r="J17" s="23">
        <f>IF('[5]Discharge'!J15=0,0,IF(TRIM('[5]Discharge'!J15)="","",IF(COUNT(O6)=0,"",IF(O6=1,(((10^K4)*('[5]Discharge'!J15^N4))/100),((10^K4)*('[5]Discharge'!J15^N4))))))</f>
        <v>73.70670846008358</v>
      </c>
      <c r="K17" s="23">
        <f>IF('[5]Discharge'!K15=0,0,IF(TRIM('[5]Discharge'!K15)="","",IF(COUNT(O6)=0,"",IF(O6=1,(((10^K4)*('[5]Discharge'!K15^N4))/100),((10^K4)*('[5]Discharge'!K15^N4))))))</f>
        <v>14.830458531370837</v>
      </c>
      <c r="L17" s="23">
        <f>IF('[5]Discharge'!L15=0,0,IF(TRIM('[5]Discharge'!L15)="","",IF(COUNT(O6)=0,"",IF(O6=1,(((10^K4)*('[5]Discharge'!L15^N4))/100),((10^K4)*('[5]Discharge'!L15^N4))))))</f>
        <v>11.714651101333537</v>
      </c>
      <c r="M17" s="23">
        <f>IF('[5]Discharge'!M15=0,0,IF(TRIM('[5]Discharge'!M15)="","",IF(COUNT(O6)=0,"",IF(O6=1,(((10^K4)*('[5]Discharge'!M15^N4))/100),((10^K4)*('[5]Discharge'!M15^N4))))))</f>
        <v>2.297243246792294</v>
      </c>
      <c r="N17" s="23">
        <f>IF('[5]Discharge'!N15=0,0,IF(TRIM('[5]Discharge'!N15)="","",IF(COUNT(O6)=0,"",IF(O6=1,(((10^K4)*('[5]Discharge'!N15^N4))/100),((10^K4)*('[5]Discharge'!N15^N4))))))</f>
        <v>0.4308826835716299</v>
      </c>
      <c r="O17" s="23">
        <f t="shared" si="0"/>
        <v>810.8686529762263</v>
      </c>
      <c r="P17" s="45"/>
      <c r="Q17" s="24"/>
    </row>
    <row r="18" spans="1:17" ht="21.75">
      <c r="A18" s="3"/>
      <c r="B18" s="42">
        <v>8</v>
      </c>
      <c r="C18" s="23">
        <f>IF('[5]Discharge'!C16=0,0,IF(TRIM('[5]Discharge'!C16)="","",IF(COUNT(O6)=0,"",IF(O6=1,(((10^K4)*('[5]Discharge'!C16^N4))/100),((10^K4)*('[5]Discharge'!C16^N4))))))</f>
        <v>4.268771454264735</v>
      </c>
      <c r="D18" s="23">
        <f>IF('[5]Discharge'!D16=0,0,IF(TRIM('[5]Discharge'!D16)="","",IF(COUNT(O6)=0,"",IF(O6=1,(((10^K4)*('[5]Discharge'!D16^N4))/100),((10^K4)*('[5]Discharge'!D16^N4))))))</f>
        <v>1.0189999999849215</v>
      </c>
      <c r="E18" s="23">
        <f>IF('[5]Discharge'!E16=0,0,IF(TRIM('[5]Discharge'!E16)="","",IF(COUNT(O6)=0,"",IF(O6=1,(((10^K4)*('[5]Discharge'!E16^N4))/100),((10^K4)*('[5]Discharge'!E16^N4))))))</f>
        <v>10.358349783115077</v>
      </c>
      <c r="F18" s="23">
        <f>IF('[5]Discharge'!F16=0,0,IF(TRIM('[5]Discharge'!F16)="","",IF(COUNT(O6)=0,"",IF(O6=1,(((10^K4)*('[5]Discharge'!F16^N4))/100),((10^K4)*('[5]Discharge'!F16^N4))))))</f>
        <v>3.9064201005318795</v>
      </c>
      <c r="G18" s="23">
        <f>IF('[5]Discharge'!G16=0,0,IF(TRIM('[5]Discharge'!G16)="","",IF(COUNT(O6)=0,"",IF(O6=1,(((10^K4)*('[5]Discharge'!G16^N4))/100),((10^K4)*('[5]Discharge'!G16^N4))))))</f>
        <v>78.26436708654798</v>
      </c>
      <c r="H18" s="23">
        <f>IF('[5]Discharge'!H16=0,0,IF(TRIM('[5]Discharge'!H16)="","",IF(COUNT(O6)=0,"",IF(O6=1,(((10^K4)*('[5]Discharge'!H16^N4))/100),((10^K4)*('[5]Discharge'!H16^N4))))))</f>
        <v>200.76388339438617</v>
      </c>
      <c r="I18" s="23">
        <f>IF('[5]Discharge'!I16=0,0,IF(TRIM('[5]Discharge'!I16)="","",IF(COUNT(O6)=0,"",IF(O6=1,(((10^K4)*('[5]Discharge'!I16^N4))/100),((10^K4)*('[5]Discharge'!I16^N4))))))</f>
        <v>65.02105298509382</v>
      </c>
      <c r="J18" s="23">
        <f>IF('[5]Discharge'!J16=0,0,IF(TRIM('[5]Discharge'!J16)="","",IF(COUNT(O6)=0,"",IF(O6=1,(((10^K4)*('[5]Discharge'!J16^N4))/100),((10^K4)*('[5]Discharge'!J16^N4))))))</f>
        <v>175.84024387798172</v>
      </c>
      <c r="K18" s="23">
        <f>IF('[5]Discharge'!K16=0,0,IF(TRIM('[5]Discharge'!K16)="","",IF(COUNT(O6)=0,"",IF(O6=1,(((10^K4)*('[5]Discharge'!K16^N4))/100),((10^K4)*('[5]Discharge'!K16^N4))))))</f>
        <v>13.235261134277108</v>
      </c>
      <c r="L18" s="23">
        <f>IF('[5]Discharge'!L16=0,0,IF(TRIM('[5]Discharge'!L16)="","",IF(COUNT(O6)=0,"",IF(O6=1,(((10^K4)*('[5]Discharge'!L16^N4))/100),((10^K4)*('[5]Discharge'!L16^N4))))))</f>
        <v>10.358349783115077</v>
      </c>
      <c r="M18" s="23">
        <f>IF('[5]Discharge'!M16=0,0,IF(TRIM('[5]Discharge'!M16)="","",IF(COUNT(O6)=0,"",IF(O6=1,(((10^K4)*('[5]Discharge'!M16^N4))/100),((10^K4)*('[5]Discharge'!M16^N4))))))</f>
        <v>1.7963870851898591</v>
      </c>
      <c r="N18" s="23">
        <f>IF('[5]Discharge'!N16=0,0,IF(TRIM('[5]Discharge'!N16)="","",IF(COUNT(O6)=0,"",IF(O6=1,(((10^K4)*('[5]Discharge'!N16^N4))/100),((10^K4)*('[5]Discharge'!N16^N4))))))</f>
        <v>0.4308826835716299</v>
      </c>
      <c r="O18" s="23">
        <f t="shared" si="0"/>
        <v>565.2629693680601</v>
      </c>
      <c r="P18" s="45"/>
      <c r="Q18" s="24"/>
    </row>
    <row r="19" spans="1:17" ht="21.75">
      <c r="A19" s="3"/>
      <c r="B19" s="42">
        <v>9</v>
      </c>
      <c r="C19" s="23">
        <f>IF('[5]Discharge'!C17=0,0,IF(TRIM('[5]Discharge'!C17)="","",IF(COUNT(O6)=0,"",IF(O6=1,(((10^K4)*('[5]Discharge'!C17^N4))/100),((10^K4)*('[5]Discharge'!C17^N4))))))</f>
        <v>4.268771454264735</v>
      </c>
      <c r="D19" s="23">
        <f>IF('[5]Discharge'!D17=0,0,IF(TRIM('[5]Discharge'!D17)="","",IF(COUNT(O6)=0,"",IF(O6=1,(((10^K4)*('[5]Discharge'!D17^N4))/100),((10^K4)*('[5]Discharge'!D17^N4))))))</f>
        <v>1.0189999999849215</v>
      </c>
      <c r="E19" s="23">
        <f>IF('[5]Discharge'!E17=0,0,IF(TRIM('[5]Discharge'!E17)="","",IF(COUNT(O6)=0,"",IF(O6=1,(((10^K4)*('[5]Discharge'!E17^N4))/100),((10^K4)*('[5]Discharge'!E17^N4))))))</f>
        <v>10.358349783115077</v>
      </c>
      <c r="F19" s="23">
        <f>IF('[5]Discharge'!F17=0,0,IF(TRIM('[5]Discharge'!F17)="","",IF(COUNT(O6)=0,"",IF(O6=1,(((10^K4)*('[5]Discharge'!F17^N4))/100),((10^K4)*('[5]Discharge'!F17^N4))))))</f>
        <v>5.032147802228809</v>
      </c>
      <c r="G19" s="23">
        <f>IF('[5]Discharge'!G17=0,0,IF(TRIM('[5]Discharge'!G17)="","",IF(COUNT(O6)=0,"",IF(O6=1,(((10^K4)*('[5]Discharge'!G17^N4))/100),((10^K4)*('[5]Discharge'!G17^N4))))))</f>
        <v>51.34871867411507</v>
      </c>
      <c r="H19" s="23">
        <f>IF('[5]Discharge'!H17=0,0,IF(TRIM('[5]Discharge'!H17)="","",IF(COUNT(O6)=0,"",IF(O6=1,(((10^K4)*('[5]Discharge'!H17^N4))/100),((10^K4)*('[5]Discharge'!H17^N4))))))</f>
        <v>156.24057712927896</v>
      </c>
      <c r="I19" s="23">
        <f>IF('[5]Discharge'!I17=0,0,IF(TRIM('[5]Discharge'!I17)="","",IF(COUNT(O6)=0,"",IF(O6=1,(((10^K4)*('[5]Discharge'!I17^N4))/100),((10^K4)*('[5]Discharge'!I17^N4))))))</f>
        <v>49.50354436810781</v>
      </c>
      <c r="J19" s="23">
        <f>IF('[5]Discharge'!J17=0,0,IF(TRIM('[5]Discharge'!J17)="","",IF(COUNT(O6)=0,"",IF(O6=1,(((10^K4)*('[5]Discharge'!J17^N4))/100),((10^K4)*('[5]Discharge'!J17^N4))))))</f>
        <v>92.70330315929628</v>
      </c>
      <c r="K19" s="23">
        <f>IF('[5]Discharge'!K17=0,0,IF(TRIM('[5]Discharge'!K17)="","",IF(COUNT(O6)=0,"",IF(O6=1,(((10^K4)*('[5]Discharge'!K17^N4))/100),((10^K4)*('[5]Discharge'!K17^N4))))))</f>
        <v>13.235261134277108</v>
      </c>
      <c r="L19" s="23">
        <f>IF('[5]Discharge'!L17=0,0,IF(TRIM('[5]Discharge'!L17)="","",IF(COUNT(O6)=0,"",IF(O6=1,(((10^K4)*('[5]Discharge'!L17^N4))/100),((10^K4)*('[5]Discharge'!L17^N4))))))</f>
        <v>10.358349783115077</v>
      </c>
      <c r="M19" s="23">
        <f>IF('[5]Discharge'!M17=0,0,IF(TRIM('[5]Discharge'!M17)="","",IF(COUNT(O6)=0,"",IF(O6=1,(((10^K4)*('[5]Discharge'!M17^N4))/100),((10^K4)*('[5]Discharge'!M17^N4))))))</f>
        <v>1.0189999999849215</v>
      </c>
      <c r="N19" s="23">
        <f>IF('[5]Discharge'!N17=0,0,IF(TRIM('[5]Discharge'!N17)="","",IF(COUNT(O6)=0,"",IF(O6=1,(((10^K4)*('[5]Discharge'!N17^N4))/100),((10^K4)*('[5]Discharge'!N17^N4))))))</f>
        <v>0.4308826835716299</v>
      </c>
      <c r="O19" s="23">
        <f t="shared" si="0"/>
        <v>395.51790597134044</v>
      </c>
      <c r="P19" s="45"/>
      <c r="Q19" s="24"/>
    </row>
    <row r="20" spans="1:17" ht="21.75">
      <c r="A20" s="3"/>
      <c r="B20" s="42">
        <v>10</v>
      </c>
      <c r="C20" s="23">
        <f>IF('[5]Discharge'!C18=0,0,IF(TRIM('[5]Discharge'!C18)="","",IF(COUNT(O6)=0,"",IF(O6=1,(((10^K4)*('[5]Discharge'!C18^N4))/100),((10^K4)*('[5]Discharge'!C18^N4))))))</f>
        <v>4.268771454264735</v>
      </c>
      <c r="D20" s="23">
        <f>IF('[5]Discharge'!D18=0,0,IF(TRIM('[5]Discharge'!D18)="","",IF(COUNT(O6)=0,"",IF(O6=1,(((10^K4)*('[5]Discharge'!D18^N4))/100),((10^K4)*('[5]Discharge'!D18^N4))))))</f>
        <v>1.0189999999849215</v>
      </c>
      <c r="E20" s="23">
        <f>IF('[5]Discharge'!E18=0,0,IF(TRIM('[5]Discharge'!E18)="","",IF(COUNT(O6)=0,"",IF(O6=1,(((10^K4)*('[5]Discharge'!E18^N4))/100),((10^K4)*('[5]Discharge'!E18^N4))))))</f>
        <v>10.982848239287549</v>
      </c>
      <c r="F20" s="23">
        <f>IF('[5]Discharge'!F18=0,0,IF(TRIM('[5]Discharge'!F18)="","",IF(COUNT(O6)=0,"",IF(O6=1,(((10^K4)*('[5]Discharge'!F18^N4))/100),((10^K4)*('[5]Discharge'!F18^N4))))))</f>
        <v>5.032147802228809</v>
      </c>
      <c r="G20" s="23">
        <f>IF('[5]Discharge'!G18=0,0,IF(TRIM('[5]Discharge'!G18)="","",IF(COUNT(O6)=0,"",IF(O6=1,(((10^K4)*('[5]Discharge'!G18^N4))/100),((10^K4)*('[5]Discharge'!G18^N4))))))</f>
        <v>45.97677841746462</v>
      </c>
      <c r="H20" s="23">
        <f>IF('[5]Discharge'!H18=0,0,IF(TRIM('[5]Discharge'!H18)="","",IF(COUNT(O6)=0,"",IF(O6=1,(((10^K4)*('[5]Discharge'!H18^N4))/100),((10^K4)*('[5]Discharge'!H18^N4))))))</f>
        <v>125.70145881725469</v>
      </c>
      <c r="I20" s="23">
        <f>IF('[5]Discharge'!I18=0,0,IF(TRIM('[5]Discharge'!I18)="","",IF(COUNT(O6)=0,"",IF(O6=1,(((10^K4)*('[5]Discharge'!I18^N4))/100),((10^K4)*('[5]Discharge'!I18^N4))))))</f>
        <v>51.34871867411507</v>
      </c>
      <c r="J20" s="23">
        <f>IF('[5]Discharge'!J18=0,0,IF(TRIM('[5]Discharge'!J18)="","",IF(COUNT(O6)=0,"",IF(O6=1,(((10^K4)*('[5]Discharge'!J18^N4))/100),((10^K4)*('[5]Discharge'!J18^N4))))))</f>
        <v>69.26084154835935</v>
      </c>
      <c r="K20" s="23">
        <f>IF('[5]Discharge'!K18=0,0,IF(TRIM('[5]Discharge'!K18)="","",IF(COUNT(O6)=0,"",IF(O6=1,(((10^K4)*('[5]Discharge'!K18^N4))/100),((10^K4)*('[5]Discharge'!K18^N4))))))</f>
        <v>13.235261134277108</v>
      </c>
      <c r="L20" s="23">
        <f>IF('[5]Discharge'!L18=0,0,IF(TRIM('[5]Discharge'!L18)="","",IF(COUNT(O6)=0,"",IF(O6=1,(((10^K4)*('[5]Discharge'!L18^N4))/100),((10^K4)*('[5]Discharge'!L18^N4))))))</f>
        <v>9.748795279884117</v>
      </c>
      <c r="M20" s="23">
        <f>IF('[5]Discharge'!M18=0,0,IF(TRIM('[5]Discharge'!M18)="","",IF(COUNT(O6)=0,"",IF(O6=1,(((10^K4)*('[5]Discharge'!M18^N4))/100),((10^K4)*('[5]Discharge'!M18^N4))))))</f>
        <v>1.0189999999849215</v>
      </c>
      <c r="N20" s="23">
        <f>IF('[5]Discharge'!N18=0,0,IF(TRIM('[5]Discharge'!N18)="","",IF(COUNT(O6)=0,"",IF(O6=1,(((10^K4)*('[5]Discharge'!N18^N4))/100),((10^K4)*('[5]Discharge'!N18^N4))))))</f>
        <v>0.4308826835716299</v>
      </c>
      <c r="O20" s="23">
        <f t="shared" si="0"/>
        <v>338.02450405067754</v>
      </c>
      <c r="P20" s="45"/>
      <c r="Q20" s="24"/>
    </row>
    <row r="21" spans="1:17" ht="21.75">
      <c r="A21" s="3"/>
      <c r="B21" s="4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45"/>
      <c r="Q21" s="24"/>
    </row>
    <row r="22" spans="1:17" ht="21.75">
      <c r="A22" s="3"/>
      <c r="B22" s="42">
        <v>11</v>
      </c>
      <c r="C22" s="23">
        <f>IF('[5]Discharge'!C20=0,0,IF(TRIM('[5]Discharge'!C20)="","",IF(COUNT(O6)=0,"",IF(O6=1,(((10^K4)*('[5]Discharge'!C20^N4))/100),((10^K4)*('[5]Discharge'!C20^N4))))))</f>
        <v>3.5572443285069943</v>
      </c>
      <c r="D22" s="23">
        <f>IF('[5]Discharge'!D20=0,0,IF(TRIM('[5]Discharge'!D20)="","",IF(COUNT(O6)=0,"",IF(O6=1,(((10^K4)*('[5]Discharge'!D20^N4))/100),((10^K4)*('[5]Discharge'!D20^N4))))))</f>
        <v>1.0189999999849215</v>
      </c>
      <c r="E22" s="23">
        <f>IF('[5]Discharge'!E20=0,0,IF(TRIM('[5]Discharge'!E20)="","",IF(COUNT(O6)=0,"",IF(O6=1,(((10^K4)*('[5]Discharge'!E20^N4))/100),((10^K4)*('[5]Discharge'!E20^N4))))))</f>
        <v>9.748795279884117</v>
      </c>
      <c r="F22" s="23">
        <f>IF('[5]Discharge'!F20=0,0,IF(TRIM('[5]Discharge'!F20)="","",IF(COUNT(O6)=0,"",IF(O6=1,(((10^K4)*('[5]Discharge'!F20^N4))/100),((10^K4)*('[5]Discharge'!F20^N4))))))</f>
        <v>5.915828659082603</v>
      </c>
      <c r="G22" s="23">
        <f>IF('[5]Discharge'!G20=0,0,IF(TRIM('[5]Discharge'!G20)="","",IF(COUNT(O6)=0,"",IF(O6=1,(((10^K4)*('[5]Discharge'!G20^N4))/100),((10^K4)*('[5]Discharge'!G20^N4))))))</f>
        <v>137.5930074488044</v>
      </c>
      <c r="H22" s="23">
        <f>IF('[5]Discharge'!H20=0,0,IF(TRIM('[5]Discharge'!H20)="","",IF(COUNT(O6)=0,"",IF(O6=1,(((10^K4)*('[5]Discharge'!H20^N4))/100),((10^K4)*('[5]Discharge'!H20^N4))))))</f>
        <v>137.5930074488044</v>
      </c>
      <c r="I22" s="23">
        <f>IF('[5]Discharge'!I20=0,0,IF(TRIM('[5]Discharge'!I20)="","",IF(COUNT(O6)=0,"",IF(O6=1,(((10^K4)*('[5]Discharge'!I20^N4))/100),((10^K4)*('[5]Discharge'!I20^N4))))))</f>
        <v>73.70670846008358</v>
      </c>
      <c r="J22" s="23">
        <f>IF('[5]Discharge'!J20=0,0,IF(TRIM('[5]Discharge'!J20)="","",IF(COUNT(O6)=0,"",IF(O6=1,(((10^K4)*('[5]Discharge'!J20^N4))/100),((10^K4)*('[5]Discharge'!J20^N4))))))</f>
        <v>57.04765973028502</v>
      </c>
      <c r="K22" s="23">
        <f>IF('[5]Discharge'!K20=0,0,IF(TRIM('[5]Discharge'!K20)="","",IF(COUNT(O6)=0,"",IF(O6=1,(((10^K4)*('[5]Discharge'!K20^N4))/100),((10^K4)*('[5]Discharge'!K20^N4))))))</f>
        <v>13.235261134277108</v>
      </c>
      <c r="L22" s="23">
        <f>IF('[5]Discharge'!L20=0,0,IF(TRIM('[5]Discharge'!L20)="","",IF(COUNT(O6)=0,"",IF(O6=1,(((10^K4)*('[5]Discharge'!L20^N4))/100),((10^K4)*('[5]Discharge'!L20^N4))))))</f>
        <v>8.011542837951588</v>
      </c>
      <c r="M22" s="23">
        <f>IF('[5]Discharge'!M20=0,0,IF(TRIM('[5]Discharge'!M20)="","",IF(COUNT(O6)=0,"",IF(O6=1,(((10^K4)*('[5]Discharge'!M20^N4))/100),((10^K4)*('[5]Discharge'!M20^N4))))))</f>
        <v>1.0189999999849215</v>
      </c>
      <c r="N22" s="23">
        <f>IF('[5]Discharge'!N20=0,0,IF(TRIM('[5]Discharge'!N20)="","",IF(COUNT(O6)=0,"",IF(O6=1,(((10^K4)*('[5]Discharge'!N20^N4))/100),((10^K4)*('[5]Discharge'!N20^N4))))))</f>
        <v>0.4308826835716299</v>
      </c>
      <c r="O22" s="23">
        <f t="shared" si="0"/>
        <v>448.8779380112213</v>
      </c>
      <c r="P22" s="45"/>
      <c r="Q22" s="24"/>
    </row>
    <row r="23" spans="1:17" ht="21.75">
      <c r="A23" s="3"/>
      <c r="B23" s="42">
        <v>12</v>
      </c>
      <c r="C23" s="23">
        <f>IF('[5]Discharge'!C21=0,0,IF(TRIM('[5]Discharge'!C21)="","",IF(COUNT(O6)=0,"",IF(O6=1,(((10^K4)*('[5]Discharge'!C21^N4))/100),((10^K4)*('[5]Discharge'!C21^N4))))))</f>
        <v>3.5572443285069943</v>
      </c>
      <c r="D23" s="23">
        <f>IF('[5]Discharge'!D21=0,0,IF(TRIM('[5]Discharge'!D21)="","",IF(COUNT(O6)=0,"",IF(O6=1,(((10^K4)*('[5]Discharge'!D21^N4))/100),((10^K4)*('[5]Discharge'!D21^N4))))))</f>
        <v>1.7963870851898591</v>
      </c>
      <c r="E23" s="23">
        <f>IF('[5]Discharge'!E21=0,0,IF(TRIM('[5]Discharge'!E21)="","",IF(COUNT(O6)=0,"",IF(O6=1,(((10^K4)*('[5]Discharge'!E21^N4))/100),((10^K4)*('[5]Discharge'!E21^N4))))))</f>
        <v>15.655531086204686</v>
      </c>
      <c r="F23" s="23">
        <f>IF('[5]Discharge'!F21=0,0,IF(TRIM('[5]Discharge'!F21)="","",IF(COUNT(O6)=0,"",IF(O6=1,(((10^K4)*('[5]Discharge'!F21^N4))/100),((10^K4)*('[5]Discharge'!F21^N4))))))</f>
        <v>8.011542837951588</v>
      </c>
      <c r="G23" s="23">
        <f>IF('[5]Discharge'!G21=0,0,IF(TRIM('[5]Discharge'!G21)="","",IF(COUNT(O6)=0,"",IF(O6=1,(((10^K4)*('[5]Discharge'!G21^N4))/100),((10^K4)*('[5]Discharge'!G21^N4))))))</f>
        <v>143.70170763055003</v>
      </c>
      <c r="H23" s="23">
        <f>IF('[5]Discharge'!H21=0,0,IF(TRIM('[5]Discharge'!H21)="","",IF(COUNT(O6)=0,"",IF(O6=1,(((10^K4)*('[5]Discharge'!H21^N4))/100),((10^K4)*('[5]Discharge'!H21^N4))))))</f>
        <v>149.9178466287588</v>
      </c>
      <c r="I23" s="23">
        <f>IF('[5]Discharge'!I21=0,0,IF(TRIM('[5]Discharge'!I21)="","",IF(COUNT(O6)=0,"",IF(O6=1,(((10^K4)*('[5]Discharge'!I21^N4))/100),((10^K4)*('[5]Discharge'!I21^N4))))))</f>
        <v>131.59262224774955</v>
      </c>
      <c r="J23" s="23">
        <f>IF('[5]Discharge'!J21=0,0,IF(TRIM('[5]Discharge'!J21)="","",IF(COUNT(O6)=0,"",IF(O6=1,(((10^K4)*('[5]Discharge'!J21^N4))/100),((10^K4)*('[5]Discharge'!J21^N4))))))</f>
        <v>53.221250231208735</v>
      </c>
      <c r="K23" s="23">
        <f>IF('[5]Discharge'!K21=0,0,IF(TRIM('[5]Discharge'!K21)="","",IF(COUNT(O6)=0,"",IF(O6=1,(((10^K4)*('[5]Discharge'!K21^N4))/100),((10^K4)*('[5]Discharge'!K21^N4))))))</f>
        <v>13.235261134277108</v>
      </c>
      <c r="L23" s="23">
        <f>IF('[5]Discharge'!L21=0,0,IF(TRIM('[5]Discharge'!L21)="","",IF(COUNT(O6)=0,"",IF(O6=1,(((10^K4)*('[5]Discharge'!L21^N4))/100),((10^K4)*('[5]Discharge'!L21^N4))))))</f>
        <v>8.011542837951588</v>
      </c>
      <c r="M23" s="23">
        <f>IF('[5]Discharge'!M21=0,0,IF(TRIM('[5]Discharge'!M21)="","",IF(COUNT(O6)=0,"",IF(O6=1,(((10^K4)*('[5]Discharge'!M21^N4))/100),((10^K4)*('[5]Discharge'!M21^N4))))))</f>
        <v>1.0189999999849215</v>
      </c>
      <c r="N23" s="23">
        <f>IF('[5]Discharge'!N21=0,0,IF(TRIM('[5]Discharge'!N21)="","",IF(COUNT(O6)=0,"",IF(O6=1,(((10^K4)*('[5]Discharge'!N21^N4))/100),((10^K4)*('[5]Discharge'!N21^N4))))))</f>
        <v>0.4308826835716299</v>
      </c>
      <c r="O23" s="23">
        <f t="shared" si="0"/>
        <v>530.1508187319055</v>
      </c>
      <c r="P23" s="45"/>
      <c r="Q23" s="24"/>
    </row>
    <row r="24" spans="1:17" ht="21.75">
      <c r="A24" s="3"/>
      <c r="B24" s="42">
        <v>13</v>
      </c>
      <c r="C24" s="23">
        <f>IF('[5]Discharge'!C10=0,0,IF(TRIM('[5]Discharge'!C22)="","",IF(COUNT(O6)=0,"",IF(O6=1,(((10^K4)*('[5]Discharge'!C22^N4))/100),((10^K4)*('[5]Discharge'!C22^N4))))))</f>
        <v>3.5572443285069943</v>
      </c>
      <c r="D24" s="23">
        <f>IF('[5]Discharge'!D22=0,0,IF(TRIM('[5]Discharge'!D22)="","",IF(COUNT(O6)=0,"",IF(O6=1,(((10^K4)*('[5]Discharge'!D22^N4))/100),((10^K4)*('[5]Discharge'!D22^N4))))))</f>
        <v>8.575208344283304</v>
      </c>
      <c r="E24" s="23">
        <f>IF('[5]Discharge'!E22=0,0,IF(TRIM('[5]Discharge'!E22)="","",IF(COUNT(O6)=0,"",IF(O6=1,(((10^K4)*('[5]Discharge'!E22^N4))/100),((10^K4)*('[5]Discharge'!E22^N4))))))</f>
        <v>18.23845884637739</v>
      </c>
      <c r="F24" s="23">
        <f>IF('[5]Discharge'!F22=0,0,IF(TRIM('[5]Discharge'!F22)="","",IF(COUNT(O6)=0,"",IF(O6=1,(((10^K4)*('[5]Discharge'!F22^N4))/100),((10^K4)*('[5]Discharge'!F22^N4))))))</f>
        <v>8.011542837951588</v>
      </c>
      <c r="G24" s="23">
        <f>IF('[5]Discharge'!G22=0,0,IF(TRIM('[5]Discharge'!G22)="","",IF(COUNT(O6)=0,"",IF(O6=1,(((10^K4)*('[5]Discharge'!G22^N4))/100),((10^K4)*('[5]Discharge'!G22^N4))))))</f>
        <v>100.56887063916197</v>
      </c>
      <c r="H24" s="23">
        <f>IF('[5]Discharge'!H22=0,0,IF(TRIM('[5]Discharge'!H22)="","",IF(COUNT(O6)=0,"",IF(O6=1,(((10^K4)*('[5]Discharge'!H22^N4))/100),((10^K4)*('[5]Discharge'!H22^N4))))))</f>
        <v>137.5930074488044</v>
      </c>
      <c r="I24" s="23">
        <f>IF('[5]Discharge'!I22=0,0,IF(TRIM('[5]Discharge'!I22)="","",IF(COUNT(O6)=0,"",IF(O6=1,(((10^K4)*('[5]Discharge'!I22^N4))/100),((10^K4)*('[5]Discharge'!I22^N4))))))</f>
        <v>125.70145881725469</v>
      </c>
      <c r="J24" s="23">
        <f>IF('[5]Discharge'!J22=0,0,IF(TRIM('[5]Discharge'!J22)="","",IF(COUNT(O6)=0,"",IF(O6=1,(((10^K4)*('[5]Discharge'!J22^N4))/100),((10^K4)*('[5]Discharge'!J22^N4))))))</f>
        <v>45.97677841746462</v>
      </c>
      <c r="K24" s="23">
        <f>IF('[5]Discharge'!K22=0,0,IF(TRIM('[5]Discharge'!K22)="","",IF(COUNT(O6)=0,"",IF(O6=1,(((10^K4)*('[5]Discharge'!K22^N4))/100),((10^K4)*('[5]Discharge'!K22^N4))))))</f>
        <v>13.235261134277108</v>
      </c>
      <c r="L24" s="23">
        <f>IF('[5]Discharge'!L22=0,0,IF(TRIM('[5]Discharge'!L22)="","",IF(COUNT(O6)=0,"",IF(O6=1,(((10^K4)*('[5]Discharge'!L22^N4))/100),((10^K4)*('[5]Discharge'!L22^N4))))))</f>
        <v>8.011542837951588</v>
      </c>
      <c r="M24" s="23">
        <f>IF('[5]Discharge'!M22=0,0,IF(TRIM('[5]Discharge'!M22)="","",IF(COUNT(O6)=0,"",IF(O6=1,(((10^K4)*('[5]Discharge'!M22^N4))/100),((10^K4)*('[5]Discharge'!M22^N4))))))</f>
        <v>1.0189999999849215</v>
      </c>
      <c r="N24" s="23">
        <f>IF('[5]Discharge'!N22=0,0,IF(TRIM('[5]Discharge'!N22)="","",IF(COUNT(O6)=0,"",IF(O6=1,(((10^K4)*('[5]Discharge'!N22^N4))/100),((10^K4)*('[5]Discharge'!N22^N4))))))</f>
        <v>0.4308826835716299</v>
      </c>
      <c r="O24" s="23">
        <f t="shared" si="0"/>
        <v>470.91925633559015</v>
      </c>
      <c r="P24" s="45"/>
      <c r="Q24" s="24"/>
    </row>
    <row r="25" spans="1:17" ht="21.75">
      <c r="A25" s="3"/>
      <c r="B25" s="42">
        <v>14</v>
      </c>
      <c r="C25" s="23">
        <f>IF('[5]Discharge'!C10=0,0,IF(TRIM('[5]Discharge'!C23)="","",IF(COUNT(O6)=0,"",IF(O6=1,(((10^K4)*('[5]Discharge'!C23^N4))/100),((10^K4)*('[5]Discharge'!C23^N4))))))</f>
        <v>3.5572443285069943</v>
      </c>
      <c r="D25" s="23">
        <f>IF('[5]Discharge'!D23=0,0,IF(TRIM('[5]Discharge'!D23)="","",IF(COUNT(O6)=0,"",IF(O6=1,(((10^K4)*('[5]Discharge'!D23^N4))/100),((10^K4)*('[5]Discharge'!D23^N4))))))</f>
        <v>18.23845884637739</v>
      </c>
      <c r="E25" s="23">
        <f>IF('[5]Discharge'!E23=0,0,IF(TRIM('[5]Discharge'!E23)="","",IF(COUNT(O6)=0,"",IF(O6=1,(((10^K4)*('[5]Discharge'!E23^N4))/100),((10^K4)*('[5]Discharge'!E23^N4))))))</f>
        <v>20.27962049963133</v>
      </c>
      <c r="F25" s="23">
        <f>IF('[5]Discharge'!F23=0,0,IF(TRIM('[5]Discharge'!F23)="","",IF(COUNT(O6)=0,"",IF(O6=1,(((10^K4)*('[5]Discharge'!F23^N4))/100),((10^K4)*('[5]Discharge'!F23^N4))))))</f>
        <v>8.011542837951588</v>
      </c>
      <c r="G25" s="23">
        <f>IF('[5]Discharge'!G23=0,0,IF(TRIM('[5]Discharge'!G23)="","",IF(COUNT(O6)=0,"",IF(O6=1,(((10^K4)*('[5]Discharge'!G23^N4))/100),((10^K4)*('[5]Discharge'!G23^N4))))))</f>
        <v>114.2505893539657</v>
      </c>
      <c r="H25" s="23">
        <f>IF('[5]Discharge'!H23=0,0,IF(TRIM('[5]Discharge'!H23)="","",IF(COUNT(O6)=0,"",IF(O6=1,(((10^K4)*('[5]Discharge'!H23^N4))/100),((10^K4)*('[5]Discharge'!H23^N4))))))</f>
        <v>140.63387362359515</v>
      </c>
      <c r="I25" s="23">
        <f>IF('[5]Discharge'!I23=0,0,IF(TRIM('[5]Discharge'!I23)="","",IF(COUNT(O6)=0,"",IF(O6=1,(((10^K4)*('[5]Discharge'!I23^N4))/100),((10^K4)*('[5]Discharge'!I23^N4))))))</f>
        <v>128.63332988873512</v>
      </c>
      <c r="J25" s="23">
        <f>IF('[5]Discharge'!J23=0,0,IF(TRIM('[5]Discharge'!J23)="","",IF(COUNT(O6)=0,"",IF(O6=1,(((10^K4)*('[5]Discharge'!J23^N4))/100),((10^K4)*('[5]Discharge'!J23^N4))))))</f>
        <v>44.29308875837668</v>
      </c>
      <c r="K25" s="23">
        <f>IF('[5]Discharge'!K23=0,0,IF(TRIM('[5]Discharge'!K23)="","",IF(COUNT(O6)=0,"",IF(O6=1,(((10^K4)*('[5]Discharge'!K23^N4))/100),((10^K4)*('[5]Discharge'!K23^N4))))))</f>
        <v>11.714651101333537</v>
      </c>
      <c r="L25" s="23">
        <f>IF('[5]Discharge'!L23=0,0,IF(TRIM('[5]Discharge'!L23)="","",IF(COUNT(O6)=0,"",IF(O6=1,(((10^K4)*('[5]Discharge'!L23^N4))/100),((10^K4)*('[5]Discharge'!L23^N4))))))</f>
        <v>8.011542837951588</v>
      </c>
      <c r="M25" s="23">
        <f>IF('[5]Discharge'!M23=0,0,IF(TRIM('[5]Discharge'!M23)="","",IF(COUNT(O6)=0,"",IF(O6=1,(((10^K4)*('[5]Discharge'!M23^N4))/100),((10^K4)*('[5]Discharge'!M23^N4))))))</f>
        <v>1.0189999999849215</v>
      </c>
      <c r="N25" s="23">
        <f>IF('[5]Discharge'!N23=0,0,IF(TRIM('[5]Discharge'!N23)="","",IF(COUNT(O6)=0,"",IF(O6=1,(((10^K4)*('[5]Discharge'!N23^N4))/100),((10^K4)*('[5]Discharge'!N23^N4))))))</f>
        <v>0.4308826835716299</v>
      </c>
      <c r="O25" s="23">
        <f t="shared" si="0"/>
        <v>499.0738247599816</v>
      </c>
      <c r="P25" s="45"/>
      <c r="Q25" s="24"/>
    </row>
    <row r="26" spans="1:17" ht="21.75">
      <c r="A26" s="3"/>
      <c r="B26" s="42">
        <v>15</v>
      </c>
      <c r="C26" s="23">
        <f>IF('[5]Discharge'!C24=0,0,IF(TRIM('[5]Discharge'!C24)="","",IF(COUNT(O6)=0,"",IF(O6=1,(((10^K4)*('[5]Discharge'!C24^N4))/100),((10^K4)*('[5]Discharge'!C24^N4))))))</f>
        <v>3.5572443285069943</v>
      </c>
      <c r="D26" s="23">
        <f>IF('[5]Discharge'!D24=0,0,IF(TRIM('[5]Discharge'!D24)="","",IF(COUNT(O6)=0,"",IF(O6=1,(((10^K4)*('[5]Discharge'!D24^N4))/100),((10^K4)*('[5]Discharge'!D24^N4))))))</f>
        <v>25.12524044301271</v>
      </c>
      <c r="E26" s="23">
        <f>IF('[5]Discharge'!E24=0,0,IF(TRIM('[5]Discharge'!E24)="","",IF(COUNT(O6)=0,"",IF(O6=1,(((10^K4)*('[5]Discharge'!E24^N4))/100),((10^K4)*('[5]Discharge'!E24^N4))))))</f>
        <v>17.359704109589526</v>
      </c>
      <c r="F26" s="23">
        <f>IF('[5]Discharge'!F24=0,0,IF(TRIM('[5]Discharge'!F24)="","",IF(COUNT(O6)=0,"",IF(O6=1,(((10^K4)*('[5]Discharge'!F24^N4))/100),((10^K4)*('[5]Discharge'!F24^N4))))))</f>
        <v>7.463556762727672</v>
      </c>
      <c r="G26" s="23">
        <f>IF('[5]Discharge'!G24=0,0,IF(TRIM('[5]Discharge'!G24)="","",IF(COUNT(O6)=0,"",IF(O6=1,(((10^K4)*('[5]Discharge'!G24^N4))/100),((10^K4)*('[5]Discharge'!G24^N4))))))</f>
        <v>71.46972076756535</v>
      </c>
      <c r="H26" s="23">
        <f>IF('[5]Discharge'!H24=0,0,IF(TRIM('[5]Discharge'!H24)="","",IF(COUNT(O6)=0,"",IF(O6=1,(((10^K4)*('[5]Discharge'!H24^N4))/100),((10^K4)*('[5]Discharge'!H24^N4))))))</f>
        <v>103.24834416190934</v>
      </c>
      <c r="I26" s="23">
        <f>IF('[5]Discharge'!I24=0,0,IF(TRIM('[5]Discharge'!I24)="","",IF(COUNT(O6)=0,"",IF(O6=1,(((10^K4)*('[5]Discharge'!I24^N4))/100),((10^K4)*('[5]Discharge'!I24^N4))))))</f>
        <v>246.83359886498855</v>
      </c>
      <c r="J26" s="23">
        <f>IF('[5]Discharge'!J24=0,0,IF(TRIM('[5]Discharge'!J24)="","",IF(COUNT(O6)=0,"",IF(O6=1,(((10^K4)*('[5]Discharge'!J24^N4))/100),((10^K4)*('[5]Discharge'!J24^N4))))))</f>
        <v>39.396510222514436</v>
      </c>
      <c r="K26" s="23">
        <f>IF('[5]Discharge'!K24=0,0,IF(TRIM('[5]Discharge'!K24)="","",IF(COUNT(O6)=0,"",IF(O6=1,(((10^K4)*('[5]Discharge'!K24^N4))/100),((10^K4)*('[5]Discharge'!K24^N4))))))</f>
        <v>11.714651101333537</v>
      </c>
      <c r="L26" s="23">
        <f>IF('[5]Discharge'!L24=0,0,IF(TRIM('[5]Discharge'!L24)="","",IF(COUNT(O6)=0,"",IF(O6=1,(((10^K4)*('[5]Discharge'!L24^N4))/100),((10^K4)*('[5]Discharge'!L24^N4))))))</f>
        <v>8.011542837951588</v>
      </c>
      <c r="M26" s="23">
        <f>IF('[5]Discharge'!M24=0,0,IF(TRIM('[5]Discharge'!M24)="","",IF(COUNT(O6)=0,"",IF(O6=1,(((10^K4)*('[5]Discharge'!M24^N4))/100),((10^K4)*('[5]Discharge'!M24^N4))))))</f>
        <v>1.0189999999849215</v>
      </c>
      <c r="N26" s="23">
        <f>IF('[5]Discharge'!N24=0,0,IF(TRIM('[5]Discharge'!N24)="","",IF(COUNT(O6)=0,"",IF(O6=1,(((10^K4)*('[5]Discharge'!N24^N4))/100),((10^K4)*('[5]Discharge'!N24^N4))))))</f>
        <v>0.4308826835716299</v>
      </c>
      <c r="O26" s="23">
        <f t="shared" si="0"/>
        <v>535.6299962836562</v>
      </c>
      <c r="P26" s="45"/>
      <c r="Q26" s="24"/>
    </row>
    <row r="27" spans="1:17" ht="21.75">
      <c r="A27" s="3"/>
      <c r="B27" s="42">
        <v>16</v>
      </c>
      <c r="C27" s="23">
        <f>IF('[5]Discharge'!C25=0,0,IF(TRIM('[5]Discharge'!C25)="","",IF(COUNT(O6)=0,"",IF(O6=1,(((10^K4)*('[5]Discharge'!C25^N4))/100),((10^K4)*('[5]Discharge'!C25^N4))))))</f>
        <v>3.5572443285069943</v>
      </c>
      <c r="D27" s="23">
        <f>IF('[5]Discharge'!D25=0,0,IF(TRIM('[5]Discharge'!D25)="","",IF(COUNT(O6)=0,"",IF(O6=1,(((10^K4)*('[5]Discharge'!D25^N4))/100),((10^K4)*('[5]Discharge'!D25^N4))))))</f>
        <v>20.27962049963133</v>
      </c>
      <c r="E27" s="23">
        <f>IF('[5]Discharge'!E25=0,0,IF(TRIM('[5]Discharge'!E25)="","",IF(COUNT(O6)=0,"",IF(O6=1,(((10^K4)*('[5]Discharge'!E25^N4))/100),((10^K4)*('[5]Discharge'!E25^N4))))))</f>
        <v>13.235261134277108</v>
      </c>
      <c r="F27" s="23">
        <f>IF('[5]Discharge'!F25=0,0,IF(TRIM('[5]Discharge'!F25)="","",IF(COUNT(O6)=0,"",IF(O6=1,(((10^K4)*('[5]Discharge'!F25^N4))/100),((10^K4)*('[5]Discharge'!F25^N4))))))</f>
        <v>5.032147802228809</v>
      </c>
      <c r="G27" s="23">
        <f>IF('[5]Discharge'!G25=0,0,IF(TRIM('[5]Discharge'!G25)="","",IF(COUNT(O6)=0,"",IF(O6=1,(((10^K4)*('[5]Discharge'!G25^N4))/100),((10^K4)*('[5]Discharge'!G25^N4))))))</f>
        <v>69.26084154835935</v>
      </c>
      <c r="H27" s="23">
        <f>IF('[5]Discharge'!H25=0,0,IF(TRIM('[5]Discharge'!H25)="","",IF(COUNT(O6)=0,"",IF(O6=1,(((10^K4)*('[5]Discharge'!H25^N4))/100),((10^K4)*('[5]Discharge'!H25^N4))))))</f>
        <v>103.24834416190934</v>
      </c>
      <c r="I27" s="23">
        <f>IF('[5]Discharge'!I25=0,0,IF(TRIM('[5]Discharge'!I25)="","",IF(COUNT(O6)=0,"",IF(O6=1,(((10^K4)*('[5]Discharge'!I25^N4))/100),((10^K4)*('[5]Discharge'!I25^N4))))))</f>
        <v>149.9178466287588</v>
      </c>
      <c r="J27" s="23">
        <f>IF('[5]Discharge'!J25=0,0,IF(TRIM('[5]Discharge'!J25)="","",IF(COUNT(O6)=0,"",IF(O6=1,(((10^K4)*('[5]Discharge'!J25^N4))/100),((10^K4)*('[5]Discharge'!J25^N4))))))</f>
        <v>39.396510222514436</v>
      </c>
      <c r="K27" s="23">
        <f>IF('[5]Discharge'!K25=0,0,IF(TRIM('[5]Discharge'!K25)="","",IF(COUNT(O6)=0,"",IF(O6=1,(((10^K4)*('[5]Discharge'!K25^N4))/100),((10^K4)*('[5]Discharge'!K25^N4))))))</f>
        <v>10.982848239287549</v>
      </c>
      <c r="L27" s="23">
        <f>IF('[5]Discharge'!L25=0,0,IF(TRIM('[5]Discharge'!L25)="","",IF(COUNT(O6)=0,"",IF(O6=1,(((10^K4)*('[5]Discharge'!L25^N4))/100),((10^K4)*('[5]Discharge'!L25^N4))))))</f>
        <v>8.011542837951588</v>
      </c>
      <c r="M27" s="23">
        <f>IF('[5]Discharge'!M25=0,0,IF(TRIM('[5]Discharge'!M25)="","",IF(COUNT(O6)=0,"",IF(O6=1,(((10^K4)*('[5]Discharge'!M25^N4))/100),((10^K4)*('[5]Discharge'!M25^N4))))))</f>
        <v>1.0189999999849215</v>
      </c>
      <c r="N27" s="23">
        <f>IF('[5]Discharge'!N25=0,0,IF(TRIM('[5]Discharge'!N25)="","",IF(COUNT(O6)=0,"",IF(O6=1,(((10^K4)*('[5]Discharge'!N25^N4))/100),((10^K4)*('[5]Discharge'!N25^N4))))))</f>
        <v>0.4308826835716299</v>
      </c>
      <c r="O27" s="23">
        <f t="shared" si="0"/>
        <v>424.37209008698187</v>
      </c>
      <c r="P27" s="45"/>
      <c r="Q27" s="24"/>
    </row>
    <row r="28" spans="1:17" ht="21.75">
      <c r="A28" s="3"/>
      <c r="B28" s="42">
        <v>17</v>
      </c>
      <c r="C28" s="23">
        <f>IF('[5]Discharge'!C26=0,0,IF(TRIM('[5]Discharge'!C26)="","",IF(COUNT(O6)=0,"",IF(O6=1,(((10^K4)*('[5]Discharge'!C26^N4))/100),((10^K4)*('[5]Discharge'!C26^N4))))))</f>
        <v>3.5572443285069943</v>
      </c>
      <c r="D28" s="23">
        <f>IF('[5]Discharge'!D26=0,0,IF(TRIM('[5]Discharge'!D26)="","",IF(COUNT(O6)=0,"",IF(O6=1,(((10^K4)*('[5]Discharge'!D26^N4))/100),((10^K4)*('[5]Discharge'!D26^N4))))))</f>
        <v>9.748795279884117</v>
      </c>
      <c r="E28" s="23">
        <f>IF('[5]Discharge'!E26=0,0,IF(TRIM('[5]Discharge'!E26)="","",IF(COUNT(O6)=0,"",IF(O6=1,(((10^K4)*('[5]Discharge'!E26^N4))/100),((10^K4)*('[5]Discharge'!E26^N4))))))</f>
        <v>12.465528840853066</v>
      </c>
      <c r="F28" s="23">
        <f>IF('[5]Discharge'!F26=0,0,IF(TRIM('[5]Discharge'!F26)="","",IF(COUNT(O6)=0,"",IF(O6=1,(((10^K4)*('[5]Discharge'!F26^N4))/100),((10^K4)*('[5]Discharge'!F26^N4))))))</f>
        <v>5.032147802228809</v>
      </c>
      <c r="G28" s="23">
        <f>IF('[5]Discharge'!G26=0,0,IF(TRIM('[5]Discharge'!G26)="","",IF(COUNT(O6)=0,"",IF(O6=1,(((10^K4)*('[5]Discharge'!G26^N4))/100),((10^K4)*('[5]Discharge'!G26^N4))))))</f>
        <v>149.9178466287588</v>
      </c>
      <c r="H28" s="23">
        <f>IF('[5]Discharge'!H26=0,0,IF(TRIM('[5]Discharge'!H26)="","",IF(COUNT(O6)=0,"",IF(O6=1,(((10^K4)*('[5]Discharge'!H26^N4))/100),((10^K4)*('[5]Discharge'!H26^N4))))))</f>
        <v>92.70330315929628</v>
      </c>
      <c r="I28" s="23">
        <f>IF('[5]Discharge'!I26=0,0,IF(TRIM('[5]Discharge'!I26)="","",IF(COUNT(O6)=0,"",IF(O6=1,(((10^K4)*('[5]Discharge'!I26^N4))/100),((10^K4)*('[5]Discharge'!I26^N4))))))</f>
        <v>131.59262224774955</v>
      </c>
      <c r="J28" s="23">
        <f>IF('[5]Discharge'!J26=0,0,IF(TRIM('[5]Discharge'!J26)="","",IF(COUNT(O6)=0,"",IF(O6=1,(((10^K4)*('[5]Discharge'!J26^N4))/100),((10^K4)*('[5]Discharge'!J26^N4))))))</f>
        <v>39.396510222514436</v>
      </c>
      <c r="K28" s="23">
        <f>IF('[5]Discharge'!K26=0,0,IF(TRIM('[5]Discharge'!K26)="","",IF(COUNT(O6)=0,"",IF(O6=1,(((10^K4)*('[5]Discharge'!K26^N4))/100),((10^K4)*('[5]Discharge'!K26^N4))))))</f>
        <v>11.714651101333537</v>
      </c>
      <c r="L28" s="23">
        <f>IF('[5]Discharge'!L26=0,0,IF(TRIM('[5]Discharge'!L26)="","",IF(COUNT(O6)=0,"",IF(O6=1,(((10^K4)*('[5]Discharge'!L26^N4))/100),((10^K4)*('[5]Discharge'!L26^N4))))))</f>
        <v>7.463556762727672</v>
      </c>
      <c r="M28" s="23">
        <f>IF('[5]Discharge'!M26=0,0,IF(TRIM('[5]Discharge'!M26)="","",IF(COUNT(O6)=0,"",IF(O6=1,(((10^K4)*('[5]Discharge'!M26^N4))/100),((10^K4)*('[5]Discharge'!M26^N4))))))</f>
        <v>1.0189999999849215</v>
      </c>
      <c r="N28" s="23">
        <f>IF('[5]Discharge'!N26=0,0,IF(TRIM('[5]Discharge'!N26)="","",IF(COUNT(O6)=0,"",IF(O6=1,(((10^K4)*('[5]Discharge'!N26^N4))/100),((10^K4)*('[5]Discharge'!N26^N4))))))</f>
        <v>0.26536110667084595</v>
      </c>
      <c r="O28" s="23">
        <f t="shared" si="0"/>
        <v>464.87656748050904</v>
      </c>
      <c r="P28" s="45"/>
      <c r="Q28" s="24"/>
    </row>
    <row r="29" spans="1:17" ht="21.75">
      <c r="A29" s="3"/>
      <c r="B29" s="42">
        <v>18</v>
      </c>
      <c r="C29" s="23">
        <f>IF('[5]Discharge'!C27=0,0,IF(TRIM('[5]Discharge'!C27)="","",IF(COUNT(O6)=0,"",IF(O6=1,(((10^K4)*('[5]Discharge'!C27^N4))/100),((10^K4)*('[5]Discharge'!C27^N4))))))</f>
        <v>3.2214769597842063</v>
      </c>
      <c r="D29" s="23">
        <f>IF('[5]Discharge'!D27=0,0,IF(TRIM('[5]Discharge'!D27)="","",IF(COUNT(O6)=0,"",IF(O6=1,(((10^K4)*('[5]Discharge'!D27^N4))/100),((10^K4)*('[5]Discharge'!D27^N4))))))</f>
        <v>7.463556762727672</v>
      </c>
      <c r="E29" s="23">
        <f>IF('[5]Discharge'!E27=0,0,IF(TRIM('[5]Discharge'!E27)="","",IF(COUNT(O6)=0,"",IF(O6=1,(((10^K4)*('[5]Discharge'!E27^N4))/100),((10^K4)*('[5]Discharge'!E27^N4))))))</f>
        <v>21.45136615729898</v>
      </c>
      <c r="F29" s="23">
        <f>IF('[5]Discharge'!F27=0,0,IF(TRIM('[5]Discharge'!F27)="","",IF(COUNT(O6)=0,"",IF(O6=1,(((10^K4)*('[5]Discharge'!F27^N4))/100),((10^K4)*('[5]Discharge'!F27^N4))))))</f>
        <v>5.032147802228809</v>
      </c>
      <c r="G29" s="23">
        <f>IF('[5]Discharge'!G27=0,0,IF(TRIM('[5]Discharge'!G27)="","",IF(COUNT(O6)=0,"",IF(O6=1,(((10^K4)*('[5]Discharge'!G27^N4))/100),((10^K4)*('[5]Discharge'!G27^N4))))))</f>
        <v>214.1778955981754</v>
      </c>
      <c r="H29" s="23">
        <f>IF('[5]Discharge'!H27=0,0,IF(TRIM('[5]Discharge'!H27)="","",IF(COUNT(O6)=0,"",IF(O6=1,(((10^K4)*('[5]Discharge'!H27^N4))/100),((10^K4)*('[5]Discharge'!H27^N4))))))</f>
        <v>100.56887063916197</v>
      </c>
      <c r="I29" s="23">
        <f>IF('[5]Discharge'!I27=0,0,IF(TRIM('[5]Discharge'!I27)="","",IF(COUNT(O6)=0,"",IF(O6=1,(((10^K4)*('[5]Discharge'!I27^N4))/100),((10^K4)*('[5]Discharge'!I27^N4))))))</f>
        <v>122.79712748491976</v>
      </c>
      <c r="J29" s="23">
        <f>IF('[5]Discharge'!J27=0,0,IF(TRIM('[5]Discharge'!J27)="","",IF(COUNT(O6)=0,"",IF(O6=1,(((10^K4)*('[5]Discharge'!J27^N4))/100),((10^K4)*('[5]Discharge'!J27^N4))))))</f>
        <v>36.2627730010637</v>
      </c>
      <c r="K29" s="23">
        <f>IF('[5]Discharge'!K27=0,0,IF(TRIM('[5]Discharge'!K27)="","",IF(COUNT(O6)=0,"",IF(O6=1,(((10^K4)*('[5]Discharge'!K27^N4))/100),((10^K4)*('[5]Discharge'!K27^N4))))))</f>
        <v>11.714651101333537</v>
      </c>
      <c r="L29" s="23">
        <f>IF('[5]Discharge'!L27=0,0,IF(TRIM('[5]Discharge'!L27)="","",IF(COUNT(O6)=0,"",IF(O6=1,(((10^K4)*('[5]Discharge'!L27^N4))/100),((10^K4)*('[5]Discharge'!L27^N4))))))</f>
        <v>5.915828659082603</v>
      </c>
      <c r="M29" s="23">
        <f>IF('[5]Discharge'!M27=0,0,IF(TRIM('[5]Discharge'!M27)="","",IF(COUNT(O6)=0,"",IF(O6=1,(((10^K4)*('[5]Discharge'!M27^N4))/100),((10^K4)*('[5]Discharge'!M27^N4))))))</f>
        <v>1.0189999999849215</v>
      </c>
      <c r="N29" s="23">
        <f>IF('[5]Discharge'!N27=0,0,IF(TRIM('[5]Discharge'!N27)="","",IF(COUNT(O6)=0,"",IF(O6=1,(((10^K4)*('[5]Discharge'!N27^N4))/100),((10^K4)*('[5]Discharge'!N27^N4))))))</f>
        <v>0.26536110667084595</v>
      </c>
      <c r="O29" s="23">
        <f t="shared" si="0"/>
        <v>529.8900552724325</v>
      </c>
      <c r="P29" s="45"/>
      <c r="Q29" s="24"/>
    </row>
    <row r="30" spans="1:17" ht="21.75">
      <c r="A30" s="3"/>
      <c r="B30" s="42">
        <v>19</v>
      </c>
      <c r="C30" s="23">
        <f>IF('[5]Discharge'!C28=0,0,IF(TRIM('[5]Discharge'!C28)="","",IF(COUNT(O6)=0,"",IF(O6=1,(((10^K4)*('[5]Discharge'!C28^N4))/100),((10^K4)*('[5]Discharge'!C28^N4))))))</f>
        <v>3.2214769597842063</v>
      </c>
      <c r="D30" s="23">
        <f>IF('[5]Discharge'!D28=0,0,IF(TRIM('[5]Discharge'!D28)="","",IF(COUNT(O6)=0,"",IF(O6=1,(((10^K4)*('[5]Discharge'!D28^N4))/100),((10^K4)*('[5]Discharge'!D28^N4))))))</f>
        <v>5.915828659082603</v>
      </c>
      <c r="E30" s="23">
        <f>IF('[5]Discharge'!E28=0,0,IF('[5]Discharge'!E28=0,0,IF(TRIM('[5]Discharge'!E28)="","",IF(COUNT(O6)=0,"",IF(O6=1,(((10^K4)*('[5]Discharge'!E28^N4))/100),((10^K4)*('[5]Discharge'!E28^N4)))))))</f>
        <v>51.34871867411507</v>
      </c>
      <c r="F30" s="23">
        <f>IF('[5]Discharge'!F28=0,0,IF(TRIM('[5]Discharge'!F28)="","",IF(COUNT(O6)=0,"",IF(O6=1,(((10^K4)*('[5]Discharge'!F28^N4))/100),((10^K4)*('[5]Discharge'!F28^N4))))))</f>
        <v>4.644081572791165</v>
      </c>
      <c r="G30" s="23">
        <f>IF('[5]Discharge'!G28=0,0,IF(TRIM('[5]Discharge'!G28)="","",IF(COUNT(O6)=0,"",IF(O6=1,(((10^K4)*('[5]Discharge'!G28^N4))/100),((10^K4)*('[5]Discharge'!G28^N4))))))</f>
        <v>119.92045650917504</v>
      </c>
      <c r="H30" s="23">
        <f>IF('[5]Discharge'!H28=0,0,IF(TRIM('[5]Discharge'!H28)="","",IF(COUNT(O6)=0,"",IF(O6=1,(((10^K4)*('[5]Discharge'!H28^N4))/100),((10^K4)*('[5]Discharge'!H28^N4))))))</f>
        <v>169.2025579696127</v>
      </c>
      <c r="I30" s="23">
        <f>IF('[5]Discharge'!I28=0,0,IF(TRIM('[5]Discharge'!I28)="","",IF(COUNT(O6)=0,"",IF(O6=1,(((10^K4)*('[5]Discharge'!I28^N4))/100),((10^K4)*('[5]Discharge'!I28^N4))))))</f>
        <v>97.91810962739997</v>
      </c>
      <c r="J30" s="23">
        <f>IF('[5]Discharge'!J28=0,0,IF(TRIM('[5]Discharge'!J28)="","",IF(COUNT(O6)=0,"",IF(O6=1,(((10^K4)*('[5]Discharge'!J28^N4))/100),((10^K4)*('[5]Discharge'!J28^N4))))))</f>
        <v>36.2627730010637</v>
      </c>
      <c r="K30" s="23">
        <f>IF('[5]Discharge'!K28=0,0,IF(TRIM('[5]Discharge'!K28)="","",IF(COUNT(O6)=0,"",IF(O6=1,(((10^K4)*('[5]Discharge'!K28^N4))/100),((10^K4)*('[5]Discharge'!K28^N4))))))</f>
        <v>11.714651101333537</v>
      </c>
      <c r="L30" s="23">
        <f>IF('[5]Discharge'!L28=0,0,IF(TRIM('[5]Discharge'!L28)="","",IF(COUNT(O6)=0,"",IF(O6=1,(((10^K4)*('[5]Discharge'!L28^N4))/100),((10^K4)*('[5]Discharge'!L28^N4))))))</f>
        <v>5.915828659082603</v>
      </c>
      <c r="M30" s="23">
        <f>IF('[5]Discharge'!M28=0,0,IF(TRIM('[5]Discharge'!M28)="","",IF(COUNT(O6)=0,"",IF(O6=1,(((10^K4)*('[5]Discharge'!M28^N4))/100),((10^K4)*('[5]Discharge'!M28^N4))))))</f>
        <v>1.0189999999849215</v>
      </c>
      <c r="N30" s="23">
        <f>IF('[5]Discharge'!N28=0,0,IF(TRIM('[5]Discharge'!N28)="","",IF(COUNT(O6)=0,"",IF(O6=1,(((10^K4)*('[5]Discharge'!N28^N4))/100),((10^K4)*('[5]Discharge'!N28^N4))))))</f>
        <v>0.26536110667084595</v>
      </c>
      <c r="O30" s="23">
        <f t="shared" si="0"/>
        <v>507.3488438400964</v>
      </c>
      <c r="P30" s="45"/>
      <c r="Q30" s="24"/>
    </row>
    <row r="31" spans="1:17" ht="21.75">
      <c r="A31" s="3"/>
      <c r="B31" s="42">
        <v>20</v>
      </c>
      <c r="C31" s="23">
        <f>IF('[5]Discharge'!C29=0,0,IF(TRIM('[5]Discharge'!C29)="","",IF(COUNT(O6)=0,"",IF(O6=1,(((10^K4)*('[5]Discharge'!C29^N4))/100),((10^K4)*('[5]Discharge'!C29^N4))))))</f>
        <v>3.2214769597842063</v>
      </c>
      <c r="D31" s="23">
        <f>IF('[5]Discharge'!D29=0,0,IF(TRIM('[5]Discharge'!D29)="","",IF(COUNT(O6)=0,"",IF(O6=1,(((10^K4)*('[5]Discharge'!D29^N4))/100),((10^K4)*('[5]Discharge'!D29^N4))))))</f>
        <v>6.931459258832067</v>
      </c>
      <c r="E31" s="23">
        <f>IF('[5]Discharge'!E29=0,0,IF(TRIM('[5]Discharge'!E29)="","",IF(COUNT(O6)=0,"",IF(O6=1,(((10^K4)*('[5]Discharge'!E29^N4))/100),((10^K4)*('[5]Discharge'!E29^N4))))))</f>
        <v>51.34871867411507</v>
      </c>
      <c r="F31" s="23">
        <f>IF('[5]Discharge'!F29=0,0,IF(TRIM('[5]Discharge'!F29)="","",IF(COUNT(O6)=0,"",IF(O6=1,(((10^K4)*('[5]Discharge'!F29^N4))/100),((10^K4)*('[5]Discharge'!F29^N4))))))</f>
        <v>4.268771454264735</v>
      </c>
      <c r="G31" s="23">
        <f>IF('[5]Discharge'!G29=0,0,IF(TRIM('[5]Discharge'!G29)="","",IF(COUNT(O6)=0,"",IF(O6=1,(((10^K4)*('[5]Discharge'!G29^N4))/100),((10^K4)*('[5]Discharge'!G29^N4))))))</f>
        <v>75.97164313019775</v>
      </c>
      <c r="H31" s="23">
        <f>IF('[5]Discharge'!H29=0,0,IF(TRIM('[5]Discharge'!H29)="","",IF(COUNT(O6)=0,"",IF(O6=1,(((10^K4)*('[5]Discharge'!H29^N4))/100),((10^K4)*('[5]Discharge'!H29^N4))))))</f>
        <v>183.4312711750712</v>
      </c>
      <c r="I31" s="23">
        <f>IF('[5]Discharge'!I29=0,0,IF(TRIM('[5]Discharge'!I29)="","",IF(COUNT(O6)=0,"",IF(O6=1,(((10^K4)*('[5]Discharge'!I29^N4))/100),((10^K4)*('[5]Discharge'!I29^N4))))))</f>
        <v>78.26436708654798</v>
      </c>
      <c r="J31" s="23">
        <f>IF('[5]Discharge'!J29=0,0,IF(TRIM('[5]Discharge'!J29)="","",IF(COUNT(O6)=0,"",IF(O6=1,(((10^K4)*('[5]Discharge'!J29^N4))/100),((10^K4)*('[5]Discharge'!J29^N4))))))</f>
        <v>36.2627730010637</v>
      </c>
      <c r="K31" s="23">
        <f>IF('[5]Discharge'!K29=0,0,IF(TRIM('[5]Discharge'!K29)="","",IF(COUNT(O6)=0,"",IF(O6=1,(((10^K4)*('[5]Discharge'!K29^N4))/100),((10^K4)*('[5]Discharge'!K29^N4))))))</f>
        <v>11.714651101333537</v>
      </c>
      <c r="L31" s="23">
        <f>IF('[5]Discharge'!L29=0,0,IF(TRIM('[5]Discharge'!L29)="","",IF(COUNT(O6)=0,"",IF(O6=1,(((10^K4)*('[5]Discharge'!L29^N4))/100),((10^K4)*('[5]Discharge'!L29^N4))))))</f>
        <v>5.032147802228809</v>
      </c>
      <c r="M31" s="23">
        <f>IF('[5]Discharge'!M29=0,0,IF(TRIM('[5]Discharge'!M29)="","",IF(COUNT(O6)=0,"",IF(O6=1,(((10^K4)*('[5]Discharge'!M29^N4))/100),((10^K4)*('[5]Discharge'!M29^N4))))))</f>
        <v>1.0189999999849215</v>
      </c>
      <c r="N31" s="23">
        <f>IF('[5]Discharge'!N29=0,0,IF(TRIM('[5]Discharge'!N29)="","",IF(COUNT(O6)=0,"",IF(O6=1,(((10^K4)*('[5]Discharge'!N29^N4))/100),((10^K4)*('[5]Discharge'!N29^N4))))))</f>
        <v>0.26536110667084595</v>
      </c>
      <c r="O31" s="23">
        <f t="shared" si="0"/>
        <v>457.73164075009475</v>
      </c>
      <c r="P31" s="45"/>
      <c r="Q31" s="24"/>
    </row>
    <row r="32" spans="1:17" ht="21.75">
      <c r="A32" s="3"/>
      <c r="B32" s="4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45"/>
      <c r="Q32" s="24"/>
    </row>
    <row r="33" spans="1:17" ht="21.75">
      <c r="A33" s="3"/>
      <c r="B33" s="42">
        <v>21</v>
      </c>
      <c r="C33" s="23">
        <f>IF('[5]Discharge'!C31=0,0,IF(TRIM('[5]Discharge'!C31)="","",IF(COUNT(O6)=0,"",IF(O6=1,(((10^K4)*('[5]Discharge'!C31^N4))/100),((10^K4)*('[5]Discharge'!C31^N4))))))</f>
        <v>3.5572443285069943</v>
      </c>
      <c r="D33" s="23">
        <f>IF('[5]Discharge'!D31=0,0,IF(TRIM('[5]Discharge'!D31)="","",IF(COUNT(O6)=0,"",IF(O6=1,(((10^K4)*('[5]Discharge'!D31^N4))/100),((10^K4)*('[5]Discharge'!D31^N4))))))</f>
        <v>5.432780099313411</v>
      </c>
      <c r="E33" s="23">
        <f>IF('[5]Discharge'!E31=0,0,IF(TRIM('[5]Discharge'!E31)="","",IF(COUNT(O6)=0,"",IF(O6=1,(((10^K4)*('[5]Discharge'!E31^N4))/100),((10^K4)*('[5]Discharge'!E31^N4))))))</f>
        <v>39.396510222514436</v>
      </c>
      <c r="F33" s="23">
        <f>IF('[5]Discharge'!F31=0,0,IF(TRIM('[5]Discharge'!F31)="","",IF(COUNT(O6)=0,"",IF(O6=1,(((10^K4)*('[5]Discharge'!F31^N4))/100),((10^K4)*('[5]Discharge'!F31^N4))))))</f>
        <v>5.032147802228809</v>
      </c>
      <c r="G33" s="23">
        <f>IF('[5]Discharge'!G31=0,0,IF(TRIM('[5]Discharge'!G31)="","",IF(COUNT(O6)=0,"",IF(O6=1,(((10^K4)*('[5]Discharge'!G31^N4))/100),((10^K4)*('[5]Discharge'!G31^N4))))))</f>
        <v>82.93257019315699</v>
      </c>
      <c r="H33" s="23">
        <f>IF('[5]Discharge'!H31=0,0,IF(TRIM('[5]Discharge'!H31)="","",IF(COUNT(O6)=0,"",IF(O6=1,(((10^K4)*('[5]Discharge'!H31^N4))/100),((10^K4)*('[5]Discharge'!H31^N4))))))</f>
        <v>179.19793014176494</v>
      </c>
      <c r="I33" s="23">
        <f>IF('[5]Discharge'!I31=0,0,IF(TRIM('[5]Discharge'!I31)="","",IF(COUNT(O6)=0,"",IF(O6=1,(((10^K4)*('[5]Discharge'!I31^N4))/100),((10^K4)*('[5]Discharge'!I31^N4))))))</f>
        <v>62.98804577554773</v>
      </c>
      <c r="J33" s="23">
        <f>IF('[5]Discharge'!J31=0,0,IF(TRIM('[5]Discharge'!J31)="","",IF(COUNT(O6)=0,"",IF(O6=1,(((10^K4)*('[5]Discharge'!J31^N4))/100),((10^K4)*('[5]Discharge'!J31^N4))))))</f>
        <v>36.2627730010637</v>
      </c>
      <c r="K33" s="23">
        <f>IF('[5]Discharge'!K31=0,0,IF(TRIM('[5]Discharge'!K31)="","",IF(COUNT(O6)=0,"",IF(O6=1,(((10^K4)*('[5]Discharge'!K31^N4))/100),((10^K4)*('[5]Discharge'!K31^N4))))))</f>
        <v>10.358349783115077</v>
      </c>
      <c r="L33" s="23">
        <f>IF('[5]Discharge'!L31=0,0,IF(TRIM('[5]Discharge'!L31)="","",IF(COUNT(O6)=0,"",IF(O6=1,(((10^K4)*('[5]Discharge'!L31^N4))/100),((10^K4)*('[5]Discharge'!L31^N4))))))</f>
        <v>5.032147802228809</v>
      </c>
      <c r="M33" s="23">
        <f>IF('[5]Discharge'!M31=0,0,IF(TRIM('[5]Discharge'!M31)="","",IF(COUNT(O6)=0,"",IF(O6=1,(((10^K4)*('[5]Discharge'!M31^N4))/100),((10^K4)*('[5]Discharge'!M31^N4))))))</f>
        <v>1.0189999999849215</v>
      </c>
      <c r="N33" s="23">
        <f>IF('[5]Discharge'!N31=0,0,IF(TRIM('[5]Discharge'!N31)="","",IF(COUNT(O6)=0,"",IF(O6=1,(((10^K4)*('[5]Discharge'!N31^N4))/100),((10^K4)*('[5]Discharge'!N31^N4))))))</f>
        <v>0.26536110667084595</v>
      </c>
      <c r="O33" s="23">
        <f t="shared" si="0"/>
        <v>431.47486025609675</v>
      </c>
      <c r="P33" s="45"/>
      <c r="Q33" s="24"/>
    </row>
    <row r="34" spans="1:17" ht="21.75">
      <c r="A34" s="3"/>
      <c r="B34" s="42">
        <v>22</v>
      </c>
      <c r="C34" s="23">
        <f>IF('[5]Discharge'!C32=0,0,IF(TRIM('[5]Discharge'!C32)="","",IF(COUNT(O6)=0,"",IF(O6=1,(((10^K4)*('[5]Discharge'!C32^N4))/100),((10^K4)*('[5]Discharge'!C32^N4))))))</f>
        <v>5.032147802228809</v>
      </c>
      <c r="D34" s="23">
        <f>IF('[5]Discharge'!D32=0,0,IF(TRIM('[5]Discharge'!D32)="","",IF(COUNT(O6)=0,"",IF(O6=1,(((10^K4)*('[5]Discharge'!D32^N4))/100),((10^K4)*('[5]Discharge'!D32^N4))))))</f>
        <v>10.982848239287549</v>
      </c>
      <c r="E34" s="23">
        <f>IF('[5]Discharge'!E32=0,0,IF(TRIM('[5]Discharge'!E32)="","",IF(COUNT(O6)=0,"",IF(O6=1,(((10^K4)*('[5]Discharge'!E32^N4))/100),((10^K4)*('[5]Discharge'!E32^N4))))))</f>
        <v>39.396510222514436</v>
      </c>
      <c r="F34" s="23">
        <f>IF('[5]Discharge'!F32=0,0,IF(TRIM('[5]Discharge'!F32)="","",IF(COUNT(O6)=0,"",IF(O6=1,(((10^K4)*('[5]Discharge'!F32^N4))/100),((10^K4)*('[5]Discharge'!F32^N4))))))</f>
        <v>14.830458531370837</v>
      </c>
      <c r="G34" s="23">
        <f>IF('[5]Discharge'!G32=0,0,IF(TRIM('[5]Discharge'!G32)="","",IF(COUNT(O6)=0,"",IF(O6=1,(((10^K4)*('[5]Discharge'!G32^N4))/100),((10^K4)*('[5]Discharge'!G32^N4))))))</f>
        <v>209.6673996556214</v>
      </c>
      <c r="H34" s="23">
        <f>IF('[5]Discharge'!H32=0,0,IF(TRIM('[5]Discharge'!H32)="","",IF(COUNT(O6)=0,"",IF(O6=1,(((10^K4)*('[5]Discharge'!H32^N4))/100),((10^K4)*('[5]Discharge'!H32^N4))))))</f>
        <v>196.37118160599852</v>
      </c>
      <c r="I34" s="23">
        <f>IF('[5]Discharge'!I32=0,0,IF(TRIM('[5]Discharge'!I32)="","",IF(COUNT(O6)=0,"",IF(O6=1,(((10^K4)*('[5]Discharge'!I32^N4))/100),((10^K4)*('[5]Discharge'!I32^N4))))))</f>
        <v>57.04765973028502</v>
      </c>
      <c r="J34" s="23">
        <f>IF('[5]Discharge'!J32=0,0,IF(TRIM('[5]Discharge'!J32)="","",IF(COUNT(O6)=0,"",IF(O6=1,(((10^K4)*('[5]Discharge'!J32^N4))/100),((10^K4)*('[5]Discharge'!J32^N4))))))</f>
        <v>33.235449640380494</v>
      </c>
      <c r="K34" s="23">
        <f>IF('[5]Discharge'!K32=0,0,IF(TRIM('[5]Discharge'!K32)="","",IF(COUNT(O6)=0,"",IF(O6=1,(((10^K4)*('[5]Discharge'!K32^N4))/100),((10^K4)*('[5]Discharge'!K32^N4))))))</f>
        <v>10.982848239287549</v>
      </c>
      <c r="L34" s="23">
        <f>IF('[5]Discharge'!L32=0,0,IF(TRIM('[5]Discharge'!L32)="","",IF(COUNT(O6)=0,"",IF(O6=1,(((10^K4)*('[5]Discharge'!L32^N4))/100),((10^K4)*('[5]Discharge'!L32^N4))))))</f>
        <v>5.032147802228809</v>
      </c>
      <c r="M34" s="23">
        <f>IF('[5]Discharge'!M32=0,0,IF(TRIM('[5]Discharge'!M32)="","",IF(COUNT(O6)=0,"",IF(O6=1,(((10^K4)*('[5]Discharge'!M32^N4))/100),((10^K4)*('[5]Discharge'!M32^N4))))))</f>
        <v>1.0189999999849215</v>
      </c>
      <c r="N34" s="23">
        <f>IF('[5]Discharge'!N32=0,0,IF(TRIM('[5]Discharge'!N32)="","",IF(COUNT(O6)=0,"",IF(O6=1,(((10^K4)*('[5]Discharge'!N32^N4))/100),((10^K4)*('[5]Discharge'!N32^N4))))))</f>
        <v>0.26536110667084595</v>
      </c>
      <c r="O34" s="23">
        <f t="shared" si="0"/>
        <v>583.8630125758592</v>
      </c>
      <c r="P34" s="45"/>
      <c r="Q34" s="24"/>
    </row>
    <row r="35" spans="1:17" ht="21.75">
      <c r="A35" s="3"/>
      <c r="B35" s="42">
        <v>23</v>
      </c>
      <c r="C35" s="23">
        <f>IF('[5]Discharge'!C33=0,0,IF(TRIM('[5]Discharge'!C33)="","",IF(COUNT(O6)=0,"",IF(O6=1,(((10^K4)*('[5]Discharge'!C33^N4))/100),((10^K4)*('[5]Discharge'!C33^N4))))))</f>
        <v>5.032147802228809</v>
      </c>
      <c r="D35" s="23">
        <f>IF('[5]Discharge'!D33=0,0,IF(TRIM('[5]Discharge'!D33)="","",IF(COUNT(O6)=0,"",IF(O6=1,(((10^K4)*('[5]Discharge'!D33^N4))/100),((10^K4)*('[5]Discharge'!D33^N4))))))</f>
        <v>18.23845884637739</v>
      </c>
      <c r="E35" s="23">
        <f>IF('[5]Discharge'!E33=0,0,IF(TRIM('[5]Discharge'!E33)="","",IF(COUNT(O6)=0,"",IF(O6=1,(((10^K4)*('[5]Discharge'!E33^N4))/100),((10^K4)*('[5]Discharge'!E33^N4))))))</f>
        <v>9.15435517677231</v>
      </c>
      <c r="F35" s="23">
        <f>IF('[5]Discharge'!F33=0,0,IF(TRIM('[5]Discharge'!F33)="","",IF(COUNT(O6)=0,"",IF(O6=1,(((10^K4)*('[5]Discharge'!F33^N4))/100),((10^K4)*('[5]Discharge'!F33^N4))))))</f>
        <v>9.748795279884117</v>
      </c>
      <c r="G35" s="23">
        <f>IF('[5]Discharge'!G33=0,0,IF(TRIM('[5]Discharge'!G33)="","",IF(COUNT(O6)=0,"",IF(O6=1,(((10^K4)*('[5]Discharge'!G33^N4))/100),((10^K4)*('[5]Discharge'!G33^N4))))))</f>
        <v>551.5753035898265</v>
      </c>
      <c r="H35" s="23">
        <f>IF('[5]Discharge'!H33=0,0,IF(TRIM('[5]Discharge'!H33)="","",IF(COUNT(O6)=0,"",IF(O6=1,(((10^K4)*('[5]Discharge'!H33^N4))/100),((10^K4)*('[5]Discharge'!H33^N4))))))</f>
        <v>111.45764589184823</v>
      </c>
      <c r="I35" s="23">
        <f>IF('[5]Discharge'!I33=0,0,IF(TRIM('[5]Discharge'!I33)="","",IF(COUNT(O6)=0,"",IF(O6=1,(((10^K4)*('[5]Discharge'!I33^N4))/100),((10^K4)*('[5]Discharge'!I33^N4))))))</f>
        <v>57.04765973028502</v>
      </c>
      <c r="J35" s="23">
        <f>IF('[5]Discharge'!J33=0,0,IF(TRIM('[5]Discharge'!J33)="","",IF(COUNT(O6)=0,"",IF(O6=1,(((10^K4)*('[5]Discharge'!J33^N4))/100),((10^K4)*('[5]Discharge'!J33^N4))))))</f>
        <v>33.235449640380494</v>
      </c>
      <c r="K35" s="23">
        <f>IF('[5]Discharge'!K33=0,0,IF(TRIM('[5]Discharge'!K33)="","",IF(COUNT(O6)=0,"",IF(O6=1,(((10^K4)*('[5]Discharge'!K33^N4))/100),((10^K4)*('[5]Discharge'!K33^N4))))))</f>
        <v>11.714651101333537</v>
      </c>
      <c r="L35" s="23">
        <f>IF('[5]Discharge'!L33=0,0,IF(TRIM('[5]Discharge'!L33)="","",IF(COUNT(O6)=0,"",IF(O6=1,(((10^K4)*('[5]Discharge'!L33^N4))/100),((10^K4)*('[5]Discharge'!L33^N4))))))</f>
        <v>5.032147802228809</v>
      </c>
      <c r="M35" s="23">
        <f>IF('[5]Discharge'!M33=0,0,IF(TRIM('[5]Discharge'!M33)="","",IF(COUNT(O6)=0,"",IF(O6=1,(((10^K4)*('[5]Discharge'!M33^N4))/100),((10^K4)*('[5]Discharge'!M33^N4))))))</f>
        <v>1.0189999999849215</v>
      </c>
      <c r="N35" s="23">
        <f>IF('[5]Discharge'!N33=0,0,IF(TRIM('[5]Discharge'!N33)="","",IF(COUNT(O6)=0,"",IF(O6=1,(((10^K4)*('[5]Discharge'!N33^N4))/100),((10^K4)*('[5]Discharge'!N33^N4))))))</f>
        <v>0.21759317508699005</v>
      </c>
      <c r="O35" s="23">
        <f t="shared" si="0"/>
        <v>813.473208036237</v>
      </c>
      <c r="P35" s="45"/>
      <c r="Q35" s="24"/>
    </row>
    <row r="36" spans="1:17" ht="21.75">
      <c r="A36" s="3"/>
      <c r="B36" s="42">
        <v>24</v>
      </c>
      <c r="C36" s="23">
        <f>IF('[5]Discharge'!C34=0,0,IF(TRIM('[5]Discharge'!C34)="","",IF(COUNT(O6)=0,"",IF(O6=1,(((10^K4)*('[5]Discharge'!C34^N4))/100),((10^K4)*('[5]Discharge'!C34^N4))))))</f>
        <v>4.268771454264735</v>
      </c>
      <c r="D36" s="23">
        <f>IF('[5]Discharge'!D34=0,0,IF(TRIM('[5]Discharge'!D34)="","",IF(COUNT(O6)=0,"",IF(O6=1,(((10^K4)*('[5]Discharge'!D34^N4))/100),((10^K4)*('[5]Discharge'!D34^N4))))))</f>
        <v>21.45136615729898</v>
      </c>
      <c r="E36" s="23">
        <f>IF('[5]Discharge'!E34=0,0,IF(TRIM('[5]Discharge'!E34)="","",IF(COUNT(O6)=0,"",IF(O6=1,(((10^K4)*('[5]Discharge'!E34^N4))/100),((10^K4)*('[5]Discharge'!E34^N4))))))</f>
        <v>8.011542837951588</v>
      </c>
      <c r="F36" s="23">
        <f>IF('[5]Discharge'!F34=0,0,IF(TRIM('[5]Discharge'!F34)="","",IF(COUNT(O6)=0,"",IF(O6=1,(((10^K4)*('[5]Discharge'!F34^N4))/100),((10^K4)*('[5]Discharge'!F34^N4))))))</f>
        <v>11.714651101333537</v>
      </c>
      <c r="G36" s="23">
        <f>IF('[5]Discharge'!G34=0,0,IF(TRIM('[5]Discharge'!G34)="","",IF(COUNT(O6)=0,"",IF(O6=1,(((10^K4)*('[5]Discharge'!G34^N4))/100),((10^K4)*('[5]Discharge'!G34^N4))))))</f>
        <v>991.717787303139</v>
      </c>
      <c r="H36" s="23">
        <f>IF('[5]Discharge'!H34=0,0,IF(TRIM('[5]Discharge'!H34)="","",IF(COUNT(O6)=0,"",IF(O6=1,(((10^K4)*('[5]Discharge'!H34^N4))/100),((10^K4)*('[5]Discharge'!H34^N4))))))</f>
        <v>95.29620486904193</v>
      </c>
      <c r="I36" s="23">
        <f>IF('[5]Discharge'!I34=0,0,IF(TRIM('[5]Discharge'!I34)="","",IF(COUNT(O6)=0,"",IF(O6=1,(((10^K4)*('[5]Discharge'!I34^N4))/100),((10^K4)*('[5]Discharge'!I34^N4))))))</f>
        <v>53.221250231208735</v>
      </c>
      <c r="J36" s="23">
        <f>IF('[5]Discharge'!J34=0,0,IF(TRIM('[5]Discharge'!J34)="","",IF(COUNT(O6)=0,"",IF(O6=1,(((10^K4)*('[5]Discharge'!J34^N4))/100),((10^K4)*('[5]Discharge'!J34^N4))))))</f>
        <v>33.235449640380494</v>
      </c>
      <c r="K36" s="23">
        <f>IF('[5]Discharge'!K34=0,0,IF(TRIM('[5]Discharge'!K34)="","",IF(COUNT(O6)=0,"",IF(O6=1,(((10^K4)*('[5]Discharge'!K34^N4))/100),((10^K4)*('[5]Discharge'!K34^N4))))))</f>
        <v>9.15435517677231</v>
      </c>
      <c r="L36" s="23">
        <f>IF('[5]Discharge'!L34=0,0,IF(TRIM('[5]Discharge'!L34)="","",IF(COUNT(O6)=0,"",IF(O6=1,(((10^K4)*('[5]Discharge'!L34^N4))/100),((10^K4)*('[5]Discharge'!L34^N4))))))</f>
        <v>5.032147802228809</v>
      </c>
      <c r="M36" s="23">
        <f>IF('[5]Discharge'!M34=0,0,IF(TRIM('[5]Discharge'!M34)="","",IF(COUNT(O6)=0,"",IF(O6=1,(((10^K4)*('[5]Discharge'!M34^N4))/100),((10^K4)*('[5]Discharge'!M34^N4))))))</f>
        <v>0.6996499574905</v>
      </c>
      <c r="N36" s="23">
        <f>IF('[5]Discharge'!N34=0,0,IF(TRIM('[5]Discharge'!N34)="","",IF(COUNT(O6)=0,"",IF(O6=1,(((10^K4)*('[5]Discharge'!N34^N4))/100),((10^K4)*('[5]Discharge'!N34^N4))))))</f>
        <v>0.17375161049321725</v>
      </c>
      <c r="O36" s="23">
        <f t="shared" si="0"/>
        <v>1233.9769281416036</v>
      </c>
      <c r="P36" s="45"/>
      <c r="Q36" s="24"/>
    </row>
    <row r="37" spans="1:17" ht="21.75">
      <c r="A37" s="3"/>
      <c r="B37" s="42">
        <v>25</v>
      </c>
      <c r="C37" s="23">
        <f>IF('[5]Discharge'!C35=0,0,IF(TRIM('[5]Discharge'!C35)="","",IF(COUNT(O6)=0,"",IF(O6=1,(((10^K4)*('[5]Discharge'!C35^N4))/100),((10^K4)*('[5]Discharge'!C35^N4))))))</f>
        <v>3.5572443285069943</v>
      </c>
      <c r="D37" s="23">
        <f>IF('[5]Discharge'!D35=0,0,IF(TRIM('[5]Discharge'!D35)="","",IF(COUNT(O6)=0,"",IF(O6=1,(((10^K4)*('[5]Discharge'!D35^N4))/100),((10^K4)*('[5]Discharge'!D35^N4))))))</f>
        <v>19.134773059372733</v>
      </c>
      <c r="E37" s="23">
        <f>IF('[5]Discharge'!E35=0,0,IF(TRIM('[5]Discharge'!E35)="","",IF(COUNT(O6)=0,"",IF(O6=1,(((10^K4)*('[5]Discharge'!E35^N4))/100),((10^K4)*('[5]Discharge'!E35^N4))))))</f>
        <v>17.359704109589526</v>
      </c>
      <c r="F37" s="23">
        <f>IF('[5]Discharge'!F35=0,0,IF(TRIM('[5]Discharge'!F35)="","",IF(COUNT(O6)=0,"",IF(O6=1,(((10^K4)*('[5]Discharge'!F35^N4))/100),((10^K4)*('[5]Discharge'!F35^N4))))))</f>
        <v>53.221250231208735</v>
      </c>
      <c r="G37" s="23">
        <f>IF('[5]Discharge'!G35=0,0,IF(TRIM('[5]Discharge'!G35)="","",IF(COUNT(O6)=0,"",IF(O6=1,(((10^K4)*('[5]Discharge'!G35^N4))/100),((10^K4)*('[5]Discharge'!G35^N4))))))</f>
        <v>1135.0360969287217</v>
      </c>
      <c r="H37" s="23">
        <f>IF('[5]Discharge'!H35=0,0,IF(TRIM('[5]Discharge'!H35)="","",IF(COUNT(O6)=0,"",IF(O6=1,(((10^K4)*('[5]Discharge'!H35^N4))/100),((10^K4)*('[5]Discharge'!H35^N4))))))</f>
        <v>75.97164313019775</v>
      </c>
      <c r="I37" s="23">
        <f>IF('[5]Discharge'!I35=0,0,IF(TRIM('[5]Discharge'!I35)="","",IF(COUNT(O6)=0,"",IF(O6=1,(((10^K4)*('[5]Discharge'!I35^N4))/100),((10^K4)*('[5]Discharge'!I35^N4))))))</f>
        <v>47.68591513447069</v>
      </c>
      <c r="J37" s="23">
        <f>IF('[5]Discharge'!J35=0,0,IF(TRIM('[5]Discharge'!J35)="","",IF(COUNT(O6)=0,"",IF(O6=1,(((10^K4)*('[5]Discharge'!J35^N4))/100),((10^K4)*('[5]Discharge'!J35^N4))))))</f>
        <v>25.12524044301271</v>
      </c>
      <c r="K37" s="23">
        <f>IF('[5]Discharge'!K35=0,0,IF(TRIM('[5]Discharge'!K35)="","",IF(COUNT(O6)=0,"",IF(O6=1,(((10^K4)*('[5]Discharge'!K35^N4))/100),((10^K4)*('[5]Discharge'!K35^N4))))))</f>
        <v>9.15435517677231</v>
      </c>
      <c r="L37" s="23">
        <f>IF('[5]Discharge'!L35=0,0,IF(TRIM('[5]Discharge'!L35)="","",IF(COUNT(O6)=0,"",IF(O6=1,(((10^K4)*('[5]Discharge'!L35^N4))/100),((10^K4)*('[5]Discharge'!L35^N4))))))</f>
        <v>4.644081572791165</v>
      </c>
      <c r="M37" s="23">
        <f>IF('[5]Discharge'!M35=0,0,IF(TRIM('[5]Discharge'!M35)="","",IF(COUNT(O6)=0,"",IF(O6=1,(((10^K4)*('[5]Discharge'!M35^N4))/100),((10^K4)*('[5]Discharge'!M35^N4))))))</f>
        <v>0.6996499574905</v>
      </c>
      <c r="N37" s="23">
        <f>IF('[5]Discharge'!N35=0,0,IF(TRIM('[5]Discharge'!N35)="","",IF(COUNT(O6)=0,"",IF(O6=1,(((10^K4)*('[5]Discharge'!N35^N4))/100),((10^K4)*('[5]Discharge'!N35^N4))))))</f>
        <v>0.17375161049321725</v>
      </c>
      <c r="O37" s="23">
        <f t="shared" si="0"/>
        <v>1391.7637056826277</v>
      </c>
      <c r="P37" s="45"/>
      <c r="Q37" s="24"/>
    </row>
    <row r="38" spans="1:17" ht="21.75">
      <c r="A38" s="3"/>
      <c r="B38" s="42">
        <v>26</v>
      </c>
      <c r="C38" s="23">
        <f>IF('[5]Discharge'!C36=0,0,IF(TRIM('[5]Discharge'!C36)="","",IF(COUNT(O6)=0,"",IF(O6=1,(((10^K4)*('[5]Discharge'!C36^N4))/100),((10^K4)*('[5]Discharge'!C36^N4))))))</f>
        <v>3.5572443285069943</v>
      </c>
      <c r="D38" s="23">
        <f>IF('[5]Discharge'!D36=0,0,IF(TRIM('[5]Discharge'!D36)="","",IF(COUNT(O6)=0,"",IF(O6=1,(((10^K4)*('[5]Discharge'!D36^N4))/100),((10^K4)*('[5]Discharge'!D36^N4))))))</f>
        <v>8.011542837951588</v>
      </c>
      <c r="E38" s="23">
        <f>IF('[5]Discharge'!E36=0,0,IF(TRIM('[5]Discharge'!E36)="","",IF(COUNT(O6)=0,"",IF(O6=1,(((10^K4)*('[5]Discharge'!E36^N4))/100),((10^K4)*('[5]Discharge'!E36^N4))))))</f>
        <v>10.982848239287549</v>
      </c>
      <c r="F38" s="23">
        <f>IF('[5]Discharge'!F36=0,0,IF(TRIM('[5]Discharge'!F36)="","",IF(COUNT(O6)=0,"",IF(O6=1,(((10^K4)*('[5]Discharge'!F36^N4))/100),((10^K4)*('[5]Discharge'!F36^N4))))))</f>
        <v>44.29308875837668</v>
      </c>
      <c r="G38" s="23">
        <f>IF('[5]Discharge'!G36=0,0,IF(TRIM('[5]Discharge'!G36)="","",IF(COUNT(O6)=0,"",IF(O6=1,(((10^K4)*('[5]Discharge'!G36^N4))/100),((10^K4)*('[5]Discharge'!G36^N4))))))</f>
        <v>395.0360187006596</v>
      </c>
      <c r="H38" s="23">
        <f>IF('[5]Discharge'!H36=0,0,IF(TRIM('[5]Discharge'!H36)="","",IF(COUNT(O6)=0,"",IF(O6=1,(((10^K4)*('[5]Discharge'!H36^N4))/100),((10^K4)*('[5]Discharge'!H36^N4))))))</f>
        <v>65.02105298509382</v>
      </c>
      <c r="I38" s="23">
        <f>IF('[5]Discharge'!I36=0,0,IF(TRIM('[5]Discharge'!I36)="","",IF(COUNT(O6)=0,"",IF(O6=1,(((10^K4)*('[5]Discharge'!I36^N4))/100),((10^K4)*('[5]Discharge'!I36^N4))))))</f>
        <v>45.97677841746462</v>
      </c>
      <c r="J38" s="23">
        <f>IF('[5]Discharge'!J36=0,0,IF(TRIM('[5]Discharge'!J36)="","",IF(COUNT(O6)=0,"",IF(O6=1,(((10^K4)*('[5]Discharge'!J36^N4))/100),((10^K4)*('[5]Discharge'!J36^N4))))))</f>
        <v>25.12524044301271</v>
      </c>
      <c r="K38" s="23">
        <f>IF('[5]Discharge'!K36=0,0,IF(TRIM('[5]Discharge'!K36)="","",IF(COUNT(O6)=0,"",IF(O6=1,(((10^K4)*('[5]Discharge'!K36^N4))/100),((10^K4)*('[5]Discharge'!K36^N4))))))</f>
        <v>9.15435517677231</v>
      </c>
      <c r="L38" s="23">
        <f>IF('[5]Discharge'!L36=0,0,IF(TRIM('[5]Discharge'!L36)="","",IF(COUNT(O6)=0,"",IF(O6=1,(((10^K4)*('[5]Discharge'!L36^N4))/100),((10^K4)*('[5]Discharge'!L36^N4))))))</f>
        <v>3.5572443285069943</v>
      </c>
      <c r="M38" s="23">
        <f>IF('[5]Discharge'!M36=0,0,IF(TRIM('[5]Discharge'!M36)="","",IF(COUNT(O6)=0,"",IF(O6=1,(((10^K4)*('[5]Discharge'!M36^N4))/100),((10^K4)*('[5]Discharge'!M36^N4))))))</f>
        <v>0.6996499574905</v>
      </c>
      <c r="N38" s="23">
        <f>IF('[5]Discharge'!N36=0,0,IF(TRIM('[5]Discharge'!N36)="","",IF(COUNT(O6)=0,"",IF(O6=1,(((10^K4)*('[5]Discharge'!N36^N4))/100),((10^K4)*('[5]Discharge'!N36^N4))))))</f>
        <v>0.17375161049321725</v>
      </c>
      <c r="O38" s="23">
        <f t="shared" si="0"/>
        <v>611.5888157836165</v>
      </c>
      <c r="P38" s="45"/>
      <c r="Q38" s="24"/>
    </row>
    <row r="39" spans="1:17" ht="21.75">
      <c r="A39" s="3"/>
      <c r="B39" s="42">
        <v>27</v>
      </c>
      <c r="C39" s="23">
        <f>IF('[5]Discharge'!C37=0,0,IF(TRIM('[5]Discharge'!C37)="","",IF(COUNT(O6)=0,"",IF(O6=1,(((10^K4)*('[5]Discharge'!C37^N4))/100),((10^K4)*('[5]Discharge'!C37^N4))))))</f>
        <v>3.5572443285069943</v>
      </c>
      <c r="D39" s="23">
        <f>IF('[5]Discharge'!D37=0,0,IF(TRIM('[5]Discharge'!D37)="","",IF(COUNT(O6)=0,"",IF(O6=1,(((10^K4)*('[5]Discharge'!D37^N4))/100),((10^K4)*('[5]Discharge'!D37^N4))))))</f>
        <v>6.931459258832067</v>
      </c>
      <c r="E39" s="23">
        <f>IF('[5]Discharge'!E37=0,0,IF(TRIM('[5]Discharge'!E37)="","",IF(COUNT(O6)=0,"",IF(O6=1,(((10^K4)*('[5]Discharge'!E37^N4))/100),((10^K4)*('[5]Discharge'!E37^N4))))))</f>
        <v>9.748795279884117</v>
      </c>
      <c r="F39" s="23">
        <f>IF('[5]Discharge'!F37=0,0,IF(TRIM('[5]Discharge'!F37)="","",IF(COUNT(O6)=0,"",IF(O6=1,(((10^K4)*('[5]Discharge'!F37^N4))/100),((10^K4)*('[5]Discharge'!F37^N4))))))</f>
        <v>39.396510222514436</v>
      </c>
      <c r="G39" s="23">
        <f>IF('[5]Discharge'!G37=0,0,IF(TRIM('[5]Discharge'!G37)="","",IF(COUNT(O6)=0,"",IF(O6=1,(((10^K4)*('[5]Discharge'!G37^N4))/100),((10^K4)*('[5]Discharge'!G37^N4))))))</f>
        <v>345.0806361794504</v>
      </c>
      <c r="H39" s="23">
        <f>IF('[5]Discharge'!H37=0,0,IF(TRIM('[5]Discharge'!H37)="","",IF(COUNT(O6)=0,"",IF(O6=1,(((10^K4)*('[5]Discharge'!H37^N4))/100),((10^K4)*('[5]Discharge'!H37^N4))))))</f>
        <v>60.98137055922741</v>
      </c>
      <c r="I39" s="23">
        <f>IF('[5]Discharge'!I37=0,0,IF(TRIM('[5]Discharge'!I37)="","",IF(COUNT(O6)=0,"",IF(O6=1,(((10^K4)*('[5]Discharge'!I37^N4))/100),((10^K4)*('[5]Discharge'!I37^N4))))))</f>
        <v>39.396510222514436</v>
      </c>
      <c r="J39" s="23">
        <f>IF('[5]Discharge'!J37=0,0,IF(TRIM('[5]Discharge'!J37)="","",IF(COUNT(O6)=0,"",IF(O6=1,(((10^K4)*('[5]Discharge'!J37^N4))/100),((10^K4)*('[5]Discharge'!J37^N4))))))</f>
        <v>25.12524044301271</v>
      </c>
      <c r="K39" s="23">
        <f>IF('[5]Discharge'!K37=0,0,IF(TRIM('[5]Discharge'!K37)="","",IF(COUNT(O6)=0,"",IF(O6=1,(((10^K4)*('[5]Discharge'!K37^N4))/100),((10^K4)*('[5]Discharge'!K37^N4))))))</f>
        <v>8.011542837951588</v>
      </c>
      <c r="L39" s="23">
        <f>IF('[5]Discharge'!L37=0,0,IF(TRIM('[5]Discharge'!L37)="","",IF(COUNT(O6)=0,"",IF(O6=1,(((10^K4)*('[5]Discharge'!L37^N4))/100),((10^K4)*('[5]Discharge'!L37^N4))))))</f>
        <v>3.5572443285069943</v>
      </c>
      <c r="M39" s="23">
        <f>IF('[5]Discharge'!M37=0,0,IF(TRIM('[5]Discharge'!M37)="","",IF(COUNT(O6)=0,"",IF(O6=1,(((10^K4)*('[5]Discharge'!M37^N4))/100),((10^K4)*('[5]Discharge'!M37^N4))))))</f>
        <v>0.6996499574905</v>
      </c>
      <c r="N39" s="23">
        <f>IF('[5]Discharge'!N37=0,0,IF(TRIM('[5]Discharge'!N37)="","",IF(COUNT(O6)=0,"",IF(O6=1,(((10^K4)*('[5]Discharge'!N37^N4))/100),((10^K4)*('[5]Discharge'!N37^N4))))))</f>
        <v>0.17375161049321725</v>
      </c>
      <c r="O39" s="23">
        <f t="shared" si="0"/>
        <v>542.6599552283848</v>
      </c>
      <c r="P39" s="45"/>
      <c r="Q39" s="24"/>
    </row>
    <row r="40" spans="1:17" ht="21.75">
      <c r="A40" s="3"/>
      <c r="B40" s="42">
        <v>28</v>
      </c>
      <c r="C40" s="23">
        <f>IF('[5]Discharge'!C38=0,0,IF(TRIM('[5]Discharge'!C38)="","",IF(COUNT(O6)=0,"",IF(O6=1,(((10^K4)*('[5]Discharge'!C38^N4))/100),((10^K4)*('[5]Discharge'!C38^N4))))))</f>
        <v>2.5911924366541537</v>
      </c>
      <c r="D40" s="23">
        <f>IF('[5]Discharge'!D38=0,0,IF(TRIM('[5]Discharge'!D38)="","",IF(COUNT(O6)=0,"",IF(O6=1,(((10^K4)*('[5]Discharge'!D38^N4))/100),((10^K4)*('[5]Discharge'!D38^N4))))))</f>
        <v>17.359704109589526</v>
      </c>
      <c r="E40" s="23">
        <f>IF('[5]Discharge'!E38=0,0,IF(TRIM('[5]Discharge'!E38)="","",IF(COUNT(O6)=0,"",IF(O6=1,(((10^K4)*('[5]Discharge'!E38^N4))/100),((10^K4)*('[5]Discharge'!E38^N4))))))</f>
        <v>8.011542837951588</v>
      </c>
      <c r="F40" s="23">
        <f>IF('[5]Discharge'!F38=0,0,IF(TRIM('[5]Discharge'!F38)="","",IF(COUNT(O6)=0,"",IF(O6=1,(((10^K4)*('[5]Discharge'!F38^N4))/100),((10^K4)*('[5]Discharge'!F38^N4))))))</f>
        <v>39.396510222514436</v>
      </c>
      <c r="G40" s="23">
        <f>IF('[5]Discharge'!G38=0,0,IF(TRIM('[5]Discharge'!G38)="","",IF(COUNT(O6)=0,"",IF(O6=1,(((10^K4)*('[5]Discharge'!G38^N4))/100),((10^K4)*('[5]Discharge'!G38^N4))))))</f>
        <v>282.19238275834465</v>
      </c>
      <c r="H40" s="23">
        <f>IF('[5]Discharge'!H38=0,0,IF(TRIM('[5]Discharge'!H38)="","",IF(COUNT(O6)=0,"",IF(O6=1,(((10^K4)*('[5]Discharge'!H38^N4))/100),((10^K4)*('[5]Discharge'!H38^N4))))))</f>
        <v>73.70670846008358</v>
      </c>
      <c r="I40" s="23">
        <f>IF('[5]Discharge'!I38=0,0,IF(TRIM('[5]Discharge'!I38)="","",IF(COUNT(O6)=0,"",IF(O6=1,(((10^K4)*('[5]Discharge'!I38^N4))/100),((10^K4)*('[5]Discharge'!I38^N4))))))</f>
        <v>39.396510222514436</v>
      </c>
      <c r="J40" s="23">
        <f>IF('[5]Discharge'!J38=0,0,IF(TRIM('[5]Discharge'!J38)="","",IF(COUNT(O6)=0,"",IF(O6=1,(((10^K4)*('[5]Discharge'!J38^N4))/100),((10^K4)*('[5]Discharge'!J38^N4))))))</f>
        <v>20.27962049963133</v>
      </c>
      <c r="K40" s="23">
        <f>IF('[5]Discharge'!K38=0,0,IF(TRIM('[5]Discharge'!K38)="","",IF(COUNT(O6)=0,"",IF(O6=1,(((10^K4)*('[5]Discharge'!K38^N4))/100),((10^K4)*('[5]Discharge'!K38^N4))))))</f>
        <v>8.011542837951588</v>
      </c>
      <c r="L40" s="23">
        <f>IF('[5]Discharge'!L38=0,0,IF(TRIM('[5]Discharge'!L38)="","",IF(COUNT(O6)=0,"",IF(O6=1,(((10^K4)*('[5]Discharge'!L38^N4))/100),((10^K4)*('[5]Discharge'!L38^N4))))))</f>
        <v>3.5572443285069943</v>
      </c>
      <c r="M40" s="23">
        <f>IF('[5]Discharge'!M38=0,0,IF(TRIM('[5]Discharge'!M38)="","",IF(COUNT(O6)=0,"",IF(O6=1,(((10^K4)*('[5]Discharge'!M38^N4))/100),((10^K4)*('[5]Discharge'!M38^N4))))))</f>
        <v>0.6996499574905</v>
      </c>
      <c r="N40" s="23">
        <f>IF('[5]Discharge'!N38=0,0,IF(TRIM('[5]Discharge'!N38)="","",IF(COUNT(O6)=0,"",IF(O6=1,(((10^K4)*('[5]Discharge'!N38^N4))/100),((10^K4)*('[5]Discharge'!N38^N4))))))</f>
        <v>0.17375161049321725</v>
      </c>
      <c r="O40" s="23">
        <f t="shared" si="0"/>
        <v>495.3763602817261</v>
      </c>
      <c r="P40" s="45"/>
      <c r="Q40" s="24"/>
    </row>
    <row r="41" spans="1:17" ht="21.75">
      <c r="A41" s="3"/>
      <c r="B41" s="42">
        <v>29</v>
      </c>
      <c r="C41" s="23">
        <f>IF('[5]Discharge'!C39=0,0,IF(TRIM('[5]Discharge'!C39)="","",IF(COUNT(O6)=0,"",IF(O6=1,(((10^K4)*('[5]Discharge'!C39^N4))/100),((10^K4)*('[5]Discharge'!C39^N4))))))</f>
        <v>1.7963870851898591</v>
      </c>
      <c r="D41" s="23">
        <f>IF('[5]Discharge'!D39=0,0,IF(TRIM('[5]Discharge'!D39)="","",IF(COUNT(O6)=0,"",IF(O6=1,(((10^K4)*('[5]Discharge'!D39^N4))/100),((10^K4)*('[5]Discharge'!D39^N4))))))</f>
        <v>14.830458531370837</v>
      </c>
      <c r="E41" s="23">
        <f>IF('[5]Discharge'!E39=0,0,IF(TRIM('[5]Discharge'!E39)="","",IF(COUNT(O6)=0,"",IF(O6=1,(((10^K4)*('[5]Discharge'!E39^N4))/100),((10^K4)*('[5]Discharge'!E39^N4))))))</f>
        <v>8.011542837951588</v>
      </c>
      <c r="F41" s="23">
        <f>IF('[5]Discharge'!F39=0,0,IF(TRIM('[5]Discharge'!F39)="","",IF(COUNT(O6)=0,"",IF(O6=1,(((10^K4)*('[5]Discharge'!F39^N4))/100),((10^K4)*('[5]Discharge'!F39^N4))))))</f>
        <v>33.235449640380494</v>
      </c>
      <c r="G41" s="23">
        <f>IF('[5]Discharge'!G39=0,0,IF(TRIM('[5]Discharge'!G39)="","",IF(COUNT(O6)=0,"",IF(O6=1,(((10^K4)*('[5]Discharge'!G39^N4))/100),((10^K4)*('[5]Discharge'!G39^N4))))))</f>
        <v>209.6673996556214</v>
      </c>
      <c r="H41" s="23">
        <f>IF('[5]Discharge'!H39=0,0,IF(TRIM('[5]Discharge'!H39)="","",IF(COUNT(O6)=0,"",IF(O6=1,(((10^K4)*('[5]Discharge'!H39^N4))/100),((10^K4)*('[5]Discharge'!H39^N4))))))</f>
        <v>65.02105298509382</v>
      </c>
      <c r="I41" s="23">
        <f>IF('[5]Discharge'!I39=0,0,IF(TRIM('[5]Discharge'!I39)="","",IF(COUNT(O6)=0,"",IF(O6=1,(((10^K4)*('[5]Discharge'!I39^N4))/100),((10^K4)*('[5]Discharge'!I39^N4))))))</f>
        <v>45.97677841746462</v>
      </c>
      <c r="J41" s="23">
        <f>IF('[5]Discharge'!J39=0,0,IF(TRIM('[5]Discharge'!J39)="","",IF(COUNT(O6)=0,"",IF(O6=1,(((10^K4)*('[5]Discharge'!J39^N4))/100),((10^K4)*('[5]Discharge'!J39^N4))))))</f>
        <v>20.27962049963133</v>
      </c>
      <c r="K41" s="23">
        <f>IF('[5]Discharge'!K39=0,0,IF(TRIM('[5]Discharge'!K39)="","",IF(COUNT(O6)=0,"",IF(O6=1,(((10^K4)*('[5]Discharge'!K39^N4))/100),((10^K4)*('[5]Discharge'!K39^N4))))))</f>
        <v>9.15435517677231</v>
      </c>
      <c r="L41" s="23">
        <f>IF('[5]Discharge'!L39=0,0,IF(TRIM('[5]Discharge'!L39)="","",IF(COUNT(O6)=0,"",IF(O6=1,(((10^K4)*('[5]Discharge'!L39^N4))/100),((10^K4)*('[5]Discharge'!L39^N4))))))</f>
        <v>3.5572443285069943</v>
      </c>
      <c r="M41" s="23">
        <f>IF('[5]Discharge'!M39=0,0,IF(TRIM('[5]Discharge'!M39)="","",IF(COUNT(O6)=0,"",IF(O6=1,(((10^K4)*('[5]Discharge'!M39^N4))/100),((10^K4)*('[5]Discharge'!M39^N4))))))</f>
        <v>0.6996499574902486</v>
      </c>
      <c r="N41" s="23">
        <f>IF('[5]Discharge'!N39=0,0,IF(TRIM('[5]Discharge'!N39)="","",IF(COUNT(O6)=0,"",IF(O6=1,(((10^K4)*('[5]Discharge'!N39^N4))/100),((10^K4)*('[5]Discharge'!N39^N4))))))</f>
        <v>0.17375161049321725</v>
      </c>
      <c r="O41" s="23">
        <f t="shared" si="0"/>
        <v>412.4036907259668</v>
      </c>
      <c r="P41" s="45"/>
      <c r="Q41" s="24"/>
    </row>
    <row r="42" spans="1:17" ht="21.75">
      <c r="A42" s="3"/>
      <c r="B42" s="42">
        <v>30</v>
      </c>
      <c r="C42" s="23">
        <f>IF('[5]Discharge'!C40=0,0,IF(TRIM('[5]Discharge'!C40)="","",IF(COUNT(O6)=0,"",IF(O6=1,(((10^K4)*('[5]Discharge'!C40^N4))/100),((10^K4)*('[5]Discharge'!C40^N4))))))</f>
        <v>1.7963870851898591</v>
      </c>
      <c r="D42" s="23">
        <f>IF('[5]Discharge'!D40=0,0,IF(TRIM('[5]Discharge'!D40)="","",IF(COUNT(O6)=0,"",IF(O6=1,(((10^K4)*('[5]Discharge'!D40^N4))/100),((10^K4)*('[5]Discharge'!D40^N4))))))</f>
        <v>31.762235092580006</v>
      </c>
      <c r="E42" s="23">
        <f>IF('[5]Discharge'!E40=0,0,IF(TRIM('[5]Discharge'!E40)="","",IF(COUNT(O6)=0,"",IF(O6=1,(((10^K4)*('[5]Discharge'!E40^N4))/100),((10^K4)*('[5]Discharge'!E40^N4))))))</f>
        <v>8.011542837951588</v>
      </c>
      <c r="F42" s="23">
        <f>IF('[5]Discharge'!F40=0,0,IF(TRIM('[5]Discharge'!F40)="","",IF(COUNT(O6)=0,"",IF(O6=1,(((10^K4)*('[5]Discharge'!F40^N4))/100),((10^K4)*('[5]Discharge'!F40^N4))))))</f>
        <v>14.830458531370837</v>
      </c>
      <c r="G42" s="23">
        <f>IF('[5]Discharge'!G40=0,0,IF(TRIM('[5]Discharge'!G40)="","",IF(COUNT(O6)=0,"",IF(O6=1,(((10^K4)*('[5]Discharge'!G40^N4))/100),((10^K4)*('[5]Discharge'!G40^N4))))))</f>
        <v>287.78891289089336</v>
      </c>
      <c r="H42" s="23">
        <f>IF('[5]Discharge'!H40=0,0,IF(TRIM('[5]Discharge'!H40)="","",IF(COUNT(O6)=0,"",IF(O6=1,(((10^K4)*('[5]Discharge'!H40^N4))/100),((10^K4)*('[5]Discharge'!H40^N4))))))</f>
        <v>53.221250231208735</v>
      </c>
      <c r="I42" s="23">
        <f>IF('[5]Discharge'!I40=0,0,IF(TRIM('[5]Discharge'!I40)="","",IF(COUNT(O6)=0,"",IF(O6=1,(((10^K4)*('[5]Discharge'!I40^N4))/100),((10^K4)*('[5]Discharge'!I40^N4))))))</f>
        <v>85.30775163122026</v>
      </c>
      <c r="J42" s="23">
        <f>IF('[5]Discharge'!J40=0,0,IF(TRIM('[5]Discharge'!J40)="","",IF(COUNT(O6)=0,"",IF(O6=1,(((10^K4)*('[5]Discharge'!J40^N4))/100),((10^K4)*('[5]Discharge'!J40^N4))))))</f>
        <v>20.27962049963133</v>
      </c>
      <c r="K42" s="23">
        <f>IF('[5]Discharge'!K40=0,0,IF(TRIM('[5]Discharge'!K40)="","",IF(COUNT(O6)=0,"",IF(O6=1,(((10^K4)*('[5]Discharge'!K40^N4))/100),((10^K4)*('[5]Discharge'!K40^N4))))))</f>
        <v>39.396510222514436</v>
      </c>
      <c r="L42" s="23">
        <f>IF('[5]Discharge'!L40=0,0,IF(TRIM('[5]Discharge'!L40)="","",IF(COUNT(O6)=0,"",IF(O6=1,(((10^K4)*('[5]Discharge'!L40^N4))/100),((10^K4)*('[5]Discharge'!L40^N4))))))</f>
        <v>3.5572443285069943</v>
      </c>
      <c r="M42" s="23"/>
      <c r="N42" s="23">
        <f>IF('[5]Discharge'!N40=0,0,IF(TRIM('[5]Discharge'!N40)="","",IF(COUNT(O6)=0,"",IF(O6=1,(((10^K4)*('[5]Discharge'!N40^N4))/100),((10^K4)*('[5]Discharge'!N40^N4))))))</f>
        <v>0.17375161049321725</v>
      </c>
      <c r="O42" s="23">
        <f>IF(AND(C42="",D42="",E42="",F42="",G42="",H42="",I42="",J42="",K42="",L42="",M42="",N42=""),"",SUM(C42:N42))</f>
        <v>546.1256649615606</v>
      </c>
      <c r="P42" s="45"/>
      <c r="Q42" s="24"/>
    </row>
    <row r="43" spans="1:17" ht="21.75">
      <c r="A43" s="3"/>
      <c r="B43" s="42">
        <v>31</v>
      </c>
      <c r="C43" s="23"/>
      <c r="D43" s="23">
        <f>IF('[5]Discharge'!D41=0,0,IF(TRIM('[5]Discharge'!D41)="","",IF(COUNT(O6)=0,"",IF(O6=1,(((10^K4)*('[5]Discharge'!D41^N4))/100),((10^K4)*('[5]Discharge'!D41^N4))))))</f>
        <v>85.30775163122026</v>
      </c>
      <c r="E43" s="23"/>
      <c r="F43" s="23">
        <f>IF('[5]Discharge'!F41=0,0,IF(TRIM('[5]Discharge'!F41)="","",IF(COUNT(O6)=0,"",IF(O6=1,(((10^K4)*('[5]Discharge'!F41^N4))/100),((10^K4)*('[5]Discharge'!F41^N4))))))</f>
        <v>18.23845884637739</v>
      </c>
      <c r="G43" s="23">
        <f>IF('[5]Discharge'!G41=0,0,IF(TRIM('[5]Discharge'!G41)="","",IF(COUNT(O6)=0,"",IF(O6=1,(((10^K4)*('[5]Discharge'!G41^N4))/100),((10^K4)*('[5]Discharge'!G41^N4))))))</f>
        <v>304.49692626775635</v>
      </c>
      <c r="H43" s="23"/>
      <c r="I43" s="23">
        <f>IF('[5]Discharge'!I41=0,0,IF(TRIM('[5]Discharge'!I41)="","",IF(COUNT(O6)=0,"",IF(O6=1,(((10^K4)*('[5]Discharge'!I41^N4))/100),((10^K4)*('[5]Discharge'!I41^N4))))))</f>
        <v>55.1209564517447</v>
      </c>
      <c r="J43" s="23"/>
      <c r="K43" s="23">
        <f>IF('[5]Discharge'!K41=0,0,IF(TRIM('[5]Discharge'!K41)="","",IF(COUNT(O6)=0,"",IF(O6=1,(((10^K4)*('[5]Discharge'!K41^N4))/100),((10^K4)*('[5]Discharge'!K41^N4))))))</f>
        <v>17.359704109589526</v>
      </c>
      <c r="L43" s="23">
        <f>IF(TRIM('[5]Discharge'!L41)="","",IF(COUNT(O6)=0,"",IF(O6=1,(((10^K4)*('[5]Discharge'!L41^N4))/100),((10^K4)*('[5]Discharge'!L41^N4)))))</f>
        <v>3.5572443285069943</v>
      </c>
      <c r="M43" s="23"/>
      <c r="N43" s="25">
        <f>IF('[5]Discharge'!N41=0,0,IF(TRIM('[5]Discharge'!N41)="","",IF(COUNT(O6)=0,"",IF(O6=1,(((10^K4)*('[5]Discharge'!N41^N4))/100),((10^K4)*('[5]Discharge'!N41^N4))))))</f>
        <v>0.17375161049321725</v>
      </c>
      <c r="O43" s="23">
        <f t="shared" si="0"/>
        <v>484.25479324568846</v>
      </c>
      <c r="P43" s="45"/>
      <c r="Q43" s="24"/>
    </row>
    <row r="44" spans="1:17" ht="21.75">
      <c r="A44" s="3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4"/>
    </row>
    <row r="45" spans="1:16" ht="21.75">
      <c r="A45" s="3"/>
      <c r="B45" s="1" t="s">
        <v>28</v>
      </c>
      <c r="C45" s="23">
        <f>IF(COUNT(C11:C43)=0,"",SUM(C11:C43))</f>
        <v>117.46280564597141</v>
      </c>
      <c r="D45" s="23">
        <f aca="true" t="shared" si="1" ref="D45:M45">IF(COUNT(D11:D43)=0,"",SUM(D11:D43))</f>
        <v>355.5043201272545</v>
      </c>
      <c r="E45" s="23">
        <f t="shared" si="1"/>
        <v>817.3834491641308</v>
      </c>
      <c r="F45" s="23">
        <f t="shared" si="1"/>
        <v>404.8003135263825</v>
      </c>
      <c r="G45" s="23">
        <f t="shared" si="1"/>
        <v>7152.4531981613745</v>
      </c>
      <c r="H45" s="23">
        <f t="shared" si="1"/>
        <v>6184.637368853534</v>
      </c>
      <c r="I45" s="23">
        <f t="shared" si="1"/>
        <v>2616.6040196703743</v>
      </c>
      <c r="J45" s="23">
        <f t="shared" si="1"/>
        <v>1348.1522972380064</v>
      </c>
      <c r="K45" s="23">
        <f t="shared" si="1"/>
        <v>409.47734678959847</v>
      </c>
      <c r="L45" s="23">
        <f t="shared" si="1"/>
        <v>239.5214118865946</v>
      </c>
      <c r="M45" s="23">
        <f t="shared" si="1"/>
        <v>40.37061845298237</v>
      </c>
      <c r="N45" s="23">
        <f>IF(COUNT(N11:N43)=0,"",SUM(N11:N43))</f>
        <v>10.093895636203888</v>
      </c>
      <c r="O45" s="47">
        <f>IF(COUNT(C45:N45)=0,"",SUM(C45:N45))</f>
        <v>19696.46104515241</v>
      </c>
      <c r="P45" s="28" t="s">
        <v>29</v>
      </c>
    </row>
    <row r="46" spans="1:17" ht="21.75">
      <c r="A46" s="3"/>
      <c r="B46" s="1" t="s">
        <v>30</v>
      </c>
      <c r="C46" s="23">
        <f>IF(COUNT(C11:C43)=0,"",AVERAGE(C11:C43))</f>
        <v>3.915426854865714</v>
      </c>
      <c r="D46" s="23">
        <f aca="true" t="shared" si="2" ref="D46:N46">IF(COUNT(D11:D43)=0,"",AVERAGE(D11:D43))</f>
        <v>11.467881294427565</v>
      </c>
      <c r="E46" s="23">
        <f t="shared" si="2"/>
        <v>27.246114972137693</v>
      </c>
      <c r="F46" s="23">
        <f t="shared" si="2"/>
        <v>13.058074629883308</v>
      </c>
      <c r="G46" s="23">
        <f t="shared" si="2"/>
        <v>230.72429671488305</v>
      </c>
      <c r="H46" s="23">
        <f t="shared" si="2"/>
        <v>206.15457896178447</v>
      </c>
      <c r="I46" s="23">
        <f t="shared" si="2"/>
        <v>84.40658127968949</v>
      </c>
      <c r="J46" s="23">
        <f t="shared" si="2"/>
        <v>44.93840990793355</v>
      </c>
      <c r="K46" s="23">
        <f t="shared" si="2"/>
        <v>13.208946670632209</v>
      </c>
      <c r="L46" s="23">
        <f t="shared" si="2"/>
        <v>7.726497157632084</v>
      </c>
      <c r="M46" s="23">
        <f t="shared" si="2"/>
        <v>1.3920902914821507</v>
      </c>
      <c r="N46" s="23">
        <f t="shared" si="2"/>
        <v>0.3256095366517383</v>
      </c>
      <c r="O46" s="23">
        <f>IF(COUNT(C46:N46)=0,"",SUM(C46:N46))</f>
        <v>644.5645082720032</v>
      </c>
      <c r="P46" s="45"/>
      <c r="Q46" s="24"/>
    </row>
    <row r="47" spans="1:17" ht="21.75">
      <c r="A47" s="3"/>
      <c r="B47" s="1" t="s">
        <v>31</v>
      </c>
      <c r="C47" s="23">
        <f>IF(COUNT(C11:C43)=0,"",MAX(C11:C43))</f>
        <v>5.915828659082603</v>
      </c>
      <c r="D47" s="23">
        <f aca="true" t="shared" si="3" ref="D47:N47">IF(COUNT(D11:D43)=0,"",MAX(D11:D43))</f>
        <v>85.30775163122026</v>
      </c>
      <c r="E47" s="23">
        <f t="shared" si="3"/>
        <v>156.24057712927896</v>
      </c>
      <c r="F47" s="23">
        <f t="shared" si="3"/>
        <v>53.221250231208735</v>
      </c>
      <c r="G47" s="23">
        <f t="shared" si="3"/>
        <v>1135.0360969287217</v>
      </c>
      <c r="H47" s="23">
        <f t="shared" si="3"/>
        <v>784.1772969543093</v>
      </c>
      <c r="I47" s="23">
        <f t="shared" si="3"/>
        <v>246.83359886498855</v>
      </c>
      <c r="J47" s="23">
        <f t="shared" si="3"/>
        <v>175.84024387798172</v>
      </c>
      <c r="K47" s="23">
        <f t="shared" si="3"/>
        <v>39.396510222514436</v>
      </c>
      <c r="L47" s="23">
        <f t="shared" si="3"/>
        <v>14.830458531370837</v>
      </c>
      <c r="M47" s="23">
        <f t="shared" si="3"/>
        <v>2.899369025898272</v>
      </c>
      <c r="N47" s="23">
        <f t="shared" si="3"/>
        <v>0.4308826835716299</v>
      </c>
      <c r="O47" s="23">
        <f>IF(COUNT(C47:N47)=0,"",MAX(C47:N47))</f>
        <v>1135.0360969287217</v>
      </c>
      <c r="P47" s="45"/>
      <c r="Q47" s="24"/>
    </row>
    <row r="48" spans="1:17" ht="21.75">
      <c r="A48" s="3"/>
      <c r="B48" s="1" t="s">
        <v>32</v>
      </c>
      <c r="C48" s="23">
        <f>IF(COUNT(C11:C43)=0,"",MIN(C11:C43))</f>
        <v>1.7963870851898591</v>
      </c>
      <c r="D48" s="23">
        <f aca="true" t="shared" si="4" ref="D48:N48">IF(COUNT(D11:D43)=0,"",MIN(D11:D43))</f>
        <v>1.0189999999849215</v>
      </c>
      <c r="E48" s="23">
        <f t="shared" si="4"/>
        <v>8.011542837951588</v>
      </c>
      <c r="F48" s="23">
        <f t="shared" si="4"/>
        <v>3.9064201005318795</v>
      </c>
      <c r="G48" s="23">
        <f t="shared" si="4"/>
        <v>22.64972898466618</v>
      </c>
      <c r="H48" s="23">
        <f t="shared" si="4"/>
        <v>53.221250231208735</v>
      </c>
      <c r="I48" s="23">
        <f t="shared" si="4"/>
        <v>39.396510222514436</v>
      </c>
      <c r="J48" s="23">
        <f t="shared" si="4"/>
        <v>20.27962049963133</v>
      </c>
      <c r="K48" s="23">
        <f t="shared" si="4"/>
        <v>8.011542837951588</v>
      </c>
      <c r="L48" s="23">
        <f t="shared" si="4"/>
        <v>3.5572443285069943</v>
      </c>
      <c r="M48" s="23">
        <f t="shared" si="4"/>
        <v>0.6996499574902486</v>
      </c>
      <c r="N48" s="23">
        <f t="shared" si="4"/>
        <v>0.17375161049321725</v>
      </c>
      <c r="O48" s="23">
        <f>IF(COUNT(C48:N48)=0,"",MIN(C48:N48))</f>
        <v>0.17375161049321725</v>
      </c>
      <c r="P48" s="45"/>
      <c r="Q48" s="24"/>
    </row>
    <row r="49" spans="1:17" ht="21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</sheetData>
  <sheetProtection/>
  <mergeCells count="13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M4" sqref="M4"/>
    </sheetView>
  </sheetViews>
  <sheetFormatPr defaultColWidth="9.140625" defaultRowHeight="21.75"/>
  <sheetData>
    <row r="1" spans="1:14" ht="21.75">
      <c r="A1" s="97" t="s">
        <v>0</v>
      </c>
      <c r="B1" s="98"/>
      <c r="C1" s="99" t="str">
        <f>'[6]c-form'!AG4</f>
        <v> Ban Huai Pa Cang ,Mae  Taeng  , Chiang  Mai,P.92A</v>
      </c>
      <c r="D1" s="99"/>
      <c r="E1" s="99"/>
      <c r="F1" s="99"/>
      <c r="G1" s="99"/>
      <c r="H1" s="99"/>
      <c r="I1" s="99"/>
      <c r="J1" s="99"/>
      <c r="K1" s="49"/>
      <c r="M1" s="97" t="s">
        <v>1</v>
      </c>
      <c r="N1" s="98"/>
    </row>
    <row r="2" spans="1:14" ht="21.75">
      <c r="A2" s="97" t="s">
        <v>2</v>
      </c>
      <c r="B2" s="98"/>
      <c r="C2" s="99" t="str">
        <f>'[6]c-form'!AG3</f>
        <v>Nam Mae Taeng</v>
      </c>
      <c r="D2" s="99"/>
      <c r="E2" s="99"/>
      <c r="F2" s="99"/>
      <c r="G2" s="99"/>
      <c r="H2" s="50"/>
      <c r="I2" s="50"/>
      <c r="J2" s="50"/>
      <c r="K2" s="49"/>
      <c r="M2" s="51" t="s">
        <v>3</v>
      </c>
      <c r="N2" s="52"/>
    </row>
    <row r="3" spans="1:14" ht="21.75">
      <c r="A3" s="48" t="s">
        <v>4</v>
      </c>
      <c r="B3" s="48"/>
      <c r="C3" s="99" t="str">
        <f>'[6]c-form'!AH3</f>
        <v>Ping</v>
      </c>
      <c r="D3" s="99"/>
      <c r="E3" s="99"/>
      <c r="F3" s="99"/>
      <c r="G3" s="99"/>
      <c r="H3" s="50"/>
      <c r="I3" s="50"/>
      <c r="J3" s="50"/>
      <c r="K3" s="49"/>
      <c r="M3" s="97" t="s">
        <v>5</v>
      </c>
      <c r="N3" s="97"/>
    </row>
    <row r="4" spans="1:15" ht="21.75">
      <c r="A4" s="51" t="s">
        <v>6</v>
      </c>
      <c r="B4" s="53"/>
      <c r="C4" s="100" t="str">
        <f>'[6]c-form'!AI3</f>
        <v>Ping</v>
      </c>
      <c r="D4" s="100"/>
      <c r="E4" s="100"/>
      <c r="F4" s="100"/>
      <c r="G4" s="100"/>
      <c r="J4" s="55" t="s">
        <v>7</v>
      </c>
      <c r="K4" s="101">
        <v>-0.4621809049</v>
      </c>
      <c r="L4" s="102"/>
      <c r="M4" s="10" t="s">
        <v>8</v>
      </c>
      <c r="N4" s="103">
        <v>2.215</v>
      </c>
      <c r="O4" s="104"/>
    </row>
    <row r="5" spans="1:17" ht="21.75">
      <c r="A5" s="51"/>
      <c r="B5" s="53"/>
      <c r="C5" s="54"/>
      <c r="D5" s="54"/>
      <c r="E5" s="54"/>
      <c r="F5" s="54"/>
      <c r="G5" s="54"/>
      <c r="J5" s="105" t="s">
        <v>9</v>
      </c>
      <c r="K5" s="106"/>
      <c r="L5" s="57">
        <v>2020</v>
      </c>
      <c r="M5" s="56" t="s">
        <v>10</v>
      </c>
      <c r="N5" s="57">
        <v>2020</v>
      </c>
      <c r="O5" s="13" t="s">
        <v>11</v>
      </c>
      <c r="P5" s="58">
        <v>26</v>
      </c>
      <c r="Q5" s="59" t="s">
        <v>12</v>
      </c>
    </row>
    <row r="6" spans="1:15" ht="21.75">
      <c r="A6" s="51"/>
      <c r="B6" s="53"/>
      <c r="C6" s="54"/>
      <c r="D6" s="54"/>
      <c r="E6" s="54"/>
      <c r="F6" s="54"/>
      <c r="G6" s="54"/>
      <c r="H6" s="97" t="str">
        <f>IF(TRIM('[6]c-form'!AJ3)&lt;&gt;"","Water  Year   "&amp;'[6]c-form'!AJ3,"Water  Year   ")</f>
        <v>Water  Year   2020</v>
      </c>
      <c r="I6" s="97"/>
      <c r="J6" s="60"/>
      <c r="N6" s="61" t="s">
        <v>13</v>
      </c>
      <c r="O6" s="18">
        <v>0</v>
      </c>
    </row>
    <row r="7" spans="2:15" ht="21.75">
      <c r="B7" s="107" t="str">
        <f>IF(TRIM('[6]c-form'!AJ3)&lt;&gt;"","Suspended Sediment, in Tons per Day, Water Year April 1, "&amp;'[6]c-form'!AJ3&amp;" to March 31,  "&amp;'[6]c-form'!AJ3+1,"Suspended Sediment, in  Tons per Day, Water Year April 1,         to March 31,  ")</f>
        <v>Suspended Sediment, in Tons per Day, Water Year April 1, 2020 to March 31,  2021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2:11" ht="21.75">
      <c r="B8" s="63"/>
      <c r="C8" s="49"/>
      <c r="D8" s="49"/>
      <c r="E8" s="49"/>
      <c r="F8" s="49"/>
      <c r="G8" s="49"/>
      <c r="H8" s="49"/>
      <c r="I8" s="49"/>
      <c r="J8" s="49"/>
      <c r="K8" s="49"/>
    </row>
    <row r="9" spans="1:17" ht="23.25">
      <c r="A9" s="64"/>
      <c r="B9" s="65" t="s">
        <v>14</v>
      </c>
      <c r="C9" s="66" t="s">
        <v>15</v>
      </c>
      <c r="D9" s="66" t="s">
        <v>16</v>
      </c>
      <c r="E9" s="66" t="s">
        <v>17</v>
      </c>
      <c r="F9" s="66" t="s">
        <v>18</v>
      </c>
      <c r="G9" s="66" t="s">
        <v>19</v>
      </c>
      <c r="H9" s="66" t="s">
        <v>20</v>
      </c>
      <c r="I9" s="66" t="s">
        <v>21</v>
      </c>
      <c r="J9" s="66" t="s">
        <v>22</v>
      </c>
      <c r="K9" s="66" t="s">
        <v>23</v>
      </c>
      <c r="L9" s="66" t="s">
        <v>24</v>
      </c>
      <c r="M9" s="66" t="s">
        <v>25</v>
      </c>
      <c r="N9" s="66" t="s">
        <v>26</v>
      </c>
      <c r="O9" s="96" t="s">
        <v>27</v>
      </c>
      <c r="P9" s="90"/>
      <c r="Q9" s="64"/>
    </row>
    <row r="11" spans="2:17" ht="21.75">
      <c r="B11" s="62">
        <v>1</v>
      </c>
      <c r="C11" s="67">
        <f>IF('[6]Discharge'!C9=0,0,IF(TRIM('[6]Discharge'!C9)="","",IF(COUNT(O6)=0,"",IF(O6=1,(((10^K4)*('[6]Discharge'!C9^N4))/100),((10^K4)*('[6]Discharge'!C9^N4))))))</f>
        <v>0.9238257865652706</v>
      </c>
      <c r="D11" s="67">
        <f>IF('[6]Discharge'!D9=0,0,IF(TRIM('[6]Discharge'!D9)="","",IF(COUNT(O6)=0,"",IF(O6=1,(((10^K4)*('[6]Discharge'!D9^N4))/100),((10^K4)*('[6]Discharge'!D9^N4))))))</f>
        <v>50.521574962403875</v>
      </c>
      <c r="E11" s="67">
        <f>IF('[6]Discharge'!E9=0,0,IF(TRIM('[6]Discharge'!E9)="","",IF(COUNT(O6)=0,"",IF(O6=1,(((10^K4)*('[6]Discharge'!E9^N4))/100),((10^K4)*('[6]Discharge'!E9^N4))))))</f>
        <v>5.673634052145569</v>
      </c>
      <c r="F11" s="67">
        <f>IF('[6]Discharge'!F9=0,0,IF(TRIM('[6]Discharge'!F9)="","",IF(COUNT(O6)=0,"",IF(O6=1,(((10^K4)*('[6]Discharge'!F9^N4))/100),((10^K4)*('[6]Discharge'!F9^N4))))))</f>
        <v>5.673634052145569</v>
      </c>
      <c r="G11" s="67">
        <f>IF('[6]Discharge'!G9=0,0,IF(TRIM('[6]Discharge'!G9)="","",IF(COUNT(O6)=0,"",IF(O6=1,(((10^K4)*('[6]Discharge'!G9^N4))/100),((10^K4)*('[6]Discharge'!G9^N4))))))</f>
        <v>43.72380611308759</v>
      </c>
      <c r="H11" s="67">
        <f>IF('[6]Discharge'!H9=0,0,IF(TRIM('[6]Discharge'!H9)="","",IF(COUNT(O6)=0,"",IF(O6=1,(((10^K4)*('[6]Discharge'!H9^N4))/100),((10^K4)*('[6]Discharge'!H9^N4))))))</f>
        <v>162.53182448335215</v>
      </c>
      <c r="I11" s="67">
        <f>IF('[6]Discharge'!I9=0,0,IF(TRIM('[6]Discharge'!I9)="","",IF(COUNT(O6)=0,"",IF(O6=1,(((10^K4)*('[6]Discharge'!I9^N4))/100),((10^K4)*('[6]Discharge'!I9^N4))))))</f>
        <v>117.38074934260698</v>
      </c>
      <c r="J11" s="67">
        <f>IF('[6]Discharge'!J9=0,0,IF(TRIM('[6]Discharge'!J9)="","",IF(COUNT(O6)=0,"",IF(O6=1,(((10^K4)*('[6]Discharge'!J9^N4))/100),((10^K4)*('[6]Discharge'!J9^N4))))))</f>
        <v>57.861666529958434</v>
      </c>
      <c r="K11" s="67">
        <f>IF('[6]Discharge'!K9=0,0,IF(TRIM('[6]Discharge'!K9)="","",IF(COUNT(O6)=0,"",IF(O6=1,(((10^K4)*('[6]Discharge'!K9^N4))/100),((10^K4)*('[6]Discharge'!K9^N4))))))</f>
        <v>14.161939093507257</v>
      </c>
      <c r="L11" s="67">
        <f>IF('[6]Discharge'!L9=0,0,IF(TRIM('[6]Discharge'!L9)="","",IF(COUNT(O6)=0,"",IF(O6=1,(((10^K4)*('[6]Discharge'!L9^N4))/100),((10^K4)*('[6]Discharge'!L9^N4))))))</f>
        <v>6.1084313760865525</v>
      </c>
      <c r="M11" s="67">
        <f>IF('[6]Discharge'!M9=0,0,IF(TRIM('[6]Discharge'!M9)="","",IF(COUNT(O6)=0,"",IF(O6=1,(((10^K4)*('[6]Discharge'!M9^N4))/100),((10^K4)*('[6]Discharge'!M9^N4))))))</f>
        <v>7.560835204378996</v>
      </c>
      <c r="N11" s="67">
        <f>IF('[6]Discharge'!N9=0,0,IF(TRIM('[6]Discharge'!N9)="","",IF(COUNT(O6)=0,"",IF(O6=1,(((10^K4)*('[6]Discharge'!N9^N4))/100),((10^K4)*('[6]Discharge'!N9^N4))))))</f>
        <v>2.8885362281631113</v>
      </c>
      <c r="O11" s="95">
        <f>IF(AND(C11="",D11="",E11="",F11="",G11="",H11="",I11="",J11="",K11="",L11="",M11="",N11=""),"",SUM(C11:N11))</f>
        <v>475.01045722440136</v>
      </c>
      <c r="P11" s="92"/>
      <c r="Q11" s="30"/>
    </row>
    <row r="12" spans="2:17" ht="21.75">
      <c r="B12" s="62">
        <v>2</v>
      </c>
      <c r="C12" s="67">
        <f>IF('[6]Discharge'!C10=0,0,IF(TRIM('[6]Discharge'!C10)="","",IF(COUNT(O6)=0,"",IF(O6=1,(((10^K4)*('[6]Discharge'!C10^N4))/100),((10^K4)*('[6]Discharge'!C10^N4))))))</f>
        <v>0.9238257865652706</v>
      </c>
      <c r="D12" s="67">
        <f>IF('[6]Discharge'!D10=0,0,IF(TRIM('[6]Discharge'!D10)="","",IF(COUNT(O6)=0,"",IF(O6=1,(((10^K4)*('[6]Discharge'!D10^N4))/100),((10^K4)*('[6]Discharge'!D10^N4))))))</f>
        <v>26.177098545335976</v>
      </c>
      <c r="E12" s="67">
        <f>IF('[6]Discharge'!E10=0,0,IF(TRIM('[6]Discharge'!E10)="","",IF(COUNT(O6)=0,"",IF(O6=1,(((10^K4)*('[6]Discharge'!E10^N4))/100),((10^K4)*('[6]Discharge'!E10^N4))))))</f>
        <v>4.108582904542877</v>
      </c>
      <c r="F12" s="67">
        <f>IF('[6]Discharge'!F10=0,0,IF(TRIM('[6]Discharge'!F10)="","",IF(COUNT(O6)=0,"",IF(O6=1,(((10^K4)*('[6]Discharge'!F10^N4))/100),((10^K4)*('[6]Discharge'!F10^N4))))))</f>
        <v>4.108582904542877</v>
      </c>
      <c r="G12" s="67">
        <f>IF('[6]Discharge'!G10=0,0,IF(TRIM('[6]Discharge'!G10)="","",IF(COUNT(O6)=0,"",IF(O6=1,(((10^K4)*('[6]Discharge'!G10^N4))/100),((10^K4)*('[6]Discharge'!G10^N4))))))</f>
        <v>50.521574962403875</v>
      </c>
      <c r="H12" s="67">
        <f>IF('[6]Discharge'!H10=0,0,IF(TRIM('[6]Discharge'!H10)="","",IF(COUNT(O6)=0,"",IF(O6=1,(((10^K4)*('[6]Discharge'!H10^N4))/100),((10^K4)*('[6]Discharge'!H10^N4))))))</f>
        <v>168.17480269963042</v>
      </c>
      <c r="I12" s="67">
        <f>IF('[6]Discharge'!I10=0,0,IF(TRIM('[6]Discharge'!I10)="","",IF(COUNT(O6)=0,"",IF(O6=1,(((10^K4)*('[6]Discharge'!I10^N4))/100),((10^K4)*('[6]Discharge'!I10^N4))))))</f>
        <v>141.0110132768054</v>
      </c>
      <c r="J12" s="67">
        <f>IF('[6]Discharge'!J10=0,0,IF(TRIM('[6]Discharge'!J10)="","",IF(COUNT(O6)=0,"",IF(O6=1,(((10^K4)*('[6]Discharge'!J10^N4))/100),((10^K4)*('[6]Discharge'!J10^N4))))))</f>
        <v>75.36578126889694</v>
      </c>
      <c r="K12" s="67">
        <f>IF('[6]Discharge'!K10=0,0,IF(TRIM('[6]Discharge'!K10)="","",IF(COUNT(O6)=0,"",IF(O6=1,(((10^K4)*('[6]Discharge'!K10^N4))/100),((10^K4)*('[6]Discharge'!K10^N4))))))</f>
        <v>14.161939093507257</v>
      </c>
      <c r="L12" s="67">
        <f>IF('[6]Discharge'!L10=0,0,IF(TRIM('[6]Discharge'!L10)="","",IF(COUNT(O6)=0,"",IF(O6=1,(((10^K4)*('[6]Discharge'!L10^N4))/100),((10^K4)*('[6]Discharge'!L10^N4))))))</f>
        <v>5.673634052145569</v>
      </c>
      <c r="M12" s="67">
        <f>IF('[6]Discharge'!M10=0,0,IF(TRIM('[6]Discharge'!M10)="","",IF(COUNT(O6)=0,"",IF(O6=1,(((10^K4)*('[6]Discharge'!M10^N4))/100),((10^K4)*('[6]Discharge'!M10^N4))))))</f>
        <v>3.4286319673313606</v>
      </c>
      <c r="N12" s="67">
        <f>IF('[6]Discharge'!N10=0,0,IF(TRIM('[6]Discharge'!N10)="","",IF(COUNT(O6)=0,"",IF(O6=1,(((10^K4)*('[6]Discharge'!N10^N4))/100),((10^K4)*('[6]Discharge'!N10^N4))))))</f>
        <v>2.8885362281631113</v>
      </c>
      <c r="O12" s="95">
        <f aca="true" t="shared" si="0" ref="O12:O43">IF(AND(C12="",D12="",E12="",F12="",G12="",H12="",I12="",J12="",K12="",L12="",M12="",N12=""),"",SUM(C12:N12))</f>
        <v>496.544003689871</v>
      </c>
      <c r="P12" s="92"/>
      <c r="Q12" s="30"/>
    </row>
    <row r="13" spans="2:17" ht="21.75">
      <c r="B13" s="62">
        <v>3</v>
      </c>
      <c r="C13" s="67">
        <f>IF('[6]Discharge'!C11=0,0,IF(TRIM('[6]Discharge'!C11)="","",IF(COUNT(O6)=0,"",IF(O6=1,(((10^K4)*('[6]Discharge'!C11^N4))/100),((10^K4)*('[6]Discharge'!C11^N4))))))</f>
        <v>0.9238257865652706</v>
      </c>
      <c r="D13" s="67">
        <f>IF('[6]Discharge'!D11=0,0,IF(TRIM('[6]Discharge'!D11)="","",IF(COUNT(O6)=0,"",IF(O6=1,(((10^K4)*('[6]Discharge'!D11^N4))/100),((10^K4)*('[6]Discharge'!D11^N4))))))</f>
        <v>18.937588684581627</v>
      </c>
      <c r="E13" s="67">
        <f>IF('[6]Discharge'!E11=0,0,IF(TRIM('[6]Discharge'!E11)="","",IF(COUNT(O6)=0,"",IF(O6=1,(((10^K4)*('[6]Discharge'!E11^N4))/100),((10^K4)*('[6]Discharge'!E11^N4))))))</f>
        <v>2.672522024344656</v>
      </c>
      <c r="F13" s="67">
        <f>IF('[6]Discharge'!F11=0,0,IF(TRIM('[6]Discharge'!F11)="","",IF(COUNT(O6)=0,"",IF(O6=1,(((10^K4)*('[6]Discharge'!F11^N4))/100),((10^K4)*('[6]Discharge'!F11^N4))))))</f>
        <v>2.672522024344656</v>
      </c>
      <c r="G13" s="67">
        <f>IF('[6]Discharge'!G11=0,0,IF(TRIM('[6]Discharge'!G11)="","",IF(COUNT(O6)=0,"",IF(O6=1,(((10^K4)*('[6]Discharge'!G11^N4))/100),((10^K4)*('[6]Discharge'!G11^N4))))))</f>
        <v>2033.859397694148</v>
      </c>
      <c r="H13" s="67">
        <f>IF('[6]Discharge'!H11=0,0,IF(TRIM('[6]Discharge'!H11)="","",IF(COUNT(O6)=0,"",IF(O6=1,(((10^K4)*('[6]Discharge'!H11^N4))/100),((10^K4)*('[6]Discharge'!H11^N4))))))</f>
        <v>104.33541043645147</v>
      </c>
      <c r="I13" s="67">
        <f>IF('[6]Discharge'!I11=0,0,IF(TRIM('[6]Discharge'!I11)="","",IF(COUNT(O6)=0,"",IF(O6=1,(((10^K4)*('[6]Discharge'!I11^N4))/100),((10^K4)*('[6]Discharge'!I11^N4))))))</f>
        <v>240.62061871933005</v>
      </c>
      <c r="J13" s="67">
        <f>IF('[6]Discharge'!J11=0,0,IF(TRIM('[6]Discharge'!J11)="","",IF(COUNT(O6)=0,"",IF(O6=1,(((10^K4)*('[6]Discharge'!J11^N4))/100),((10^K4)*('[6]Discharge'!J11^N4))))))</f>
        <v>60.430132685337384</v>
      </c>
      <c r="K13" s="67">
        <f>IF('[6]Discharge'!K11=0,0,IF(TRIM('[6]Discharge'!K11)="","",IF(COUNT(O6)=0,"",IF(O6=1,(((10^K4)*('[6]Discharge'!K11^N4))/100),((10^K4)*('[6]Discharge'!K11^N4))))))</f>
        <v>14.161939093507257</v>
      </c>
      <c r="L13" s="67">
        <f>IF('[6]Discharge'!L11=0,0,IF(TRIM('[6]Discharge'!L11)="","",IF(COUNT(O6)=0,"",IF(O6=1,(((10^K4)*('[6]Discharge'!L11^N4))/100),((10^K4)*('[6]Discharge'!L11^N4))))))</f>
        <v>5.673634052145569</v>
      </c>
      <c r="M13" s="67">
        <f>IF('[6]Discharge'!M11=0,0,IF(TRIM('[6]Discharge'!M11)="","",IF(COUNT(O6)=0,"",IF(O6=1,(((10^K4)*('[6]Discharge'!M11^N4))/100),((10^K4)*('[6]Discharge'!M11^N4))))))</f>
        <v>4.473991615451303</v>
      </c>
      <c r="N13" s="67">
        <f>IF('[6]Discharge'!N11=0,0,IF(TRIM('[6]Discharge'!N11)="","",IF(COUNT(O6)=0,"",IF(O6=1,(((10^K4)*('[6]Discharge'!N11^N4))/100),((10^K4)*('[6]Discharge'!N11^N4))))))</f>
        <v>2.8885362281631113</v>
      </c>
      <c r="O13" s="95">
        <f t="shared" si="0"/>
        <v>2491.6501190443705</v>
      </c>
      <c r="P13" s="92"/>
      <c r="Q13" s="30"/>
    </row>
    <row r="14" spans="2:17" ht="21.75">
      <c r="B14" s="62">
        <v>4</v>
      </c>
      <c r="C14" s="67">
        <f>IF('[6]Discharge'!C12=0,0,IF(TRIM('[6]Discharge'!C12)="","",IF(COUNT(O6)=0,"",IF(O6=1,(((10^K4)*('[6]Discharge'!C12^N4))/100),((10^K4)*('[6]Discharge'!C12^N4))))))</f>
        <v>0.9238257865652706</v>
      </c>
      <c r="D14" s="67">
        <f>IF('[6]Discharge'!D12=0,0,IF(TRIM('[6]Discharge'!D12)="","",IF(COUNT(O6)=0,"",IF(O6=1,(((10^K4)*('[6]Discharge'!D12^N4))/100),((10^K4)*('[6]Discharge'!D12^N4))))))</f>
        <v>63.0599166732615</v>
      </c>
      <c r="E14" s="67">
        <f>IF('[6]Discharge'!E12=0,0,IF(TRIM('[6]Discharge'!E12)="","",IF(COUNT(O6)=0,"",IF(O6=1,(((10^K4)*('[6]Discharge'!E12^N4))/100),((10^K4)*('[6]Discharge'!E12^N4))))))</f>
        <v>2.465681582044358</v>
      </c>
      <c r="F14" s="67">
        <f>IF('[6]Discharge'!F12=0,0,IF(TRIM('[6]Discharge'!F12)="","",IF(COUNT(O6)=0,"",IF(O6=1,(((10^K4)*('[6]Discharge'!F12^N4))/100),((10^K4)*('[6]Discharge'!F12^N4))))))</f>
        <v>2.672522024344656</v>
      </c>
      <c r="G14" s="67">
        <f>IF('[6]Discharge'!G12=0,0,IF(TRIM('[6]Discharge'!G12)="","",IF(COUNT(O6)=0,"",IF(O6=1,(((10^K4)*('[6]Discharge'!G12^N4))/100),((10^K4)*('[6]Discharge'!G12^N4))))))</f>
        <v>7608.778099863796</v>
      </c>
      <c r="H14" s="67">
        <f>IF('[6]Discharge'!H12=0,0,IF(TRIM('[6]Discharge'!H12)="","",IF(COUNT(O6)=0,"",IF(O6=1,(((10^K4)*('[6]Discharge'!H12^N4))/100),((10^K4)*('[6]Discharge'!H12^N4))))))</f>
        <v>78.63095334940544</v>
      </c>
      <c r="I14" s="67">
        <f>IF('[6]Discharge'!I12=0,0,IF(TRIM('[6]Discharge'!I12)="","",IF(COUNT(O6)=0,"",IF(O6=1,(((10^K4)*('[6]Discharge'!I12^N4))/100),((10^K4)*('[6]Discharge'!I12^N4))))))</f>
        <v>146.2342682923369</v>
      </c>
      <c r="J14" s="67">
        <f>IF('[6]Discharge'!J12=0,0,IF(TRIM('[6]Discharge'!J12)="","",IF(COUNT(O6)=0,"",IF(O6=1,(((10^K4)*('[6]Discharge'!J12^N4))/100),((10^K4)*('[6]Discharge'!J12^N4))))))</f>
        <v>66.02380427668857</v>
      </c>
      <c r="K14" s="67">
        <f>IF('[6]Discharge'!K12=0,0,IF(TRIM('[6]Discharge'!K12)="","",IF(COUNT(O6)=0,"",IF(O6=1,(((10^K4)*('[6]Discharge'!K12^N4))/100),((10^K4)*('[6]Discharge'!K12^N4))))))</f>
        <v>11.188463238567705</v>
      </c>
      <c r="L14" s="67">
        <f>IF('[6]Discharge'!L12=0,0,IF(TRIM('[6]Discharge'!L12)="","",IF(COUNT(O6)=0,"",IF(O6=1,(((10^K4)*('[6]Discharge'!L12^N4))/100),((10^K4)*('[6]Discharge'!L12^N4))))))</f>
        <v>5.673634052145569</v>
      </c>
      <c r="M14" s="67">
        <f>IF('[6]Discharge'!M12=0,0,IF(TRIM('[6]Discharge'!M12)="","",IF(COUNT(O6)=0,"",IF(O6=1,(((10^K4)*('[6]Discharge'!M12^N4))/100),((10^K4)*('[6]Discharge'!M12^N4))))))</f>
        <v>3.4286319673313606</v>
      </c>
      <c r="N14" s="67">
        <f>IF('[6]Discharge'!N12=0,0,IF(TRIM('[6]Discharge'!N12)="","",IF(COUNT(O6)=0,"",IF(O6=1,(((10^K4)*('[6]Discharge'!N12^N4))/100),((10^K4)*('[6]Discharge'!N12^N4))))))</f>
        <v>2.8885362281631113</v>
      </c>
      <c r="O14" s="95">
        <f t="shared" si="0"/>
        <v>7991.968337334652</v>
      </c>
      <c r="P14" s="92"/>
      <c r="Q14" s="30"/>
    </row>
    <row r="15" spans="2:17" ht="21.75">
      <c r="B15" s="62">
        <v>5</v>
      </c>
      <c r="C15" s="67">
        <f>IF('[6]Discharge'!C13=0,0,IF(TRIM('[6]Discharge'!C13)="","",IF(COUNT(O6)=0,"",IF(O6=1,(((10^K4)*('[6]Discharge'!C13^N4))/100),(((10^K4)*('[6]Discharge'!C13^N4)))))))</f>
        <v>0.9238257865652706</v>
      </c>
      <c r="D15" s="67">
        <f>IF('[6]Discharge'!D13=0,0,IF(TRIM('[6]Discharge'!D13)="","",IF(COUNT(O6)=0,"",IF(O6=1,(((10^K4)*('[6]Discharge'!D13^N4))/100),((10^K4)*('[6]Discharge'!D13^N4))))))</f>
        <v>14.161939093507257</v>
      </c>
      <c r="E15" s="67">
        <f>IF('[6]Discharge'!E13=0,0,IF(TRIM('[6]Discharge'!E13)="","",IF(COUNT(O6)=0,"",IF(O6=1,(((10^K4)*('[6]Discharge'!E13^N4))/100),((10^K4)*('[6]Discharge'!E13^N4))))))</f>
        <v>6.1084313760865525</v>
      </c>
      <c r="F15" s="67">
        <f>IF('[6]Discharge'!F13=0,0,IF(TRIM('[6]Discharge'!F13)="","",IF(COUNT(O6)=0,"",IF(O6=1,(((10^K4)*('[6]Discharge'!F13^N4))/100),((10^K4)*('[6]Discharge'!F13^N4))))))</f>
        <v>8.683843685556822</v>
      </c>
      <c r="G15" s="67">
        <f>IF('[6]Discharge'!G13=0,0,IF(TRIM('[6]Discharge'!G13)="","",IF(COUNT(O6)=0,"",IF(O6=1,(((10^K4)*('[6]Discharge'!G13^N4))/100),((10^K4)*('[6]Discharge'!G13^N4))))))</f>
        <v>1495.483941740792</v>
      </c>
      <c r="H15" s="67">
        <f>IF('[6]Discharge'!H13=0,0,IF(TRIM('[6]Discharge'!H13)="","",IF(COUNT(O6)=0,"",IF(O6=1,(((10^K4)*('[6]Discharge'!H13^N4))/100),((10^K4)*('[6]Discharge'!H13^N4))))))</f>
        <v>78.63095334940544</v>
      </c>
      <c r="I15" s="67">
        <f>IF('[6]Discharge'!I13=0,0,IF(TRIM('[6]Discharge'!I13)="","",IF(COUNT(O6)=0,"",IF(O6=1,(((10^K4)*('[6]Discharge'!I13^N4))/100),((10^K4)*('[6]Discharge'!I13^N4))))))</f>
        <v>185.7400164258209</v>
      </c>
      <c r="J15" s="67">
        <f>IF('[6]Discharge'!J13=0,0,IF(TRIM('[6]Discharge'!J13)="","",IF(COUNT(O6)=0,"",IF(O6=1,(((10^K4)*('[6]Discharge'!J13^N4))/100),((10^K4)*('[6]Discharge'!J13^N4))))))</f>
        <v>211.69016251933508</v>
      </c>
      <c r="K15" s="67">
        <f>IF('[6]Discharge'!K13=0,0,IF(TRIM('[6]Discharge'!K13)="","",IF(COUNT(O6)=0,"",IF(O6=1,(((10^K4)*('[6]Discharge'!K13^N4))/100),((10^K4)*('[6]Discharge'!K13^N4))))))</f>
        <v>11.188463238567705</v>
      </c>
      <c r="L15" s="67">
        <f>IF('[6]Discharge'!L13=0,0,IF(TRIM('[6]Discharge'!L13)="","",IF(COUNT(O6)=0,"",IF(O6=1,(((10^K4)*('[6]Discharge'!L13^N4))/100),((10^K4)*('[6]Discharge'!L13^N4))))))</f>
        <v>5.2563820071289795</v>
      </c>
      <c r="M15" s="67">
        <f>IF('[6]Discharge'!M13=0,0,IF(TRIM('[6]Discharge'!M13)="","",IF(COUNT(O6)=0,"",IF(O6=1,(((10^K4)*('[6]Discharge'!M13^N4))/100),((10^K4)*('[6]Discharge'!M13^N4))))))</f>
        <v>3.4286319673313606</v>
      </c>
      <c r="N15" s="67">
        <f>IF('[6]Discharge'!N13=0,0,IF(TRIM('[6]Discharge'!N13)="","",IF(COUNT(O6)=0,"",IF(O6=1,(((10^K4)*('[6]Discharge'!N13^N4))/100),((10^K4)*('[6]Discharge'!N13^N4))))))</f>
        <v>2.8885362281631113</v>
      </c>
      <c r="O15" s="95">
        <f t="shared" si="0"/>
        <v>2024.1851274182602</v>
      </c>
      <c r="P15" s="92"/>
      <c r="Q15" s="30"/>
    </row>
    <row r="16" spans="2:17" ht="21.75">
      <c r="B16" s="62">
        <v>6</v>
      </c>
      <c r="C16" s="67">
        <f>IF('[6]Discharge'!C14=0,0,IF(TRIM('[6]Discharge'!C14)="","",IF(COUNT(O6)=0,"",IF(O6=1,(((10^K4)*('[6]Discharge'!C14^N4))/100),((10^K4)*('[6]Discharge'!C14^N4))))))</f>
        <v>0.9238257865652706</v>
      </c>
      <c r="D16" s="67">
        <f>IF('[6]Discharge'!D14=0,0,IF(TRIM('[6]Discharge'!D14)="","",IF(COUNT(O6)=0,"",IF(O6=1,(((10^K4)*('[6]Discharge'!D14^N4))/100),((10^K4)*('[6]Discharge'!D14^N4))))))</f>
        <v>9.892688600787382</v>
      </c>
      <c r="E16" s="67">
        <f>IF('[6]Discharge'!E14=0,0,IF(TRIM('[6]Discharge'!E14)="","",IF(COUNT(O6)=0,"",IF(O6=1,(((10^K4)*('[6]Discharge'!E14^N4))/100),((10^K4)*('[6]Discharge'!E14^N4))))))</f>
        <v>17.92149247350705</v>
      </c>
      <c r="F16" s="67">
        <f>IF('[6]Discharge'!F14=0,0,IF(TRIM('[6]Discharge'!F14)="","",IF(COUNT(O6)=0,"",IF(O6=1,(((10^K4)*('[6]Discharge'!F14^N4))/100),((10^K4)*('[6]Discharge'!F14^N4))))))</f>
        <v>17.92149247350705</v>
      </c>
      <c r="G16" s="67">
        <f>IF('[6]Discharge'!G14=0,0,IF(TRIM('[6]Discharge'!G14)="","",IF(COUNT(O6)=0,"",IF(O6=1,(((10^K4)*('[6]Discharge'!G14^N4))/100),((10^K4)*('[6]Discharge'!G14^N4))))))</f>
        <v>1461.7020160746465</v>
      </c>
      <c r="H16" s="67">
        <f>IF('[6]Discharge'!H14=0,0,IF(TRIM('[6]Discharge'!H14)="","",IF(COUNT(O6)=0,"",IF(O6=1,(((10^K4)*('[6]Discharge'!H14^N4))/100),((10^K4)*('[6]Discharge'!H14^N4))))))</f>
        <v>75.36578126889694</v>
      </c>
      <c r="I16" s="67">
        <f>IF('[6]Discharge'!I14=0,0,IF(TRIM('[6]Discharge'!I14)="","",IF(COUNT(O6)=0,"",IF(O6=1,(((10^K4)*('[6]Discharge'!I14^N4))/100),((10^K4)*('[6]Discharge'!I14^N4))))))</f>
        <v>698.688116644678</v>
      </c>
      <c r="J16" s="67">
        <f>IF('[6]Discharge'!J14=0,0,IF(TRIM('[6]Discharge'!J14)="","",IF(COUNT(O6)=0,"",IF(O6=1,(((10^K4)*('[6]Discharge'!J14^N4))/100),((10^K4)*('[6]Discharge'!J14^N4))))))</f>
        <v>141.0110132768054</v>
      </c>
      <c r="K16" s="67">
        <f>IF('[6]Discharge'!K14=0,0,IF(TRIM('[6]Discharge'!K14)="","",IF(COUNT(O6)=0,"",IF(O6=1,(((10^K4)*('[6]Discharge'!K14^N4))/100),((10^K4)*('[6]Discharge'!K14^N4))))))</f>
        <v>11.188463238567705</v>
      </c>
      <c r="L16" s="67">
        <f>IF('[6]Discharge'!L14=0,0,IF(TRIM('[6]Discharge'!L14)="","",IF(COUNT(O6)=0,"",IF(O6=1,(((10^K4)*('[6]Discharge'!L14^N4))/100),((10^K4)*('[6]Discharge'!L14^N4))))))</f>
        <v>5.2563820071289795</v>
      </c>
      <c r="M16" s="67">
        <f>IF('[6]Discharge'!M14=0,0,IF(TRIM('[6]Discharge'!M14)="","",IF(COUNT(O6)=0,"",IF(O6=1,(((10^K4)*('[6]Discharge'!M14^N4))/100),((10^K4)*('[6]Discharge'!M14^N4))))))</f>
        <v>2.8885362281631113</v>
      </c>
      <c r="N16" s="67">
        <f>IF('[6]Discharge'!N14=0,0,IF(TRIM('[6]Discharge'!N14)="","",IF(COUNT(O6)=0,"",IF(O6=1,(((10^K4)*('[6]Discharge'!N14^N4))/100),((10^K4)*('[6]Discharge'!N14^N4))))))</f>
        <v>2.465681582044358</v>
      </c>
      <c r="O16" s="95">
        <f t="shared" si="0"/>
        <v>2445.2254896552977</v>
      </c>
      <c r="P16" s="92"/>
      <c r="Q16" s="30"/>
    </row>
    <row r="17" spans="2:17" ht="21.75">
      <c r="B17" s="62">
        <v>7</v>
      </c>
      <c r="C17" s="67">
        <f>IF('[6]Discharge'!C15=0,0,IF(TRIM('[6]Discharge'!C15)="","",IF(COUNT(O6)=0,"",IF(O6=1,(((10^K4)*('[6]Discharge'!C15^N4))/100),((10^K4)*('[6]Discharge'!C15^N4))))))</f>
        <v>0.9238257865652706</v>
      </c>
      <c r="D17" s="67">
        <f>IF('[6]Discharge'!D15=0,0,IF(TRIM('[6]Discharge'!D15)="","",IF(COUNT(O6)=0,"",IF(O6=1,(((10^K4)*('[6]Discharge'!D15^N4))/100),((10^K4)*('[6]Discharge'!D15^N4))))))</f>
        <v>8.111680237565533</v>
      </c>
      <c r="E17" s="67">
        <f>IF('[6]Discharge'!E15=0,0,IF(TRIM('[6]Discharge'!E15)="","",IF(COUNT(O6)=0,"",IF(O6=1,(((10^K4)*('[6]Discharge'!E15^N4))/100),((10^K4)*('[6]Discharge'!E15^N4))))))</f>
        <v>17.92149247350705</v>
      </c>
      <c r="F17" s="67">
        <f>IF('[6]Discharge'!F15=0,0,IF(TRIM('[6]Discharge'!F15)="","",IF(COUNT(O6)=0,"",IF(O6=1,(((10^K4)*('[6]Discharge'!F15^N4))/100),((10^K4)*('[6]Discharge'!F15^N4))))))</f>
        <v>21.062394238250555</v>
      </c>
      <c r="G17" s="67">
        <f>IF('[6]Discharge'!G15=0,0,IF(TRIM('[6]Discharge'!G15)="","",IF(COUNT(O6)=0,"",IF(O6=1,(((10^K4)*('[6]Discharge'!G15^N4))/100),((10^K4)*('[6]Discharge'!G15^N4))))))</f>
        <v>717.7381121997587</v>
      </c>
      <c r="H17" s="67">
        <f>IF('[6]Discharge'!H15=0,0,IF(TRIM('[6]Discharge'!H15)="","",IF(COUNT(O6)=0,"",IF(O6=1,(((10^K4)*('[6]Discharge'!H15^N4))/100),((10^K4)*('[6]Discharge'!H15^N4))))))</f>
        <v>52.9076517792152</v>
      </c>
      <c r="I17" s="67">
        <f>IF('[6]Discharge'!I15=0,0,IF(TRIM('[6]Discharge'!I15)="","",IF(COUNT(O6)=0,"",IF(O6=1,(((10^K4)*('[6]Discharge'!I15^N4))/100),((10^K4)*('[6]Discharge'!I15^N4))))))</f>
        <v>835.7763037242833</v>
      </c>
      <c r="J17" s="67">
        <f>IF('[6]Discharge'!J15=0,0,IF(TRIM('[6]Discharge'!J15)="","",IF(COUNT(O6)=0,"",IF(O6=1,(((10^K4)*('[6]Discharge'!J15^N4))/100),((10^K4)*('[6]Discharge'!J15^N4))))))</f>
        <v>75.36578126889694</v>
      </c>
      <c r="K17" s="67">
        <f>IF('[6]Discharge'!K15=0,0,IF(TRIM('[6]Discharge'!K15)="","",IF(COUNT(O6)=0,"",IF(O6=1,(((10^K4)*('[6]Discharge'!K15^N4))/100),((10^K4)*('[6]Discharge'!K15^N4))))))</f>
        <v>11.188463238567705</v>
      </c>
      <c r="L17" s="67">
        <f>IF('[6]Discharge'!L15=0,0,IF(TRIM('[6]Discharge'!L15)="","",IF(COUNT(O6)=0,"",IF(O6=1,(((10^K4)*('[6]Discharge'!L15^N4))/100),((10^K4)*('[6]Discharge'!L15^N4))))))</f>
        <v>5.2563820071289795</v>
      </c>
      <c r="M17" s="67">
        <f>IF('[6]Discharge'!M15=0,0,IF(TRIM('[6]Discharge'!M15)="","",IF(COUNT(O6)=0,"",IF(O6=1,(((10^K4)*('[6]Discharge'!M15^N4))/100),((10^K4)*('[6]Discharge'!M15^N4))))))</f>
        <v>2.8885362281631113</v>
      </c>
      <c r="N17" s="67">
        <f>IF('[6]Discharge'!N15=0,0,IF(TRIM('[6]Discharge'!N15)="","",IF(COUNT(O6)=0,"",IF(O6=1,(((10^K4)*('[6]Discharge'!N15^N4))/100),((10^K4)*('[6]Discharge'!N15^N4))))))</f>
        <v>2.465681582044358</v>
      </c>
      <c r="O17" s="95">
        <f t="shared" si="0"/>
        <v>1751.6063047639466</v>
      </c>
      <c r="P17" s="92"/>
      <c r="Q17" s="30"/>
    </row>
    <row r="18" spans="2:17" ht="21.75">
      <c r="B18" s="62">
        <v>8</v>
      </c>
      <c r="C18" s="67">
        <f>IF('[6]Discharge'!C16=0,0,IF(TRIM('[6]Discharge'!C16)="","",IF(COUNT(O6)=0,"",IF(O6=1,(((10^K4)*('[6]Discharge'!C16^N4))/100),((10^K4)*('[6]Discharge'!C16^N4))))))</f>
        <v>0.7269301704058314</v>
      </c>
      <c r="D18" s="67">
        <f>IF('[6]Discharge'!D16=0,0,IF(TRIM('[6]Discharge'!D16)="","",IF(COUNT(O6)=0,"",IF(O6=1,(((10^K4)*('[6]Discharge'!D16^N4))/100),((10^K4)*('[6]Discharge'!D16^N4))))))</f>
        <v>4.473991615451303</v>
      </c>
      <c r="E18" s="67">
        <f>IF('[6]Discharge'!E16=0,0,IF(TRIM('[6]Discharge'!E16)="","",IF(COUNT(O6)=0,"",IF(O6=1,(((10^K4)*('[6]Discharge'!E16^N4))/100),((10^K4)*('[6]Discharge'!E16^N4))))))</f>
        <v>17.92149247350705</v>
      </c>
      <c r="F18" s="67">
        <f>IF('[6]Discharge'!F16=0,0,IF(TRIM('[6]Discharge'!F16)="","",IF(COUNT(O6)=0,"",IF(O6=1,(((10^K4)*('[6]Discharge'!F16^N4))/100),((10^K4)*('[6]Discharge'!F16^N4))))))</f>
        <v>50.521574962403875</v>
      </c>
      <c r="G18" s="67">
        <f>IF('[6]Discharge'!G16=0,0,IF(TRIM('[6]Discharge'!G16)="","",IF(COUNT(O6)=0,"",IF(O6=1,(((10^K4)*('[6]Discharge'!G16^N4))/100),((10^K4)*('[6]Discharge'!G16^N4))))))</f>
        <v>1461.7020160746465</v>
      </c>
      <c r="H18" s="67">
        <f>IF('[6]Discharge'!H16=0,0,IF(TRIM('[6]Discharge'!H16)="","",IF(COUNT(O6)=0,"",IF(O6=1,(((10^K4)*('[6]Discharge'!H16^N4))/100),((10^K4)*('[6]Discharge'!H16^N4))))))</f>
        <v>41.57710436647014</v>
      </c>
      <c r="I18" s="67">
        <f>IF('[6]Discharge'!I16=0,0,IF(TRIM('[6]Discharge'!I16)="","",IF(COUNT(O6)=0,"",IF(O6=1,(((10^K4)*('[6]Discharge'!I16^N4))/100),((10^K4)*('[6]Discharge'!I16^N4))))))</f>
        <v>233.19729302309398</v>
      </c>
      <c r="J18" s="67">
        <f>IF('[6]Discharge'!J16=0,0,IF(TRIM('[6]Discharge'!J16)="","",IF(COUNT(O6)=0,"",IF(O6=1,(((10^K4)*('[6]Discharge'!J16^N4))/100),((10^K4)*('[6]Discharge'!J16^N4))))))</f>
        <v>60.430132685337384</v>
      </c>
      <c r="K18" s="67">
        <f>IF('[6]Discharge'!K16=0,0,IF(TRIM('[6]Discharge'!K16)="","",IF(COUNT(O6)=0,"",IF(O6=1,(((10^K4)*('[6]Discharge'!K16^N4))/100),((10^K4)*('[6]Discharge'!K16^N4))))))</f>
        <v>11.188463238567705</v>
      </c>
      <c r="L18" s="67">
        <f>IF('[6]Discharge'!L16=0,0,IF(TRIM('[6]Discharge'!L16)="","",IF(COUNT(O6)=0,"",IF(O6=1,(((10^K4)*('[6]Discharge'!L16^N4))/100),((10^K4)*('[6]Discharge'!L16^N4))))))</f>
        <v>5.2563820071289795</v>
      </c>
      <c r="M18" s="67">
        <f>IF('[6]Discharge'!M16=0,0,IF(TRIM('[6]Discharge'!M16)="","",IF(COUNT(O6)=0,"",IF(O6=1,(((10^K4)*('[6]Discharge'!M16^N4))/100),((10^K4)*('[6]Discharge'!M16^N4))))))</f>
        <v>3.760178241010519</v>
      </c>
      <c r="N18" s="67">
        <f>IF('[6]Discharge'!N16=0,0,IF(TRIM('[6]Discharge'!N16)="","",IF(COUNT(O6)=0,"",IF(O6=1,(((10^K4)*('[6]Discharge'!N16^N4))/100),((10^K4)*('[6]Discharge'!N16^N4))))))</f>
        <v>2.465681582044358</v>
      </c>
      <c r="O18" s="95">
        <f t="shared" si="0"/>
        <v>1893.2212404400677</v>
      </c>
      <c r="P18" s="92"/>
      <c r="Q18" s="30"/>
    </row>
    <row r="19" spans="2:17" ht="21.75">
      <c r="B19" s="62">
        <v>9</v>
      </c>
      <c r="C19" s="67">
        <f>IF('[6]Discharge'!C17=0,0,IF(TRIM('[6]Discharge'!C17)="","",IF(COUNT(O6)=0,"",IF(O6=1,(((10^K4)*('[6]Discharge'!C17^N4))/100),((10^K4)*('[6]Discharge'!C17^N4))))))</f>
        <v>0.7269301704058314</v>
      </c>
      <c r="D19" s="67">
        <f>IF('[6]Discharge'!D17=0,0,IF(TRIM('[6]Discharge'!D17)="","",IF(COUNT(O6)=0,"",IF(O6=1,(((10^K4)*('[6]Discharge'!D17^N4))/100),((10^K4)*('[6]Discharge'!D17^N4))))))</f>
        <v>3.113793679163992</v>
      </c>
      <c r="E19" s="67">
        <f>IF('[6]Discharge'!E17=0,0,IF(TRIM('[6]Discharge'!E17)="","",IF(COUNT(O6)=0,"",IF(O6=1,(((10^K4)*('[6]Discharge'!E17^N4))/100),((10^K4)*('[6]Discharge'!E17^N4))))))</f>
        <v>14.161939093507257</v>
      </c>
      <c r="F19" s="67">
        <f>IF('[6]Discharge'!F17=0,0,IF(TRIM('[6]Discharge'!F17)="","",IF(COUNT(O6)=0,"",IF(O6=1,(((10^K4)*('[6]Discharge'!F17^N4))/100),((10^K4)*('[6]Discharge'!F17^N4))))))</f>
        <v>37.66103601588554</v>
      </c>
      <c r="G19" s="67">
        <f>IF('[6]Discharge'!G17=0,0,IF(TRIM('[6]Discharge'!G17)="","",IF(COUNT(O6)=0,"",IF(O6=1,(((10^K4)*('[6]Discharge'!G17^N4))/100),((10^K4)*('[6]Discharge'!G17^N4))))))</f>
        <v>815.5984219716958</v>
      </c>
      <c r="H19" s="67">
        <f>IF('[6]Discharge'!H17=0,0,IF(TRIM('[6]Discharge'!H17)="","",IF(COUNT(O6)=0,"",IF(O6=1,(((10^K4)*('[6]Discharge'!H17^N4))/100),((10^K4)*('[6]Discharge'!H17^N4))))))</f>
        <v>339.7752147350334</v>
      </c>
      <c r="I19" s="67">
        <f>IF('[6]Discharge'!I17=0,0,IF(TRIM('[6]Discharge'!I17)="","",IF(COUNT(O6)=0,"",IF(O6=1,(((10^K4)*('[6]Discharge'!I17^N4))/100),((10^K4)*('[6]Discharge'!I17^N4))))))</f>
        <v>126.5479247803107</v>
      </c>
      <c r="J19" s="67">
        <f>IF('[6]Discharge'!J17=0,0,IF(TRIM('[6]Discharge'!J17)="","",IF(COUNT(O6)=0,"",IF(O6=1,(((10^K4)*('[6]Discharge'!J17^N4))/100),((10^K4)*('[6]Discharge'!J17^N4))))))</f>
        <v>50.521574962403875</v>
      </c>
      <c r="K19" s="67">
        <f>IF('[6]Discharge'!K17=0,0,IF(TRIM('[6]Discharge'!K17)="","",IF(COUNT(O6)=0,"",IF(O6=1,(((10^K4)*('[6]Discharge'!K17^N4))/100),((10^K4)*('[6]Discharge'!K17^N4))))))</f>
        <v>11.188463238567705</v>
      </c>
      <c r="L19" s="67">
        <f>IF('[6]Discharge'!L17=0,0,IF(TRIM('[6]Discharge'!L17)="","",IF(COUNT(O6)=0,"",IF(O6=1,(((10^K4)*('[6]Discharge'!L17^N4))/100),((10^K4)*('[6]Discharge'!L17^N4))))))</f>
        <v>4.856545612058885</v>
      </c>
      <c r="M19" s="67">
        <f>IF('[6]Discharge'!M17=0,0,IF(TRIM('[6]Discharge'!M17)="","",IF(COUNT(O6)=0,"",IF(O6=1,(((10^K4)*('[6]Discharge'!M17^N4))/100),((10^K4)*('[6]Discharge'!M17^N4))))))</f>
        <v>30.819188704110807</v>
      </c>
      <c r="N19" s="67">
        <f>IF('[6]Discharge'!N17=0,0,IF(TRIM('[6]Discharge'!N17)="","",IF(COUNT(O6)=0,"",IF(O6=1,(((10^K4)*('[6]Discharge'!N17^N4))/100),((10^K4)*('[6]Discharge'!N17^N4))))))</f>
        <v>2.0792340215725478</v>
      </c>
      <c r="O19" s="95">
        <f t="shared" si="0"/>
        <v>1437.0502669847165</v>
      </c>
      <c r="P19" s="92"/>
      <c r="Q19" s="30"/>
    </row>
    <row r="20" spans="2:17" ht="21.75">
      <c r="B20" s="62">
        <v>10</v>
      </c>
      <c r="C20" s="67">
        <f>IF('[6]Discharge'!C18=0,0,IF(TRIM('[6]Discharge'!C18)="","",IF(COUNT(O6)=0,"",IF(O6=1,(((10^K4)*('[6]Discharge'!C18^N4))/100),((10^K4)*('[6]Discharge'!C18^N4))))))</f>
        <v>0.7269301704058314</v>
      </c>
      <c r="D20" s="67">
        <f>IF('[6]Discharge'!D18=0,0,IF(TRIM('[6]Discharge'!D18)="","",IF(COUNT(O6)=0,"",IF(O6=1,(((10^K4)*('[6]Discharge'!D18^N4))/100),((10^K4)*('[6]Discharge'!D18^N4))))))</f>
        <v>2.0792340215725478</v>
      </c>
      <c r="E20" s="67">
        <f>IF('[6]Discharge'!E18=0,0,IF(TRIM('[6]Discharge'!E18)="","",IF(COUNT(O6)=0,"",IF(O6=1,(((10^K4)*('[6]Discharge'!E18^N4))/100),((10^K4)*('[6]Discharge'!E18^N4))))))</f>
        <v>15.056445356680687</v>
      </c>
      <c r="F20" s="67">
        <f>IF('[6]Discharge'!F18=0,0,IF(TRIM('[6]Discharge'!F18)="","",IF(COUNT(O6)=0,"",IF(O6=1,(((10^K4)*('[6]Discharge'!F18^N4))/100),((10^K4)*('[6]Discharge'!F18^N4))))))</f>
        <v>11.86927759119295</v>
      </c>
      <c r="G20" s="67">
        <f>IF('[6]Discharge'!G18=0,0,IF(TRIM('[6]Discharge'!G18)="","",IF(COUNT(O6)=0,"",IF(O6=1,(((10^K4)*('[6]Discharge'!G18^N4))/100),((10^K4)*('[6]Discharge'!G18^N4))))))</f>
        <v>240.62061871933005</v>
      </c>
      <c r="H20" s="67">
        <f>IF('[6]Discharge'!H18=0,0,IF(TRIM('[6]Discharge'!H18)="","",IF(COUNT(O6)=0,"",IF(O6=1,(((10^K4)*('[6]Discharge'!H18^N4))/100),((10^K4)*('[6]Discharge'!H18^N4))))))</f>
        <v>204.7740778641301</v>
      </c>
      <c r="I20" s="67">
        <f>IF('[6]Discharge'!I18=0,0,IF(TRIM('[6]Discharge'!I18)="","",IF(COUNT(O6)=0,"",IF(O6=1,(((10^K4)*('[6]Discharge'!I18^N4))/100),((10^K4)*('[6]Discharge'!I18^N4))))))</f>
        <v>92.45585127101185</v>
      </c>
      <c r="J20" s="67">
        <f>IF('[6]Discharge'!J18=0,0,IF(TRIM('[6]Discharge'!J18)="","",IF(COUNT(O6)=0,"",IF(O6=1,(((10^K4)*('[6]Discharge'!J18^N4))/100),((10^K4)*('[6]Discharge'!J18^N4))))))</f>
        <v>50.521574962403875</v>
      </c>
      <c r="K20" s="67">
        <f>IF('[6]Discharge'!K18=0,0,IF(TRIM('[6]Discharge'!K18)="","",IF(COUNT(O6)=0,"",IF(O6=1,(((10^K4)*('[6]Discharge'!K18^N4))/100),((10^K4)*('[6]Discharge'!K18^N4))))))</f>
        <v>9.892688600787382</v>
      </c>
      <c r="L20" s="67">
        <f>IF('[6]Discharge'!L18=0,0,IF(TRIM('[6]Discharge'!L18)="","",IF(COUNT(O6)=0,"",IF(O6=1,(((10^K4)*('[6]Discharge'!L18^N4))/100),((10^K4)*('[6]Discharge'!L18^N4))))))</f>
        <v>4.856545612058885</v>
      </c>
      <c r="M20" s="67">
        <f>IF('[6]Discharge'!M18=0,0,IF(TRIM('[6]Discharge'!M18)="","",IF(COUNT(O6)=0,"",IF(O6=1,(((10^K4)*('[6]Discharge'!M18^N4))/100),((10^K4)*('[6]Discharge'!M18^N4))))))</f>
        <v>8.683843685556822</v>
      </c>
      <c r="N20" s="67">
        <f>IF('[6]Discharge'!N18=0,0,IF(TRIM('[6]Discharge'!N18)="","",IF(COUNT(O6)=0,"",IF(O6=1,(((10^K4)*('[6]Discharge'!N18^N4))/100),((10^K4)*('[6]Discharge'!N18^N4))))))</f>
        <v>2.0792340215725478</v>
      </c>
      <c r="O20" s="95">
        <f t="shared" si="0"/>
        <v>643.6163218767036</v>
      </c>
      <c r="P20" s="92"/>
      <c r="Q20" s="30"/>
    </row>
    <row r="21" spans="2:17" ht="21.75">
      <c r="B21" s="62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95"/>
      <c r="P21" s="92"/>
      <c r="Q21" s="30"/>
    </row>
    <row r="22" spans="2:17" ht="21.75">
      <c r="B22" s="62">
        <v>11</v>
      </c>
      <c r="C22" s="67">
        <f>IF('[6]Discharge'!C20=0,0,IF(TRIM('[6]Discharge'!C20)="","",IF(COUNT(O6)=0,"",IF(O6=1,(((10^K4)*('[6]Discharge'!C20^N4))/100),((10^K4)*('[6]Discharge'!C20^N4))))))</f>
        <v>0.7269301704058314</v>
      </c>
      <c r="D22" s="67">
        <f>IF('[6]Discharge'!D20=0,0,IF(TRIM('[6]Discharge'!D20)="","",IF(COUNT(O6)=0,"",IF(O6=1,(((10^K4)*('[6]Discharge'!D20^N4))/100),((10^K4)*('[6]Discharge'!D20^N4))))))</f>
        <v>2.0792340215725478</v>
      </c>
      <c r="E22" s="67">
        <f>IF('[6]Discharge'!E20=0,0,IF(TRIM('[6]Discharge'!E20)="","",IF(COUNT(O6)=0,"",IF(O6=1,(((10^K4)*('[6]Discharge'!E20^N4))/100),((10^K4)*('[6]Discharge'!E20^N4))))))</f>
        <v>9.277467074179606</v>
      </c>
      <c r="F22" s="67">
        <f>IF('[6]Discharge'!F20=0,0,IF(TRIM('[6]Discharge'!F20)="","",IF(COUNT(O6)=0,"",IF(O6=1,(((10^K4)*('[6]Discharge'!F20^N4))/100),((10^K4)*('[6]Discharge'!F20^N4))))))</f>
        <v>8.683843685556822</v>
      </c>
      <c r="G22" s="67">
        <f>IF('[6]Discharge'!G20=0,0,IF(TRIM('[6]Discharge'!G20)="","",IF(COUNT(O6)=0,"",IF(O6=1,(((10^K4)*('[6]Discharge'!G20^N4))/100),((10^K4)*('[6]Discharge'!G20^N4))))))</f>
        <v>168.17480269963042</v>
      </c>
      <c r="H22" s="67">
        <f>IF('[6]Discharge'!H20=0,0,IF(TRIM('[6]Discharge'!H20)="","",IF(COUNT(O6)=0,"",IF(O6=1,(((10^K4)*('[6]Discharge'!H20^N4))/100),((10^K4)*('[6]Discharge'!H20^N4))))))</f>
        <v>179.7785548935195</v>
      </c>
      <c r="I22" s="67">
        <f>IF('[6]Discharge'!I20=0,0,IF(TRIM('[6]Discharge'!I20)="","",IF(COUNT(O6)=0,"",IF(O6=1,(((10^K4)*('[6]Discharge'!I20^N4))/100),((10^K4)*('[6]Discharge'!I20^N4))))))</f>
        <v>75.36578126889694</v>
      </c>
      <c r="J22" s="67">
        <f>IF('[6]Discharge'!J20=0,0,IF(TRIM('[6]Discharge'!J20)="","",IF(COUNT(O6)=0,"",IF(O6=1,(((10^K4)*('[6]Discharge'!J20^N4))/100),((10^K4)*('[6]Discharge'!J20^N4))))))</f>
        <v>45.92992953085247</v>
      </c>
      <c r="K22" s="67">
        <f>IF('[6]Discharge'!K20=0,0,IF(TRIM('[6]Discharge'!K20)="","",IF(COUNT(O6)=0,"",IF(O6=1,(((10^K4)*('[6]Discharge'!K20^N4))/100),((10^K4)*('[6]Discharge'!K20^N4))))))</f>
        <v>9.892688600787382</v>
      </c>
      <c r="L22" s="67">
        <f>IF('[6]Discharge'!L20=0,0,IF(TRIM('[6]Discharge'!L20)="","",IF(COUNT(O6)=0,"",IF(O6=1,(((10^K4)*('[6]Discharge'!L20^N4))/100),((10^K4)*('[6]Discharge'!L20^N4))))))</f>
        <v>4.856545612058885</v>
      </c>
      <c r="M22" s="67">
        <f>IF('[6]Discharge'!M20=0,0,IF(TRIM('[6]Discharge'!M20)="","",IF(COUNT(O6)=0,"",IF(O6=1,(((10^K4)*('[6]Discharge'!M20^N4))/100),((10^K4)*('[6]Discharge'!M20^N4))))))</f>
        <v>9.277467074179606</v>
      </c>
      <c r="N22" s="67">
        <f>IF('[6]Discharge'!N20=0,0,IF(TRIM('[6]Discharge'!N20)="","",IF(COUNT(O6)=0,"",IF(O6=1,(((10^K4)*('[6]Discharge'!N20^N4))/100),((10^K4)*('[6]Discharge'!N20^N4))))))</f>
        <v>2.0792340215725478</v>
      </c>
      <c r="O22" s="95">
        <f t="shared" si="0"/>
        <v>516.1224786532126</v>
      </c>
      <c r="P22" s="92"/>
      <c r="Q22" s="30"/>
    </row>
    <row r="23" spans="2:17" ht="21.75">
      <c r="B23" s="62">
        <v>12</v>
      </c>
      <c r="C23" s="67">
        <f>IF('[6]Discharge'!C21=0,0,IF(TRIM('[6]Discharge'!C21)="","",IF(COUNT(O6)=0,"",IF(O6=1,(((10^K4)*('[6]Discharge'!C21^N4))/100),((10^K4)*('[6]Discharge'!C21^N4))))))</f>
        <v>0.7269301704058314</v>
      </c>
      <c r="D23" s="67">
        <f>IF('[6]Discharge'!D21=0,0,IF(TRIM('[6]Discharge'!D21)="","",IF(COUNT(O6)=0,"",IF(O6=1,(((10^K4)*('[6]Discharge'!D21^N4))/100),((10^K4)*('[6]Discharge'!D21^N4))))))</f>
        <v>2.672522024344656</v>
      </c>
      <c r="E23" s="67">
        <f>IF('[6]Discharge'!E21=0,0,IF(TRIM('[6]Discharge'!E21)="","",IF(COUNT(O6)=0,"",IF(O6=1,(((10^K4)*('[6]Discharge'!E21^N4))/100),((10^K4)*('[6]Discharge'!E21^N4))))))</f>
        <v>6.560900201924599</v>
      </c>
      <c r="F23" s="67">
        <f>IF('[6]Discharge'!F21=0,0,IF(TRIM('[6]Discharge'!F21)="","",IF(COUNT(O6)=0,"",IF(O6=1,(((10^K4)*('[6]Discharge'!F21^N4))/100),((10^K4)*('[6]Discharge'!F21^N4))))))</f>
        <v>9.892688600787382</v>
      </c>
      <c r="G23" s="67">
        <f>IF('[6]Discharge'!G21=0,0,IF(TRIM('[6]Discharge'!G21)="","",IF(COUNT(O6)=0,"",IF(O6=1,(((10^K4)*('[6]Discharge'!G21^N4))/100),((10^K4)*('[6]Discharge'!G21^N4))))))</f>
        <v>151.56191376570024</v>
      </c>
      <c r="H23" s="67">
        <f>IF('[6]Discharge'!H21=0,0,IF(TRIM('[6]Discharge'!H21)="","",IF(COUNT(O6)=0,"",IF(O6=1,(((10^K4)*('[6]Discharge'!H21^N4))/100),((10^K4)*('[6]Discharge'!H21^N4))))))</f>
        <v>162.53182448335215</v>
      </c>
      <c r="I23" s="67">
        <f>IF('[6]Discharge'!I21=0,0,IF(TRIM('[6]Discharge'!I21)="","",IF(COUNT(O6)=0,"",IF(O6=1,(((10^K4)*('[6]Discharge'!I21^N4))/100),((10^K4)*('[6]Discharge'!I21^N4))))))</f>
        <v>57.861666529958434</v>
      </c>
      <c r="J23" s="67">
        <f>IF('[6]Discharge'!J21=0,0,IF(TRIM('[6]Discharge'!J21)="","",IF(COUNT(O6)=0,"",IF(O6=1,(((10^K4)*('[6]Discharge'!J21^N4))/100),((10^K4)*('[6]Discharge'!J21^N4))))))</f>
        <v>35.87997666552745</v>
      </c>
      <c r="K23" s="67">
        <f>IF('[6]Discharge'!K21=0,0,IF(TRIM('[6]Discharge'!K21)="","",IF(COUNT(O6)=0,"",IF(O6=1,(((10^K4)*('[6]Discharge'!K21^N4))/100),((10^K4)*('[6]Discharge'!K21^N4))))))</f>
        <v>9.892688600787382</v>
      </c>
      <c r="L23" s="67">
        <f>IF('[6]Discharge'!L21=0,0,IF(TRIM('[6]Discharge'!L21)="","",IF(COUNT(O6)=0,"",IF(O6=1,(((10^K4)*('[6]Discharge'!L21^N4))/100),((10^K4)*('[6]Discharge'!L21^N4))))))</f>
        <v>4.856545612058885</v>
      </c>
      <c r="M23" s="67">
        <f>IF('[6]Discharge'!M21=0,0,IF(TRIM('[6]Discharge'!M21)="","",IF(COUNT(O6)=0,"",IF(O6=1,(((10^K4)*('[6]Discharge'!M21^N4))/100),((10^K4)*('[6]Discharge'!M21^N4))))))</f>
        <v>6.560900201924599</v>
      </c>
      <c r="N23" s="67">
        <f>IF('[6]Discharge'!N21=0,0,IF(TRIM('[6]Discharge'!N21)="","",IF(COUNT(O6)=0,"",IF(O6=1,(((10^K4)*('[6]Discharge'!N21^N4))/100),((10^K4)*('[6]Discharge'!N21^N4))))))</f>
        <v>2.0792340215725478</v>
      </c>
      <c r="O23" s="95">
        <f t="shared" si="0"/>
        <v>451.0777908783442</v>
      </c>
      <c r="P23" s="92"/>
      <c r="Q23" s="30"/>
    </row>
    <row r="24" spans="2:17" ht="21.75">
      <c r="B24" s="62">
        <v>13</v>
      </c>
      <c r="C24" s="67">
        <f>IF('[6]Discharge'!C10=0,0,IF(TRIM('[6]Discharge'!C22)="","",IF(COUNT(O6)=0,"",IF(O6=1,(((10^K4)*('[6]Discharge'!C22^N4))/100),((10^K4)*('[6]Discharge'!C22^N4))))))</f>
        <v>0.7269301704058314</v>
      </c>
      <c r="D24" s="67">
        <f>IF('[6]Discharge'!D22=0,0,IF(TRIM('[6]Discharge'!D22)="","",IF(COUNT(O6)=0,"",IF(O6=1,(((10^K4)*('[6]Discharge'!D22^N4))/100),((10^K4)*('[6]Discharge'!D22^N4))))))</f>
        <v>7.031163543588418</v>
      </c>
      <c r="E24" s="67">
        <f>IF('[6]Discharge'!E22=0,0,IF(TRIM('[6]Discharge'!E22)="","",IF(COUNT(O6)=0,"",IF(O6=1,(((10^K4)*('[6]Discharge'!E22^N4))/100),((10^K4)*('[6]Discharge'!E22^N4))))))</f>
        <v>4.108582904542877</v>
      </c>
      <c r="F24" s="67">
        <f>IF('[6]Discharge'!F22=0,0,IF(TRIM('[6]Discharge'!F22)="","",IF(COUNT(O6)=0,"",IF(O6=1,(((10^K4)*('[6]Discharge'!F22^N4))/100),((10^K4)*('[6]Discharge'!F22^N4))))))</f>
        <v>22.17142334751728</v>
      </c>
      <c r="G24" s="67">
        <f>IF('[6]Discharge'!G22=0,0,IF(TRIM('[6]Discharge'!G22)="","",IF(COUNT(O6)=0,"",IF(O6=1,(((10^K4)*('[6]Discharge'!G22^N4))/100),((10^K4)*('[6]Discharge'!G22^N4))))))</f>
        <v>136.09455753512688</v>
      </c>
      <c r="H24" s="67">
        <f>IF('[6]Discharge'!H22=0,0,IF(TRIM('[6]Discharge'!H22)="","",IF(COUNT(O6)=0,"",IF(O6=1,(((10^K4)*('[6]Discharge'!H22^N4))/100),((10^K4)*('[6]Discharge'!H22^N4))))))</f>
        <v>442.7017070617928</v>
      </c>
      <c r="I24" s="67">
        <f>IF('[6]Discharge'!I22=0,0,IF(TRIM('[6]Discharge'!I22)="","",IF(COUNT(O6)=0,"",IF(O6=1,(((10^K4)*('[6]Discharge'!I22^N4))/100),((10^K4)*('[6]Discharge'!I22^N4))))))</f>
        <v>43.72380611308759</v>
      </c>
      <c r="J24" s="67">
        <f>IF('[6]Discharge'!J22=0,0,IF(TRIM('[6]Discharge'!J22)="","",IF(COUNT(O6)=0,"",IF(O6=1,(((10^K4)*('[6]Discharge'!J22^N4))/100),((10^K4)*('[6]Discharge'!J22^N4))))))</f>
        <v>30.819188704110807</v>
      </c>
      <c r="K24" s="67">
        <f>IF('[6]Discharge'!K22=0,0,IF(TRIM('[6]Discharge'!K22)="","",IF(COUNT(O6)=0,"",IF(O6=1,(((10^K4)*('[6]Discharge'!K22^N4))/100),((10^K4)*('[6]Discharge'!K22^N4))))))</f>
        <v>9.892688600787382</v>
      </c>
      <c r="L24" s="67">
        <f>IF('[6]Discharge'!L22=0,0,IF(TRIM('[6]Discharge'!L22)="","",IF(COUNT(O6)=0,"",IF(O6=1,(((10^K4)*('[6]Discharge'!L22^N4))/100),((10^K4)*('[6]Discharge'!L22^N4))))))</f>
        <v>4.856545612058885</v>
      </c>
      <c r="M24" s="67">
        <f>IF('[6]Discharge'!M22=0,0,IF(TRIM('[6]Discharge'!M22)="","",IF(COUNT(O6)=0,"",IF(O6=1,(((10^K4)*('[6]Discharge'!M22^N4))/100),((10^K4)*('[6]Discharge'!M22^N4))))))</f>
        <v>5.673634052145569</v>
      </c>
      <c r="N24" s="67">
        <f>IF('[6]Discharge'!N22=0,0,IF(TRIM('[6]Discharge'!N22)="","",IF(COUNT(O6)=0,"",IF(O6=1,(((10^K4)*('[6]Discharge'!N22^N4))/100),((10^K4)*('[6]Discharge'!N22^N4))))))</f>
        <v>2.0792340215725478</v>
      </c>
      <c r="O24" s="95">
        <f t="shared" si="0"/>
        <v>709.8794616667369</v>
      </c>
      <c r="P24" s="92"/>
      <c r="Q24" s="30"/>
    </row>
    <row r="25" spans="2:17" ht="21.75">
      <c r="B25" s="62">
        <v>14</v>
      </c>
      <c r="C25" s="67">
        <f>IF('[6]Discharge'!C10=0,0,IF(TRIM('[6]Discharge'!C23)="","",IF(COUNT(O6)=0,"",IF(O6=1,(((10^K4)*('[6]Discharge'!C23^N4))/100),((10^K4)*('[6]Discharge'!C23^N4))))))</f>
        <v>0.7269301704058314</v>
      </c>
      <c r="D25" s="67">
        <f>IF('[6]Discharge'!D23=0,0,IF(TRIM('[6]Discharge'!D23)="","",IF(COUNT(O6)=0,"",IF(O6=1,(((10^K4)*('[6]Discharge'!D23^N4))/100),((10^K4)*('[6]Discharge'!D23^N4))))))</f>
        <v>15.056445356680687</v>
      </c>
      <c r="E25" s="67">
        <f>IF('[6]Discharge'!E23=0,0,IF(TRIM('[6]Discharge'!E23)="","",IF(COUNT(O6)=0,"",IF(O6=1,(((10^K4)*('[6]Discharge'!E23^N4))/100),((10^K4)*('[6]Discharge'!E23^N4))))))</f>
        <v>2.672522024344656</v>
      </c>
      <c r="F25" s="67">
        <f>IF('[6]Discharge'!F23=0,0,IF(TRIM('[6]Discharge'!F23)="","",IF(COUNT(O6)=0,"",IF(O6=1,(((10^K4)*('[6]Discharge'!F23^N4))/100),((10^K4)*('[6]Discharge'!F23^N4))))))</f>
        <v>225.90137083094848</v>
      </c>
      <c r="G25" s="67">
        <f>IF('[6]Discharge'!G23=0,0,IF(TRIM('[6]Discharge'!G23)="","",IF(COUNT(O6)=0,"",IF(O6=1,(((10^K4)*('[6]Discharge'!G23^N4))/100),((10^K4)*('[6]Discharge'!G23^N4))))))</f>
        <v>313.22638996488416</v>
      </c>
      <c r="H25" s="67">
        <f>IF('[6]Discharge'!H23=0,0,IF(TRIM('[6]Discharge'!H23)="","",IF(COUNT(O6)=0,"",IF(O6=1,(((10^K4)*('[6]Discharge'!H23^N4))/100),((10^K4)*('[6]Discharge'!H23^N4))))))</f>
        <v>179.7785548935195</v>
      </c>
      <c r="I25" s="67">
        <f>IF('[6]Discharge'!I23=0,0,IF(TRIM('[6]Discharge'!I23)="","",IF(COUNT(O6)=0,"",IF(O6=1,(((10^K4)*('[6]Discharge'!I23^N4))/100),((10^K4)*('[6]Discharge'!I23^N4))))))</f>
        <v>30.819188704110807</v>
      </c>
      <c r="J25" s="67">
        <f>IF('[6]Discharge'!J23=0,0,IF(TRIM('[6]Discharge'!J23)="","",IF(COUNT(O6)=0,"",IF(O6=1,(((10^K4)*('[6]Discharge'!J23^N4))/100),((10^K4)*('[6]Discharge'!J23^N4))))))</f>
        <v>30.819188704110807</v>
      </c>
      <c r="K25" s="67">
        <f>IF('[6]Discharge'!K23=0,0,IF(TRIM('[6]Discharge'!K23)="","",IF(COUNT(O6)=0,"",IF(O6=1,(((10^K4)*('[6]Discharge'!K23^N4))/100),((10^K4)*('[6]Discharge'!K23^N4))))))</f>
        <v>9.892688600787382</v>
      </c>
      <c r="L25" s="67">
        <f>IF('[6]Discharge'!L23=0,0,IF(TRIM('[6]Discharge'!L23)="","",IF(COUNT(O6)=0,"",IF(O6=1,(((10^K4)*('[6]Discharge'!L23^N4))/100),((10^K4)*('[6]Discharge'!L23^N4))))))</f>
        <v>4.856545612058885</v>
      </c>
      <c r="M25" s="67">
        <f>IF('[6]Discharge'!M23=0,0,IF(TRIM('[6]Discharge'!M23)="","",IF(COUNT(O6)=0,"",IF(O6=1,(((10^K4)*('[6]Discharge'!M23^N4))/100),((10^K4)*('[6]Discharge'!M23^N4))))))</f>
        <v>5.673634052145569</v>
      </c>
      <c r="N25" s="67">
        <f>IF('[6]Discharge'!N23=0,0,IF(TRIM('[6]Discharge'!N23)="","",IF(COUNT(O6)=0,"",IF(O6=1,(((10^K4)*('[6]Discharge'!N23^N4))/100),((10^K4)*('[6]Discharge'!N23^N4))))))</f>
        <v>2.0792340215725478</v>
      </c>
      <c r="O25" s="95">
        <f t="shared" si="0"/>
        <v>821.5026929355695</v>
      </c>
      <c r="P25" s="92"/>
      <c r="Q25" s="30"/>
    </row>
    <row r="26" spans="2:17" ht="21.75">
      <c r="B26" s="62">
        <v>15</v>
      </c>
      <c r="C26" s="67">
        <f>IF('[6]Discharge'!C24=0,0,IF(TRIM('[6]Discharge'!C24)="","",IF(COUNT(O6)=0,"",IF(O6=1,(((10^K4)*('[6]Discharge'!C24^N4))/100),((10^K4)*('[6]Discharge'!C24^N4))))))</f>
        <v>0.7269301704058314</v>
      </c>
      <c r="D26" s="67">
        <f>IF('[6]Discharge'!D24=0,0,IF(TRIM('[6]Discharge'!D24)="","",IF(COUNT(O6)=0,"",IF(O6=1,(((10^K4)*('[6]Discharge'!D24^N4))/100),((10^K4)*('[6]Discharge'!D24^N4))))))</f>
        <v>8.111680237565533</v>
      </c>
      <c r="E26" s="67">
        <f>IF('[6]Discharge'!E24=0,0,IF(TRIM('[6]Discharge'!E24)="","",IF(COUNT(O6)=0,"",IF(O6=1,(((10^K4)*('[6]Discharge'!E24^N4))/100),((10^K4)*('[6]Discharge'!E24^N4))))))</f>
        <v>2.465681582044358</v>
      </c>
      <c r="F26" s="67">
        <f>IF('[6]Discharge'!F24=0,0,IF(TRIM('[6]Discharge'!F24)="","",IF(COUNT(O6)=0,"",IF(O6=1,(((10^K4)*('[6]Discharge'!F24^N4))/100),((10^K4)*('[6]Discharge'!F24^N4))))))</f>
        <v>204.7740778641301</v>
      </c>
      <c r="G26" s="67">
        <f>IF('[6]Discharge'!G24=0,0,IF(TRIM('[6]Discharge'!G24)="","",IF(COUNT(O6)=0,"",IF(O6=1,(((10^K4)*('[6]Discharge'!G24^N4))/100),((10^K4)*('[6]Discharge'!G24^N4))))))</f>
        <v>417.53566788147157</v>
      </c>
      <c r="H26" s="67">
        <f>IF('[6]Discharge'!H24=0,0,IF(TRIM('[6]Discharge'!H24)="","",IF(COUNT(O6)=0,"",IF(O6=1,(((10^K4)*('[6]Discharge'!H24^N4))/100),((10^K4)*('[6]Discharge'!H24^N4))))))</f>
        <v>240.62061871933005</v>
      </c>
      <c r="I26" s="67">
        <f>IF('[6]Discharge'!I24=0,0,IF(TRIM('[6]Discharge'!I24)="","",IF(COUNT(O6)=0,"",IF(O6=1,(((10^K4)*('[6]Discharge'!I24^N4))/100),((10^K4)*('[6]Discharge'!I24^N4))))))</f>
        <v>34.14613398723441</v>
      </c>
      <c r="J26" s="67">
        <f>IF('[6]Discharge'!J24=0,0,IF(TRIM('[6]Discharge'!J24)="","",IF(COUNT(O6)=0,"",IF(O6=1,(((10^K4)*('[6]Discharge'!J24^N4))/100),((10^K4)*('[6]Discharge'!J24^N4))))))</f>
        <v>30.819188704110807</v>
      </c>
      <c r="K26" s="67">
        <f>IF('[6]Discharge'!K24=0,0,IF(TRIM('[6]Discharge'!K24)="","",IF(COUNT(O6)=0,"",IF(O6=1,(((10^K4)*('[6]Discharge'!K24^N4))/100),((10^K4)*('[6]Discharge'!K24^N4))))))</f>
        <v>9.892688600787382</v>
      </c>
      <c r="L26" s="67">
        <f>IF('[6]Discharge'!L24=0,0,IF(TRIM('[6]Discharge'!L24)="","",IF(COUNT(O6)=0,"",IF(O6=1,(((10^K4)*('[6]Discharge'!L24^N4))/100),((10^K4)*('[6]Discharge'!L24^N4))))))</f>
        <v>4.856545612058885</v>
      </c>
      <c r="M26" s="67">
        <f>IF('[6]Discharge'!M24=0,0,IF(TRIM('[6]Discharge'!M24)="","",IF(COUNT(O6)=0,"",IF(O6=1,(((10^K4)*('[6]Discharge'!M24^N4))/100),((10^K4)*('[6]Discharge'!M24^N4))))))</f>
        <v>5.673634052145569</v>
      </c>
      <c r="N26" s="67">
        <f>IF('[6]Discharge'!N24=0,0,IF(TRIM('[6]Discharge'!N24)="","",IF(COUNT(O6)=0,"",IF(O6=1,(((10^K4)*('[6]Discharge'!N24^N4))/100),((10^K4)*('[6]Discharge'!N24^N4))))))</f>
        <v>2.0792340215725478</v>
      </c>
      <c r="O26" s="95">
        <f t="shared" si="0"/>
        <v>961.7020814328571</v>
      </c>
      <c r="P26" s="92"/>
      <c r="Q26" s="30"/>
    </row>
    <row r="27" spans="2:17" ht="21.75">
      <c r="B27" s="62">
        <v>16</v>
      </c>
      <c r="C27" s="67">
        <f>IF('[6]Discharge'!C25=0,0,IF(TRIM('[6]Discharge'!C25)="","",IF(COUNT(O6)=0,"",IF(O6=1,(((10^K4)*('[6]Discharge'!C25^N4))/100),((10^K4)*('[6]Discharge'!C25^N4))))))</f>
        <v>0.7269301704058314</v>
      </c>
      <c r="D27" s="67">
        <f>IF('[6]Discharge'!D25=0,0,IF(TRIM('[6]Discharge'!D25)="","",IF(COUNT(O6)=0,"",IF(O6=1,(((10^K4)*('[6]Discharge'!D25^N4))/100),((10^K4)*('[6]Discharge'!D25^N4))))))</f>
        <v>2.8885362281631113</v>
      </c>
      <c r="E27" s="67">
        <f>IF('[6]Discharge'!E25=0,0,IF(TRIM('[6]Discharge'!E25)="","",IF(COUNT(O6)=0,"",IF(O6=1,(((10^K4)*('[6]Discharge'!E25^N4))/100),((10^K4)*('[6]Discharge'!E25^N4))))))</f>
        <v>9.892688600787382</v>
      </c>
      <c r="F27" s="67">
        <f>IF('[6]Discharge'!F25=0,0,IF(TRIM('[6]Discharge'!F25)="","",IF(COUNT(O6)=0,"",IF(O6=1,(((10^K4)*('[6]Discharge'!F25^N4))/100),((10^K4)*('[6]Discharge'!F25^N4))))))</f>
        <v>156.9943129316354</v>
      </c>
      <c r="G27" s="67">
        <f>IF('[6]Discharge'!G25=0,0,IF(TRIM('[6]Discharge'!G25)="","",IF(COUNT(O6)=0,"",IF(O6=1,(((10^K4)*('[6]Discharge'!G25^N4))/100),((10^K4)*('[6]Discharge'!G25^N4))))))</f>
        <v>240.62061871933005</v>
      </c>
      <c r="H27" s="67">
        <f>IF('[6]Discharge'!H25=0,0,IF(TRIM('[6]Discharge'!H25)="","",IF(COUNT(O6)=0,"",IF(O6=1,(((10^K4)*('[6]Discharge'!H25^N4))/100),((10^K4)*('[6]Discharge'!H25^N4))))))</f>
        <v>233.19729302309398</v>
      </c>
      <c r="I27" s="67">
        <f>IF('[6]Discharge'!I25=0,0,IF(TRIM('[6]Discharge'!I25)="","",IF(COUNT(O6)=0,"",IF(O6=1,(((10^K4)*('[6]Discharge'!I25^N4))/100),((10^K4)*('[6]Discharge'!I25^N4))))))</f>
        <v>45.92992953085247</v>
      </c>
      <c r="J27" s="67">
        <f>IF('[6]Discharge'!J25=0,0,IF(TRIM('[6]Discharge'!J25)="","",IF(COUNT(O6)=0,"",IF(O6=1,(((10^K4)*('[6]Discharge'!J25^N4))/100),((10^K4)*('[6]Discharge'!J25^N4))))))</f>
        <v>30.819188704110807</v>
      </c>
      <c r="K27" s="67">
        <f>IF('[6]Discharge'!K25=0,0,IF(TRIM('[6]Discharge'!K25)="","",IF(COUNT(O6)=0,"",IF(O6=1,(((10^K4)*('[6]Discharge'!K25^N4))/100),((10^K4)*('[6]Discharge'!K25^N4))))))</f>
        <v>9.892688600787382</v>
      </c>
      <c r="L27" s="67">
        <f>IF('[6]Discharge'!L25=0,0,IF(TRIM('[6]Discharge'!L25)="","",IF(COUNT(O6)=0,"",IF(O6=1,(((10^K4)*('[6]Discharge'!L25^N4))/100),((10^K4)*('[6]Discharge'!L25^N4))))))</f>
        <v>4.856545612058885</v>
      </c>
      <c r="M27" s="67">
        <f>IF('[6]Discharge'!M25=0,0,IF(TRIM('[6]Discharge'!M25)="","",IF(COUNT(O6)=0,"",IF(O6=1,(((10^K4)*('[6]Discharge'!M25^N4))/100),((10^K4)*('[6]Discharge'!M25^N4))))))</f>
        <v>5.673634052145569</v>
      </c>
      <c r="N27" s="67">
        <f>IF('[6]Discharge'!N25=0,0,IF(TRIM('[6]Discharge'!N25)="","",IF(COUNT(O6)=0,"",IF(O6=1,(((10^K4)*('[6]Discharge'!N25^N4))/100),((10^K4)*('[6]Discharge'!N25^N4))))))</f>
        <v>2.0792340215725478</v>
      </c>
      <c r="O27" s="95">
        <f t="shared" si="0"/>
        <v>743.5716001949435</v>
      </c>
      <c r="P27" s="92"/>
      <c r="Q27" s="30"/>
    </row>
    <row r="28" spans="2:17" ht="21.75">
      <c r="B28" s="62">
        <v>17</v>
      </c>
      <c r="C28" s="67">
        <f>IF('[6]Discharge'!C26=0,0,IF(TRIM('[6]Discharge'!C26)="","",IF(COUNT(O6)=0,"",IF(O6=1,(((10^K4)*('[6]Discharge'!C26^N4))/100),((10^K4)*('[6]Discharge'!C26^N4))))))</f>
        <v>0.7269301704058314</v>
      </c>
      <c r="D28" s="67">
        <f>IF('[6]Discharge'!D26=0,0,IF(TRIM('[6]Discharge'!D26)="","",IF(COUNT(O6)=0,"",IF(O6=1,(((10^K4)*('[6]Discharge'!D26^N4))/100),((10^K4)*('[6]Discharge'!D26^N4))))))</f>
        <v>2.0792340215725478</v>
      </c>
      <c r="E28" s="67">
        <f>IF('[6]Discharge'!E26=0,0,IF(TRIM('[6]Discharge'!E26)="","",IF(COUNT(O6)=0,"",IF(O6=1,(((10^K4)*('[6]Discharge'!E26^N4))/100),((10^K4)*('[6]Discharge'!E26^N4))))))</f>
        <v>30.819188704110807</v>
      </c>
      <c r="F28" s="67">
        <f>IF('[6]Discharge'!F26=0,0,IF(TRIM('[6]Discharge'!F26)="","",IF(COUNT(O6)=0,"",IF(O6=1,(((10^K4)*('[6]Discharge'!F26^N4))/100),((10^K4)*('[6]Discharge'!F26^N4))))))</f>
        <v>168.17480269963042</v>
      </c>
      <c r="G28" s="67">
        <f>IF('[6]Discharge'!G26=0,0,IF(TRIM('[6]Discharge'!G26)="","",IF(COUNT(O6)=0,"",IF(O6=1,(((10^K4)*('[6]Discharge'!G26^N4))/100),((10^K4)*('[6]Discharge'!G26^N4))))))</f>
        <v>151.56191376570024</v>
      </c>
      <c r="H28" s="67">
        <f>IF('[6]Discharge'!H26=0,0,IF(TRIM('[6]Discharge'!H26)="","",IF(COUNT(O6)=0,"",IF(O6=1,(((10^K4)*('[6]Discharge'!H26^N4))/100),((10^K4)*('[6]Discharge'!H26^N4))))))</f>
        <v>168.17480269963042</v>
      </c>
      <c r="I28" s="67">
        <f>IF('[6]Discharge'!I26=0,0,IF(TRIM('[6]Discharge'!I26)="","",IF(COUNT(O6)=0,"",IF(O6=1,(((10^K4)*('[6]Discharge'!I26^N4))/100),((10^K4)*('[6]Discharge'!I26^N4))))))</f>
        <v>39.48953461137224</v>
      </c>
      <c r="J28" s="67">
        <f>IF('[6]Discharge'!J26=0,0,IF(TRIM('[6]Discharge'!J26)="","",IF(COUNT(O6)=0,"",IF(O6=1,(((10^K4)*('[6]Discharge'!J26^N4))/100),((10^K4)*('[6]Discharge'!J26^N4))))))</f>
        <v>27.678338683303636</v>
      </c>
      <c r="K28" s="67">
        <f>IF('[6]Discharge'!K26=0,0,IF(TRIM('[6]Discharge'!K26)="","",IF(COUNT(O6)=0,"",IF(O6=1,(((10^K4)*('[6]Discharge'!K26^N4))/100),((10^K4)*('[6]Discharge'!K26^N4))))))</f>
        <v>9.892688600787382</v>
      </c>
      <c r="L28" s="67">
        <f>IF('[6]Discharge'!L26=0,0,IF(TRIM('[6]Discharge'!L26)="","",IF(COUNT(O6)=0,"",IF(O6=1,(((10^K4)*('[6]Discharge'!L26^N4))/100),((10^K4)*('[6]Discharge'!L26^N4))))))</f>
        <v>4.108582904542877</v>
      </c>
      <c r="M28" s="67">
        <f>IF('[6]Discharge'!M26=0,0,IF(TRIM('[6]Discharge'!M26)="","",IF(COUNT(O6)=0,"",IF(O6=1,(((10^K4)*('[6]Discharge'!M26^N4))/100),((10^K4)*('[6]Discharge'!M26^N4))))))</f>
        <v>4.856545612058885</v>
      </c>
      <c r="N28" s="67">
        <f>IF('[6]Discharge'!N26=0,0,IF(TRIM('[6]Discharge'!N26)="","",IF(COUNT(O6)=0,"",IF(O6=1,(((10^K4)*('[6]Discharge'!N26^N4))/100),((10^K4)*('[6]Discharge'!N26^N4))))))</f>
        <v>2.0792340215725478</v>
      </c>
      <c r="O28" s="95">
        <f t="shared" si="0"/>
        <v>609.641796494688</v>
      </c>
      <c r="P28" s="92"/>
      <c r="Q28" s="30"/>
    </row>
    <row r="29" spans="2:17" ht="21.75">
      <c r="B29" s="62">
        <v>18</v>
      </c>
      <c r="C29" s="67">
        <f>IF('[6]Discharge'!C27=0,0,IF(TRIM('[6]Discharge'!C27)="","",IF(COUNT(O6)=0,"",IF(O6=1,(((10^K4)*('[6]Discharge'!C27^N4))/100),((10^K4)*('[6]Discharge'!C27^N4))))))</f>
        <v>0.7269301704058314</v>
      </c>
      <c r="D29" s="67">
        <f>IF('[6]Discharge'!D27=0,0,IF(TRIM('[6]Discharge'!D27)="","",IF(COUNT(O6)=0,"",IF(O6=1,(((10^K4)*('[6]Discharge'!D27^N4))/100),((10^K4)*('[6]Discharge'!D27^N4))))))</f>
        <v>2.0792340215725478</v>
      </c>
      <c r="E29" s="67">
        <f>IF('[6]Discharge'!E27=0,0,IF(TRIM('[6]Discharge'!E27)="","",IF(COUNT(O6)=0,"",IF(O6=1,(((10^K4)*('[6]Discharge'!E27^N4))/100),((10^K4)*('[6]Discharge'!E27^N4))))))</f>
        <v>19.984502142878668</v>
      </c>
      <c r="F29" s="67">
        <f>IF('[6]Discharge'!F27=0,0,IF(TRIM('[6]Discharge'!F27)="","",IF(COUNT(O6)=0,"",IF(O6=1,(((10^K4)*('[6]Discharge'!F27^N4))/100),((10^K4)*('[6]Discharge'!F27^N4))))))</f>
        <v>964.3333021129641</v>
      </c>
      <c r="G29" s="67">
        <f>IF('[6]Discharge'!G27=0,0,IF(TRIM('[6]Discharge'!G27)="","",IF(COUNT(O6)=0,"",IF(O6=1,(((10^K4)*('[6]Discharge'!G27^N4))/100),((10^K4)*('[6]Discharge'!G27^N4))))))</f>
        <v>117.38074934260698</v>
      </c>
      <c r="H29" s="67">
        <f>IF('[6]Discharge'!H27=0,0,IF(TRIM('[6]Discharge'!H27)="","",IF(COUNT(O6)=0,"",IF(O6=1,(((10^K4)*('[6]Discharge'!H27^N4))/100),((10^K4)*('[6]Discharge'!H27^N4))))))</f>
        <v>185.7400164258209</v>
      </c>
      <c r="I29" s="67">
        <f>IF('[6]Discharge'!I27=0,0,IF(TRIM('[6]Discharge'!I27)="","",IF(COUNT(O6)=0,"",IF(O6=1,(((10^K4)*('[6]Discharge'!I27^N4))/100),((10^K4)*('[6]Discharge'!I27^N4))))))</f>
        <v>41.57710436647014</v>
      </c>
      <c r="J29" s="67">
        <f>IF('[6]Discharge'!J27=0,0,IF(TRIM('[6]Discharge'!J27)="","",IF(COUNT(O6)=0,"",IF(O6=1,(((10^K4)*('[6]Discharge'!J27^N4))/100),((10^K4)*('[6]Discharge'!J27^N4))))))</f>
        <v>24.72165183520457</v>
      </c>
      <c r="K29" s="67">
        <f>IF('[6]Discharge'!K27=0,0,IF(TRIM('[6]Discharge'!K27)="","",IF(COUNT(O6)=0,"",IF(O6=1,(((10^K4)*('[6]Discharge'!K27^N4))/100),((10^K4)*('[6]Discharge'!K27^N4))))))</f>
        <v>9.892688600787382</v>
      </c>
      <c r="L29" s="67">
        <f>IF('[6]Discharge'!L27=0,0,IF(TRIM('[6]Discharge'!L27)="","",IF(COUNT(O6)=0,"",IF(O6=1,(((10^K4)*('[6]Discharge'!L27^N4))/100),((10^K4)*('[6]Discharge'!L27^N4))))))</f>
        <v>4.108582904542877</v>
      </c>
      <c r="M29" s="67">
        <f>IF('[6]Discharge'!M27=0,0,IF(TRIM('[6]Discharge'!M27)="","",IF(COUNT(O6)=0,"",IF(O6=1,(((10^K4)*('[6]Discharge'!M27^N4))/100),((10^K4)*('[6]Discharge'!M27^N4))))))</f>
        <v>4.856545612058885</v>
      </c>
      <c r="N29" s="67">
        <f>IF('[6]Discharge'!N27=0,0,IF(TRIM('[6]Discharge'!N27)="","",IF(COUNT(O6)=0,"",IF(O6=1,(((10^K4)*('[6]Discharge'!N27^N4))/100),((10^K4)*('[6]Discharge'!N27^N4))))))</f>
        <v>2.0792340215725478</v>
      </c>
      <c r="O29" s="95">
        <f t="shared" si="0"/>
        <v>1377.4805415568853</v>
      </c>
      <c r="P29" s="92"/>
      <c r="Q29" s="30"/>
    </row>
    <row r="30" spans="2:17" ht="21.75">
      <c r="B30" s="62">
        <v>19</v>
      </c>
      <c r="C30" s="67">
        <f>IF('[6]Discharge'!C28=0,0,IF(TRIM('[6]Discharge'!C28)="","",IF(COUNT(O6)=0,"",IF(O6=1,(((10^K4)*('[6]Discharge'!C28^N4))/100),((10^K4)*('[6]Discharge'!C28^N4))))))</f>
        <v>0.7269301704058314</v>
      </c>
      <c r="D30" s="67">
        <f>IF('[6]Discharge'!D28=0,0,IF(TRIM('[6]Discharge'!D28)="","",IF(COUNT(O6)=0,"",IF(O6=1,(((10^K4)*('[6]Discharge'!D28^N4))/100),((10^K4)*('[6]Discharge'!D28^N4))))))</f>
        <v>2.0792340215725478</v>
      </c>
      <c r="E30" s="67">
        <f>IF('[6]Discharge'!E28=0,0,IF('[6]Discharge'!E28=0,0,IF(TRIM('[6]Discharge'!E28)="","",IF(COUNT(O6)=0,"",IF(O6=1,(((10^K4)*('[6]Discharge'!E28^N4))/100),((10^K4)*('[6]Discharge'!E28^N4)))))))</f>
        <v>10.529643307123044</v>
      </c>
      <c r="F30" s="67">
        <f>IF('[6]Discharge'!F28=0,0,IF(TRIM('[6]Discharge'!F28)="","",IF(COUNT(O6)=0,"",IF(O6=1,(((10^K4)*('[6]Discharge'!F28^N4))/100),((10^K4)*('[6]Discharge'!F28^N4))))))</f>
        <v>381.29555709389115</v>
      </c>
      <c r="G30" s="67">
        <f>IF('[6]Discharge'!G28=0,0,IF(TRIM('[6]Discharge'!G28)="","",IF(COUNT(O6)=0,"",IF(O6=1,(((10^K4)*('[6]Discharge'!G28^N4))/100),((10^K4)*('[6]Discharge'!G28^N4))))))</f>
        <v>108.590271176812</v>
      </c>
      <c r="H30" s="67">
        <f>IF('[6]Discharge'!H28=0,0,IF(TRIM('[6]Discharge'!H28)="","",IF(COUNT(O6)=0,"",IF(O6=1,(((10^K4)*('[6]Discharge'!H28^N4))/100),((10^K4)*('[6]Discharge'!H28^N4))))))</f>
        <v>271.59565579870923</v>
      </c>
      <c r="I30" s="67">
        <f>IF('[6]Discharge'!I28=0,0,IF(TRIM('[6]Discharge'!I28)="","",IF(COUNT(O6)=0,"",IF(O6=1,(((10^K4)*('[6]Discharge'!I28^N4))/100),((10^K4)*('[6]Discharge'!I28^N4))))))</f>
        <v>55.35426023328548</v>
      </c>
      <c r="J30" s="67">
        <f>IF('[6]Discharge'!J28=0,0,IF(TRIM('[6]Discharge'!J28)="","",IF(COUNT(O6)=0,"",IF(O6=1,(((10^K4)*('[6]Discharge'!J28^N4))/100),((10^K4)*('[6]Discharge'!J28^N4))))))</f>
        <v>23.31174495942187</v>
      </c>
      <c r="K30" s="67">
        <f>IF('[6]Discharge'!K28=0,0,IF(TRIM('[6]Discharge'!K28)="","",IF(COUNT(O6)=0,"",IF(O6=1,(((10^K4)*('[6]Discharge'!K28^N4))/100),((10^K4)*('[6]Discharge'!K28^N4))))))</f>
        <v>9.892688600787382</v>
      </c>
      <c r="L30" s="67">
        <f>IF('[6]Discharge'!L28=0,0,IF(TRIM('[6]Discharge'!L28)="","",IF(COUNT(O6)=0,"",IF(O6=1,(((10^K4)*('[6]Discharge'!L28^N4))/100),((10^K4)*('[6]Discharge'!L28^N4))))))</f>
        <v>4.108582904542877</v>
      </c>
      <c r="M30" s="67">
        <f>IF('[6]Discharge'!M28=0,0,IF(TRIM('[6]Discharge'!M28)="","",IF(COUNT(O6)=0,"",IF(O6=1,(((10^K4)*('[6]Discharge'!M28^N4))/100),((10^K4)*('[6]Discharge'!M28^N4))))))</f>
        <v>4.856545612058885</v>
      </c>
      <c r="N30" s="67">
        <f>IF('[6]Discharge'!N28=0,0,IF(TRIM('[6]Discharge'!N28)="","",IF(COUNT(O6)=0,"",IF(O6=1,(((10^K4)*('[6]Discharge'!N28^N4))/100),((10^K4)*('[6]Discharge'!N28^N4))))))</f>
        <v>1.8994775015473206</v>
      </c>
      <c r="O30" s="95">
        <f t="shared" si="0"/>
        <v>874.2405913801576</v>
      </c>
      <c r="P30" s="92"/>
      <c r="Q30" s="30"/>
    </row>
    <row r="31" spans="2:17" ht="21.75">
      <c r="B31" s="62">
        <v>20</v>
      </c>
      <c r="C31" s="67">
        <f>IF('[6]Discharge'!C29=0,0,IF(TRIM('[6]Discharge'!C29)="","",IF(COUNT(O6)=0,"",IF(O6=1,(((10^K4)*('[6]Discharge'!C29^N4))/100),((10^K4)*('[6]Discharge'!C29^N4))))))</f>
        <v>0.7269301704058314</v>
      </c>
      <c r="D31" s="67">
        <f>IF('[6]Discharge'!D29=0,0,IF(TRIM('[6]Discharge'!D29)="","",IF(COUNT(O6)=0,"",IF(O6=1,(((10^K4)*('[6]Discharge'!D29^N4))/100),((10^K4)*('[6]Discharge'!D29^N4))))))</f>
        <v>2.0792340215725478</v>
      </c>
      <c r="E31" s="67">
        <f>IF('[6]Discharge'!E29=0,0,IF(TRIM('[6]Discharge'!E29)="","",IF(COUNT(O6)=0,"",IF(O6=1,(((10^K4)*('[6]Discharge'!E29^N4))/100),((10^K4)*('[6]Discharge'!E29^N4))))))</f>
        <v>14.161939093507257</v>
      </c>
      <c r="F31" s="67">
        <f>IF('[6]Discharge'!F29=0,0,IF(TRIM('[6]Discharge'!F29)="","",IF(COUNT(O6)=0,"",IF(O6=1,(((10^K4)*('[6]Discharge'!F29^N4))/100),((10^K4)*('[6]Discharge'!F29^N4))))))</f>
        <v>66.02380427668857</v>
      </c>
      <c r="G31" s="67">
        <f>IF('[6]Discharge'!G29=0,0,IF(TRIM('[6]Discharge'!G29)="","",IF(COUNT(O6)=0,"",IF(O6=1,(((10^K4)*('[6]Discharge'!G29^N4))/100),((10^K4)*('[6]Discharge'!G29^N4))))))</f>
        <v>92.45585127101185</v>
      </c>
      <c r="H31" s="67">
        <f>IF('[6]Discharge'!H29=0,0,IF(TRIM('[6]Discharge'!H29)="","",IF(COUNT(O6)=0,"",IF(O6=1,(((10^K4)*('[6]Discharge'!H29^N4))/100),((10^K4)*('[6]Discharge'!H29^N4))))))</f>
        <v>381.29555709389115</v>
      </c>
      <c r="I31" s="67">
        <f>IF('[6]Discharge'!I29=0,0,IF(TRIM('[6]Discharge'!I29)="","",IF(COUNT(O6)=0,"",IF(O6=1,(((10^K4)*('[6]Discharge'!I29^N4))/100),((10^K4)*('[6]Discharge'!I29^N4))))))</f>
        <v>69.06252670923872</v>
      </c>
      <c r="J31" s="67">
        <f>IF('[6]Discharge'!J29=0,0,IF(TRIM('[6]Discharge'!J29)="","",IF(COUNT(O6)=0,"",IF(O6=1,(((10^K4)*('[6]Discharge'!J29^N4))/100),((10^K4)*('[6]Discharge'!J29^N4))))))</f>
        <v>19.984502142878668</v>
      </c>
      <c r="K31" s="67">
        <f>IF('[6]Discharge'!K29=0,0,IF(TRIM('[6]Discharge'!K29)="","",IF(COUNT(O6)=0,"",IF(O6=1,(((10^K4)*('[6]Discharge'!K29^N4))/100),((10^K4)*('[6]Discharge'!K29^N4))))))</f>
        <v>9.892688600787382</v>
      </c>
      <c r="L31" s="67">
        <f>IF('[6]Discharge'!L29=0,0,IF(TRIM('[6]Discharge'!L29)="","",IF(COUNT(O6)=0,"",IF(O6=1,(((10^K4)*('[6]Discharge'!L29^N4))/100),((10^K4)*('[6]Discharge'!L29^N4))))))</f>
        <v>4.108582904542877</v>
      </c>
      <c r="M31" s="67">
        <f>IF('[6]Discharge'!M29=0,0,IF(TRIM('[6]Discharge'!M29)="","",IF(COUNT(O6)=0,"",IF(O6=1,(((10^K4)*('[6]Discharge'!M29^N4))/100),((10^K4)*('[6]Discharge'!M29^N4))))))</f>
        <v>4.856545612058885</v>
      </c>
      <c r="N31" s="67">
        <f>IF('[6]Discharge'!N29=0,0,IF(TRIM('[6]Discharge'!N29)="","",IF(COUNT(O6)=0,"",IF(O6=1,(((10^K4)*('[6]Discharge'!N29^N4))/100),((10^K4)*('[6]Discharge'!N29^N4))))))</f>
        <v>1.4131295933054848</v>
      </c>
      <c r="O31" s="95">
        <f t="shared" si="0"/>
        <v>666.0612914898893</v>
      </c>
      <c r="P31" s="92"/>
      <c r="Q31" s="30"/>
    </row>
    <row r="32" spans="2:17" ht="21.75">
      <c r="B32" s="62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95"/>
      <c r="P32" s="92"/>
      <c r="Q32" s="30"/>
    </row>
    <row r="33" spans="2:17" ht="21.75">
      <c r="B33" s="62">
        <v>21</v>
      </c>
      <c r="C33" s="67">
        <f>IF('[6]Discharge'!C31=0,0,IF(TRIM('[6]Discharge'!C31)="","",IF(COUNT(O6)=0,"",IF(O6=1,(((10^K4)*('[6]Discharge'!C31^N4))/100),((10^K4)*('[6]Discharge'!C31^N4))))))</f>
        <v>0.7269301704058314</v>
      </c>
      <c r="D33" s="67">
        <f>IF('[6]Discharge'!D31=0,0,IF(TRIM('[6]Discharge'!D31)="","",IF(COUNT(O6)=0,"",IF(O6=1,(((10^K4)*('[6]Discharge'!D31^N4))/100),((10^K4)*('[6]Discharge'!D31^N4))))))</f>
        <v>7.560835204378996</v>
      </c>
      <c r="E33" s="67">
        <f>IF('[6]Discharge'!E31=0,0,IF(TRIM('[6]Discharge'!E31)="","",IF(COUNT(O6)=0,"",IF(O6=1,(((10^K4)*('[6]Discharge'!E31^N4))/100),((10^K4)*('[6]Discharge'!E31^N4))))))</f>
        <v>17.92149247350705</v>
      </c>
      <c r="F33" s="67">
        <f>IF('[6]Discharge'!F31=0,0,IF(TRIM('[6]Discharge'!F31)="","",IF(COUNT(O6)=0,"",IF(O6=1,(((10^K4)*('[6]Discharge'!F31^N4))/100),((10^K4)*('[6]Discharge'!F31^N4))))))</f>
        <v>34.14613398723441</v>
      </c>
      <c r="G33" s="67">
        <f>IF('[6]Discharge'!G31=0,0,IF(TRIM('[6]Discharge'!G31)="","",IF(COUNT(O6)=0,"",IF(O6=1,(((10^K4)*('[6]Discharge'!G31^N4))/100),((10^K4)*('[6]Discharge'!G31^N4))))))</f>
        <v>104.33541043645147</v>
      </c>
      <c r="H33" s="67">
        <f>IF('[6]Discharge'!H31=0,0,IF(TRIM('[6]Discharge'!H31)="","",IF(COUNT(O6)=0,"",IF(O6=1,(((10^K4)*('[6]Discharge'!H31^N4))/100),((10^K4)*('[6]Discharge'!H31^N4))))))</f>
        <v>1847.4226447554613</v>
      </c>
      <c r="I33" s="67">
        <f>IF('[6]Discharge'!I31=0,0,IF(TRIM('[6]Discharge'!I31)="","",IF(COUNT(O6)=0,"",IF(O6=1,(((10^K4)*('[6]Discharge'!I31^N4))/100),((10^K4)*('[6]Discharge'!I31^N4))))))</f>
        <v>78.63095334940544</v>
      </c>
      <c r="J33" s="67">
        <f>IF('[6]Discharge'!J31=0,0,IF(TRIM('[6]Discharge'!J31)="","",IF(COUNT(O6)=0,"",IF(O6=1,(((10^K4)*('[6]Discharge'!J31^N4))/100),((10^K4)*('[6]Discharge'!J31^N4))))))</f>
        <v>19.984502142878668</v>
      </c>
      <c r="K33" s="67">
        <f>IF('[6]Discharge'!K31=0,0,IF(TRIM('[6]Discharge'!K31)="","",IF(COUNT(O6)=0,"",IF(O6=1,(((10^K4)*('[6]Discharge'!K31^N4))/100),((10^K4)*('[6]Discharge'!K31^N4))))))</f>
        <v>9.892688600787382</v>
      </c>
      <c r="L33" s="67">
        <f>IF('[6]Discharge'!L31=0,0,IF(TRIM('[6]Discharge'!L31)="","",IF(COUNT(O6)=0,"",IF(O6=1,(((10^K4)*('[6]Discharge'!L31^N4))/100),((10^K4)*('[6]Discharge'!L31^N4))))))</f>
        <v>4.108582904542877</v>
      </c>
      <c r="M33" s="67">
        <f>IF('[6]Discharge'!M31=0,0,IF(TRIM('[6]Discharge'!M31)="","",IF(COUNT(O6)=0,"",IF(O6=1,(((10^K4)*('[6]Discharge'!M31^N4))/100),((10^K4)*('[6]Discharge'!M31^N4))))))</f>
        <v>4.473991615451303</v>
      </c>
      <c r="N33" s="67">
        <f>IF('[6]Discharge'!N31=0,0,IF(TRIM('[6]Discharge'!N31)="","",IF(COUNT(O6)=0,"",IF(O6=1,(((10^K4)*('[6]Discharge'!N31^N4))/100),((10^K4)*('[6]Discharge'!N31^N4))))))</f>
        <v>1.4131295933054848</v>
      </c>
      <c r="O33" s="95">
        <f t="shared" si="0"/>
        <v>2130.6172952338106</v>
      </c>
      <c r="P33" s="92"/>
      <c r="Q33" s="30"/>
    </row>
    <row r="34" spans="2:17" ht="21.75">
      <c r="B34" s="62">
        <v>22</v>
      </c>
      <c r="C34" s="67">
        <f>IF('[6]Discharge'!C32=0,0,IF(TRIM('[6]Discharge'!C32)="","",IF(COUNT(O6)=0,"",IF(O6=1,(((10^K4)*('[6]Discharge'!C32^N4))/100),((10^K4)*('[6]Discharge'!C32^N4))))))</f>
        <v>0.7269301704058314</v>
      </c>
      <c r="D34" s="67">
        <f>IF('[6]Discharge'!D32=0,0,IF(TRIM('[6]Discharge'!D32)="","",IF(COUNT(O6)=0,"",IF(O6=1,(((10^K4)*('[6]Discharge'!D32^N4))/100),((10^K4)*('[6]Discharge'!D32^N4))))))</f>
        <v>8.683843685556822</v>
      </c>
      <c r="E34" s="67">
        <f>IF('[6]Discharge'!E32=0,0,IF(TRIM('[6]Discharge'!E32)="","",IF(COUNT(O6)=0,"",IF(O6=1,(((10^K4)*('[6]Discharge'!E32^N4))/100),((10^K4)*('[6]Discharge'!E32^N4))))))</f>
        <v>15.056445356680687</v>
      </c>
      <c r="F34" s="67">
        <f>IF('[6]Discharge'!F32=0,0,IF(TRIM('[6]Discharge'!F32)="","",IF(COUNT(O6)=0,"",IF(O6=1,(((10^K4)*('[6]Discharge'!F32^N4))/100),((10^K4)*('[6]Discharge'!F32^N4))))))</f>
        <v>32.45928150961175</v>
      </c>
      <c r="G34" s="67">
        <f>IF('[6]Discharge'!G32=0,0,IF(TRIM('[6]Discharge'!G32)="","",IF(COUNT(O6)=0,"",IF(O6=1,(((10^K4)*('[6]Discharge'!G32^N4))/100),((10^K4)*('[6]Discharge'!G32^N4))))))</f>
        <v>3154.4622094834726</v>
      </c>
      <c r="H34" s="67">
        <f>IF('[6]Discharge'!H32=0,0,IF(TRIM('[6]Discharge'!H32)="","",IF(COUNT(O6)=0,"",IF(O6=1,(((10^K4)*('[6]Discharge'!H32^N4))/100),((10^K4)*('[6]Discharge'!H32^N4))))))</f>
        <v>717.7381121997587</v>
      </c>
      <c r="I34" s="67">
        <f>IF('[6]Discharge'!I32=0,0,IF(TRIM('[6]Discharge'!I32)="","",IF(COUNT(O6)=0,"",IF(O6=1,(((10^K4)*('[6]Discharge'!I32^N4))/100),((10^K4)*('[6]Discharge'!I32^N4))))))</f>
        <v>75.36578126889694</v>
      </c>
      <c r="J34" s="67">
        <f>IF('[6]Discharge'!J32=0,0,IF(TRIM('[6]Discharge'!J32)="","",IF(COUNT(O6)=0,"",IF(O6=1,(((10^K4)*('[6]Discharge'!J32^N4))/100),((10^K4)*('[6]Discharge'!J32^N4))))))</f>
        <v>19.984502142878668</v>
      </c>
      <c r="K34" s="67">
        <f>IF('[6]Discharge'!K32=0,0,IF(TRIM('[6]Discharge'!K32)="","",IF(COUNT(O6)=0,"",IF(O6=1,(((10^K4)*('[6]Discharge'!K32^N4))/100),((10^K4)*('[6]Discharge'!K32^N4))))))</f>
        <v>9.892688600787382</v>
      </c>
      <c r="L34" s="67">
        <f>IF('[6]Discharge'!L32=0,0,IF(TRIM('[6]Discharge'!L32)="","",IF(COUNT(O6)=0,"",IF(O6=1,(((10^K4)*('[6]Discharge'!L32^N4))/100),((10^K4)*('[6]Discharge'!L32^N4))))))</f>
        <v>4.108582904542877</v>
      </c>
      <c r="M34" s="67">
        <f>IF('[6]Discharge'!M32=0,0,IF(TRIM('[6]Discharge'!M32)="","",IF(COUNT(O6)=0,"",IF(O6=1,(((10^K4)*('[6]Discharge'!M32^N4))/100),((10^K4)*('[6]Discharge'!M32^N4))))))</f>
        <v>3.4286319673313606</v>
      </c>
      <c r="N34" s="67">
        <f>IF('[6]Discharge'!N32=0,0,IF(TRIM('[6]Discharge'!N32)="","",IF(COUNT(O6)=0,"",IF(O6=1,(((10^K4)*('[6]Discharge'!N32^N4))/100),((10^K4)*('[6]Discharge'!N32^N4))))))</f>
        <v>1.4131295933054848</v>
      </c>
      <c r="O34" s="95">
        <f t="shared" si="0"/>
        <v>4043.32013888323</v>
      </c>
      <c r="P34" s="92"/>
      <c r="Q34" s="30"/>
    </row>
    <row r="35" spans="2:17" ht="21.75">
      <c r="B35" s="62">
        <v>23</v>
      </c>
      <c r="C35" s="67">
        <f>IF('[6]Discharge'!C33=0,0,IF(TRIM('[6]Discharge'!C33)="","",IF(COUNT(O6)=0,"",IF(O6=1,(((10^K4)*('[6]Discharge'!C33^N4))/100),((10^K4)*('[6]Discharge'!C33^N4))))))</f>
        <v>0.7269301704058314</v>
      </c>
      <c r="D35" s="67">
        <f>IF('[6]Discharge'!D33=0,0,IF(TRIM('[6]Discharge'!D33)="","",IF(COUNT(O6)=0,"",IF(O6=1,(((10^K4)*('[6]Discharge'!D33^N4))/100),((10^K4)*('[6]Discharge'!D33^N4))))))</f>
        <v>7.031163543588418</v>
      </c>
      <c r="E35" s="67">
        <f>IF('[6]Discharge'!E33=0,0,IF(TRIM('[6]Discharge'!E33)="","",IF(COUNT(O6)=0,"",IF(O6=1,(((10^K4)*('[6]Discharge'!E33^N4))/100),((10^K4)*('[6]Discharge'!E33^N4))))))</f>
        <v>4.856545612058885</v>
      </c>
      <c r="F35" s="67">
        <f>IF('[6]Discharge'!F33=0,0,IF(TRIM('[6]Discharge'!F33)="","",IF(COUNT(O6)=0,"",IF(O6=1,(((10^K4)*('[6]Discharge'!F33^N4))/100),((10^K4)*('[6]Discharge'!F33^N4))))))</f>
        <v>92.45585127101185</v>
      </c>
      <c r="G35" s="67">
        <f>IF('[6]Discharge'!G33=0,0,IF(TRIM('[6]Discharge'!G33)="","",IF(COUNT(O6)=0,"",IF(O6=1,(((10^K4)*('[6]Discharge'!G33^N4))/100),((10^K4)*('[6]Discharge'!G33^N4))))))</f>
        <v>20854.1769236893</v>
      </c>
      <c r="H35" s="67">
        <f>IF('[6]Discharge'!H33=0,0,IF(TRIM('[6]Discharge'!H33)="","",IF(COUNT(O6)=0,"",IF(O6=1,(((10^K4)*('[6]Discharge'!H33^N4))/100),((10^K4)*('[6]Discharge'!H33^N4))))))</f>
        <v>442.7017070617928</v>
      </c>
      <c r="I35" s="67">
        <f>IF('[6]Discharge'!I33=0,0,IF(TRIM('[6]Discharge'!I33)="","",IF(COUNT(O6)=0,"",IF(O6=1,(((10^K4)*('[6]Discharge'!I33^N4))/100),((10^K4)*('[6]Discharge'!I33^N4))))))</f>
        <v>63.0599166732615</v>
      </c>
      <c r="J35" s="67">
        <f>IF('[6]Discharge'!J33=0,0,IF(TRIM('[6]Discharge'!J33)="","",IF(COUNT(O6)=0,"",IF(O6=1,(((10^K4)*('[6]Discharge'!J33^N4))/100),((10^K4)*('[6]Discharge'!J33^N4))))))</f>
        <v>19.984502142878668</v>
      </c>
      <c r="K35" s="67">
        <f>IF('[6]Discharge'!K33=0,0,IF(TRIM('[6]Discharge'!K33)="","",IF(COUNT(O6)=0,"",IF(O6=1,(((10^K4)*('[6]Discharge'!K33^N4))/100),((10^K4)*('[6]Discharge'!K33^N4))))))</f>
        <v>8.683843685556822</v>
      </c>
      <c r="L35" s="67">
        <f>IF('[6]Discharge'!L33=0,0,IF(TRIM('[6]Discharge'!L33)="","",IF(COUNT(O6)=0,"",IF(O6=1,(((10^K4)*('[6]Discharge'!L33^N4))/100),((10^K4)*('[6]Discharge'!L33^N4))))))</f>
        <v>4.108582904542877</v>
      </c>
      <c r="M35" s="67">
        <f>IF('[6]Discharge'!M33=0,0,IF(TRIM('[6]Discharge'!M33)="","",IF(COUNT(O6)=0,"",IF(O6=1,(((10^K4)*('[6]Discharge'!M33^N4))/100),((10^K4)*('[6]Discharge'!M33^N4))))))</f>
        <v>3.4286319673313606</v>
      </c>
      <c r="N35" s="67">
        <f>IF('[6]Discharge'!N33=0,0,IF(TRIM('[6]Discharge'!N33)="","",IF(COUNT(O6)=0,"",IF(O6=1,(((10^K4)*('[6]Discharge'!N33^N4))/100),((10^K4)*('[6]Discharge'!N33^N4))))))</f>
        <v>1.4131295933054848</v>
      </c>
      <c r="O35" s="95">
        <f t="shared" si="0"/>
        <v>21502.62772831503</v>
      </c>
      <c r="P35" s="92"/>
      <c r="Q35" s="30"/>
    </row>
    <row r="36" spans="2:17" ht="21.75">
      <c r="B36" s="62">
        <v>24</v>
      </c>
      <c r="C36" s="67">
        <f>IF('[6]Discharge'!C34=0,0,IF(TRIM('[6]Discharge'!C34)="","",IF(COUNT(O6)=0,"",IF(O6=1,(((10^K4)*('[6]Discharge'!C34^N4))/100),((10^K4)*('[6]Discharge'!C34^N4))))))</f>
        <v>0.7269301704058314</v>
      </c>
      <c r="D36" s="67">
        <f>IF('[6]Discharge'!D34=0,0,IF(TRIM('[6]Discharge'!D34)="","",IF(COUNT(O6)=0,"",IF(O6=1,(((10^K4)*('[6]Discharge'!D34^N4))/100),((10^K4)*('[6]Discharge'!D34^N4))))))</f>
        <v>4.856545612058885</v>
      </c>
      <c r="E36" s="67">
        <f>IF('[6]Discharge'!E34=0,0,IF(TRIM('[6]Discharge'!E34)="","",IF(COUNT(O6)=0,"",IF(O6=1,(((10^K4)*('[6]Discharge'!E34^N4))/100),((10^K4)*('[6]Discharge'!E34^N4))))))</f>
        <v>4.856545612058885</v>
      </c>
      <c r="F36" s="67">
        <f>IF('[6]Discharge'!F34=0,0,IF(TRIM('[6]Discharge'!F34)="","",IF(COUNT(O6)=0,"",IF(O6=1,(((10^K4)*('[6]Discharge'!F34^N4))/100),((10^K4)*('[6]Discharge'!F34^N4))))))</f>
        <v>108.590271176812</v>
      </c>
      <c r="G36" s="67">
        <f>IF('[6]Discharge'!G34=0,0,IF(TRIM('[6]Discharge'!G34)="","",IF(COUNT(O6)=0,"",IF(O6=1,(((10^K4)*('[6]Discharge'!G34^N4))/100),((10^K4)*('[6]Discharge'!G34^N4))))))</f>
        <v>2791.260125784369</v>
      </c>
      <c r="H36" s="67">
        <f>IF('[6]Discharge'!H34=0,0,IF(TRIM('[6]Discharge'!H34)="","",IF(COUNT(O6)=0,"",IF(O6=1,(((10^K4)*('[6]Discharge'!H34^N4))/100),((10^K4)*('[6]Discharge'!H34^N4))))))</f>
        <v>626.224760164751</v>
      </c>
      <c r="I36" s="67">
        <f>IF('[6]Discharge'!I34=0,0,IF(TRIM('[6]Discharge'!I34)="","",IF(COUNT(O6)=0,"",IF(O6=1,(((10^K4)*('[6]Discharge'!I34^N4))/100),((10^K4)*('[6]Discharge'!I34^N4))))))</f>
        <v>48.19575923277858</v>
      </c>
      <c r="J36" s="67">
        <f>IF('[6]Discharge'!J34=0,0,IF(TRIM('[6]Discharge'!J34)="","",IF(COUNT(O6)=0,"",IF(O6=1,(((10^K4)*('[6]Discharge'!J34^N4))/100),((10^K4)*('[6]Discharge'!J34^N4))))))</f>
        <v>19.984502142878668</v>
      </c>
      <c r="K36" s="67">
        <f>IF('[6]Discharge'!K34=0,0,IF(TRIM('[6]Discharge'!K34)="","",IF(COUNT(O6)=0,"",IF(O6=1,(((10^K4)*('[6]Discharge'!K34^N4))/100),((10^K4)*('[6]Discharge'!K34^N4))))))</f>
        <v>8.683843685556822</v>
      </c>
      <c r="L36" s="67">
        <f>IF('[6]Discharge'!L34=0,0,IF(TRIM('[6]Discharge'!L34)="","",IF(COUNT(O6)=0,"",IF(O6=1,(((10^K4)*('[6]Discharge'!L34^N4))/100),((10^K4)*('[6]Discharge'!L34^N4))))))</f>
        <v>3.4286319673313606</v>
      </c>
      <c r="M36" s="67">
        <f>IF('[6]Discharge'!M34=0,0,IF(TRIM('[6]Discharge'!M34)="","",IF(COUNT(O6)=0,"",IF(O6=1,(((10^K4)*('[6]Discharge'!M34^N4))/100),((10^K4)*('[6]Discharge'!M34^N4))))))</f>
        <v>3.4286319673313606</v>
      </c>
      <c r="N36" s="67">
        <f>IF('[6]Discharge'!N34=0,0,IF(TRIM('[6]Discharge'!N34)="","",IF(COUNT(O6)=0,"",IF(O6=1,(((10^K4)*('[6]Discharge'!N34^N4))/100),((10^K4)*('[6]Discharge'!N34^N4))))))</f>
        <v>1.5665075469850573</v>
      </c>
      <c r="O36" s="95">
        <f t="shared" si="0"/>
        <v>3621.8030550633175</v>
      </c>
      <c r="P36" s="92"/>
      <c r="Q36" s="30"/>
    </row>
    <row r="37" spans="2:17" ht="21.75">
      <c r="B37" s="62">
        <v>25</v>
      </c>
      <c r="C37" s="67">
        <f>IF('[6]Discharge'!C35=0,0,IF(TRIM('[6]Discharge'!C35)="","",IF(COUNT(O6)=0,"",IF(O6=1,(((10^K4)*('[6]Discharge'!C35^N4))/100),((10^K4)*('[6]Discharge'!C35^N4))))))</f>
        <v>0.9238257865652706</v>
      </c>
      <c r="D37" s="67">
        <f>IF('[6]Discharge'!D35=0,0,IF(TRIM('[6]Discharge'!D35)="","",IF(COUNT(O6)=0,"",IF(O6=1,(((10^K4)*('[6]Discharge'!D35^N4))/100),((10^K4)*('[6]Discharge'!D35^N4))))))</f>
        <v>4.856545612058885</v>
      </c>
      <c r="E37" s="67">
        <f>IF('[6]Discharge'!E35=0,0,IF(TRIM('[6]Discharge'!E35)="","",IF(COUNT(O6)=0,"",IF(O6=1,(((10^K4)*('[6]Discharge'!E35^N4))/100),((10^K4)*('[6]Discharge'!E35^N4))))))</f>
        <v>4.856545612058885</v>
      </c>
      <c r="F37" s="67">
        <f>IF('[6]Discharge'!F35=0,0,IF(TRIM('[6]Discharge'!F35)="","",IF(COUNT(O6)=0,"",IF(O6=1,(((10^K4)*('[6]Discharge'!F35^N4))/100),((10^K4)*('[6]Discharge'!F35^N4))))))</f>
        <v>18.937588684581627</v>
      </c>
      <c r="G37" s="67">
        <f>IF('[6]Discharge'!G35=0,0,IF(TRIM('[6]Discharge'!G35)="","",IF(COUNT(O6)=0,"",IF(O6=1,(((10^K4)*('[6]Discharge'!G35^N4))/100),((10^K4)*('[6]Discharge'!G35^N4))))))</f>
        <v>1495.483941740792</v>
      </c>
      <c r="H37" s="67">
        <f>IF('[6]Discharge'!H35=0,0,IF(TRIM('[6]Discharge'!H35)="","",IF(COUNT(O6)=0,"",IF(O6=1,(((10^K4)*('[6]Discharge'!H35^N4))/100),((10^K4)*('[6]Discharge'!H35^N4))))))</f>
        <v>455.5882463704825</v>
      </c>
      <c r="I37" s="67">
        <f>IF('[6]Discharge'!I35=0,0,IF(TRIM('[6]Discharge'!I35)="","",IF(COUNT(O6)=0,"",IF(O6=1,(((10^K4)*('[6]Discharge'!I35^N4))/100),((10^K4)*('[6]Discharge'!I35^N4))))))</f>
        <v>41.57710436647014</v>
      </c>
      <c r="J37" s="67">
        <f>IF('[6]Discharge'!J35=0,0,IF(TRIM('[6]Discharge'!J35)="","",IF(COUNT(O6)=0,"",IF(O6=1,(((10^K4)*('[6]Discharge'!J35^N4))/100),((10^K4)*('[6]Discharge'!J35^N4))))))</f>
        <v>17.92149247350705</v>
      </c>
      <c r="K37" s="67">
        <f>IF('[6]Discharge'!K35=0,0,IF(TRIM('[6]Discharge'!K35)="","",IF(COUNT(O6)=0,"",IF(O6=1,(((10^K4)*('[6]Discharge'!K35^N4))/100),((10^K4)*('[6]Discharge'!K35^N4))))))</f>
        <v>8.683843685556822</v>
      </c>
      <c r="L37" s="67">
        <f>IF('[6]Discharge'!L35=0,0,IF(TRIM('[6]Discharge'!L35)="","",IF(COUNT(O6)=0,"",IF(O6=1,(((10^K4)*('[6]Discharge'!L35^N4))/100),((10^K4)*('[6]Discharge'!L35^N4))))))</f>
        <v>3.4286319673313606</v>
      </c>
      <c r="M37" s="67">
        <f>IF('[6]Discharge'!M35=0,0,IF(TRIM('[6]Discharge'!M35)="","",IF(COUNT(O6)=0,"",IF(O6=1,(((10^K4)*('[6]Discharge'!M35^N4))/100),((10^K4)*('[6]Discharge'!M35^N4))))))</f>
        <v>3.4286319673313606</v>
      </c>
      <c r="N37" s="67">
        <f>IF('[6]Discharge'!N35=0,0,IF(TRIM('[6]Discharge'!N35)="","",IF(COUNT(O6)=0,"",IF(O6=1,(((10^K4)*('[6]Discharge'!N35^N4))/100),((10^K4)*('[6]Discharge'!N35^N4))))))</f>
        <v>2.0792340215725478</v>
      </c>
      <c r="O37" s="95">
        <f t="shared" si="0"/>
        <v>2057.7656322883086</v>
      </c>
      <c r="P37" s="92"/>
      <c r="Q37" s="30"/>
    </row>
    <row r="38" spans="2:17" ht="21.75">
      <c r="B38" s="62">
        <v>26</v>
      </c>
      <c r="C38" s="67">
        <f>IF('[6]Discharge'!C36=0,0,IF(TRIM('[6]Discharge'!C36)="","",IF(COUNT(O6)=0,"",IF(O6=1,(((10^K4)*('[6]Discharge'!C36^N4))/100),((10^K4)*('[6]Discharge'!C36^N4))))))</f>
        <v>7.031163543588418</v>
      </c>
      <c r="D38" s="67">
        <f>IF('[6]Discharge'!D36=0,0,IF(TRIM('[6]Discharge'!D36)="","",IF(COUNT(O6)=0,"",IF(O6=1,(((10^K4)*('[6]Discharge'!D36^N4))/100),((10^K4)*('[6]Discharge'!D36^N4))))))</f>
        <v>4.108582904542877</v>
      </c>
      <c r="E38" s="67">
        <f>IF('[6]Discharge'!E36=0,0,IF(TRIM('[6]Discharge'!E36)="","",IF(COUNT(O6)=0,"",IF(O6=1,(((10^K4)*('[6]Discharge'!E36^N4))/100),((10^K4)*('[6]Discharge'!E36^N4))))))</f>
        <v>4.856545612058885</v>
      </c>
      <c r="F38" s="67">
        <f>IF('[6]Discharge'!F36=0,0,IF(TRIM('[6]Discharge'!F36)="","",IF(COUNT(O6)=0,"",IF(O6=1,(((10^K4)*('[6]Discharge'!F36^N4))/100),((10^K4)*('[6]Discharge'!F36^N4))))))</f>
        <v>14.161939093507257</v>
      </c>
      <c r="G38" s="67">
        <f>IF('[6]Discharge'!G36=0,0,IF(TRIM('[6]Discharge'!G36)="","",IF(COUNT(O6)=0,"",IF(O6=1,(((10^K4)*('[6]Discharge'!G36^N4))/100),((10^K4)*('[6]Discharge'!G36^N4))))))</f>
        <v>495.46870518598195</v>
      </c>
      <c r="H38" s="67">
        <f>IF('[6]Discharge'!H36=0,0,IF(TRIM('[6]Discharge'!H36)="","",IF(COUNT(O6)=0,"",IF(O6=1,(((10^K4)*('[6]Discharge'!H36^N4))/100),((10^K4)*('[6]Discharge'!H36^N4))))))</f>
        <v>442.7017070617928</v>
      </c>
      <c r="I38" s="67">
        <f>IF('[6]Discharge'!I36=0,0,IF(TRIM('[6]Discharge'!I36)="","",IF(COUNT(O6)=0,"",IF(O6=1,(((10^K4)*('[6]Discharge'!I36^N4))/100),((10^K4)*('[6]Discharge'!I36^N4))))))</f>
        <v>35.87997666552745</v>
      </c>
      <c r="J38" s="67">
        <f>IF('[6]Discharge'!J36=0,0,IF(TRIM('[6]Discharge'!J36)="","",IF(COUNT(O6)=0,"",IF(O6=1,(((10^K4)*('[6]Discharge'!J36^N4))/100),((10^K4)*('[6]Discharge'!J36^N4))))))</f>
        <v>17.92149247350705</v>
      </c>
      <c r="K38" s="67">
        <f>IF('[6]Discharge'!K36=0,0,IF(TRIM('[6]Discharge'!K36)="","",IF(COUNT(O6)=0,"",IF(O6=1,(((10^K4)*('[6]Discharge'!K36^N4))/100),((10^K4)*('[6]Discharge'!K36^N4))))))</f>
        <v>7.560835204378996</v>
      </c>
      <c r="L38" s="67">
        <f>IF('[6]Discharge'!L36=0,0,IF(TRIM('[6]Discharge'!L36)="","",IF(COUNT(O6)=0,"",IF(O6=1,(((10^K4)*('[6]Discharge'!L36^N4))/100),((10^K4)*('[6]Discharge'!L36^N4))))))</f>
        <v>3.4286319673313606</v>
      </c>
      <c r="M38" s="67">
        <f>IF('[6]Discharge'!M36=0,0,IF(TRIM('[6]Discharge'!M36)="","",IF(COUNT(O6)=0,"",IF(O6=1,(((10^K4)*('[6]Discharge'!M36^N4))/100),((10^K4)*('[6]Discharge'!M36^N4))))))</f>
        <v>3.4286319673313606</v>
      </c>
      <c r="N38" s="67">
        <f>IF('[6]Discharge'!N36=0,0,IF(TRIM('[6]Discharge'!N36)="","",IF(COUNT(O6)=0,"",IF(O6=1,(((10^K4)*('[6]Discharge'!N36^N4))/100),((10^K4)*('[6]Discharge'!N36^N4))))))</f>
        <v>2.0792340215725478</v>
      </c>
      <c r="O38" s="95">
        <f t="shared" si="0"/>
        <v>1038.627445701121</v>
      </c>
      <c r="P38" s="92"/>
      <c r="Q38" s="30"/>
    </row>
    <row r="39" spans="2:17" ht="21.75">
      <c r="B39" s="62">
        <v>27</v>
      </c>
      <c r="C39" s="67">
        <f>IF('[6]Discharge'!C37=0,0,IF(TRIM('[6]Discharge'!C37)="","",IF(COUNT(O6)=0,"",IF(O6=1,(((10^K4)*('[6]Discharge'!C37^N4))/100),((10^K4)*('[6]Discharge'!C37^N4))))))</f>
        <v>57.861666529958434</v>
      </c>
      <c r="D39" s="67">
        <f>IF('[6]Discharge'!D37=0,0,IF(TRIM('[6]Discharge'!D37)="","",IF(COUNT(O6)=0,"",IF(O6=1,(((10^K4)*('[6]Discharge'!D37^N4))/100),((10^K4)*('[6]Discharge'!D37^N4))))))</f>
        <v>4.108582904542877</v>
      </c>
      <c r="E39" s="67">
        <f>IF('[6]Discharge'!E37=0,0,IF(TRIM('[6]Discharge'!E37)="","",IF(COUNT(O6)=0,"",IF(O6=1,(((10^K4)*('[6]Discharge'!E37^N4))/100),((10^K4)*('[6]Discharge'!E37^N4))))))</f>
        <v>6.1084313760865525</v>
      </c>
      <c r="F39" s="67">
        <f>IF('[6]Discharge'!F37=0,0,IF(TRIM('[6]Discharge'!F37)="","",IF(COUNT(O6)=0,"",IF(O6=1,(((10^K4)*('[6]Discharge'!F37^N4))/100),((10^K4)*('[6]Discharge'!F37^N4))))))</f>
        <v>21.062394238250555</v>
      </c>
      <c r="G39" s="67">
        <f>IF('[6]Discharge'!G37=0,0,IF(TRIM('[6]Discharge'!G37)="","",IF(COUNT(O6)=0,"",IF(O6=1,(((10^K4)*('[6]Discharge'!G37^N4))/100),((10^K4)*('[6]Discharge'!G37^N4))))))</f>
        <v>313.22638996488416</v>
      </c>
      <c r="H39" s="67">
        <f>IF('[6]Discharge'!H37=0,0,IF(TRIM('[6]Discharge'!H37)="","",IF(COUNT(O6)=0,"",IF(O6=1,(((10^K4)*('[6]Discharge'!H37^N4))/100),((10^K4)*('[6]Discharge'!H37^N4))))))</f>
        <v>240.62061871933005</v>
      </c>
      <c r="I39" s="67">
        <f>IF('[6]Discharge'!I37=0,0,IF(TRIM('[6]Discharge'!I37)="","",IF(COUNT(O6)=0,"",IF(O6=1,(((10^K4)*('[6]Discharge'!I37^N4))/100),((10^K4)*('[6]Discharge'!I37^N4))))))</f>
        <v>32.45928150961175</v>
      </c>
      <c r="J39" s="67">
        <f>IF('[6]Discharge'!J37=0,0,IF(TRIM('[6]Discharge'!J37)="","",IF(COUNT(O6)=0,"",IF(O6=1,(((10^K4)*('[6]Discharge'!J37^N4))/100),((10^K4)*('[6]Discharge'!J37^N4))))))</f>
        <v>17.92149247350705</v>
      </c>
      <c r="K39" s="67">
        <f>IF('[6]Discharge'!K37=0,0,IF(TRIM('[6]Discharge'!K37)="","",IF(COUNT(O6)=0,"",IF(O6=1,(((10^K4)*('[6]Discharge'!K37^N4))/100),((10^K4)*('[6]Discharge'!K37^N4))))))</f>
        <v>7.560835204378996</v>
      </c>
      <c r="L39" s="67">
        <f>IF('[6]Discharge'!L37=0,0,IF(TRIM('[6]Discharge'!L37)="","",IF(COUNT(O6)=0,"",IF(O6=1,(((10^K4)*('[6]Discharge'!L37^N4))/100),((10^K4)*('[6]Discharge'!L37^N4))))))</f>
        <v>3.4286319673313606</v>
      </c>
      <c r="M39" s="67">
        <f>IF('[6]Discharge'!M37=0,0,IF(TRIM('[6]Discharge'!M37)="","",IF(COUNT(O6)=0,"",IF(O6=1,(((10^K4)*('[6]Discharge'!M37^N4))/100),((10^K4)*('[6]Discharge'!M37^N4))))))</f>
        <v>2.8885362281631113</v>
      </c>
      <c r="N39" s="67">
        <f>IF('[6]Discharge'!N37=0,0,IF(TRIM('[6]Discharge'!N37)="","",IF(COUNT(O6)=0,"",IF(O6=1,(((10^K4)*('[6]Discharge'!N37^N4))/100),((10^K4)*('[6]Discharge'!N37^N4))))))</f>
        <v>2.0792340215725478</v>
      </c>
      <c r="O39" s="95">
        <f t="shared" si="0"/>
        <v>709.3260951376177</v>
      </c>
      <c r="P39" s="92"/>
      <c r="Q39" s="30"/>
    </row>
    <row r="40" spans="2:17" ht="21.75">
      <c r="B40" s="62">
        <v>28</v>
      </c>
      <c r="C40" s="67">
        <f>IF('[6]Discharge'!C38=0,0,IF(TRIM('[6]Discharge'!C38)="","",IF(COUNT(O6)=0,"",IF(O6=1,(((10^K4)*('[6]Discharge'!C38^N4))/100),((10^K4)*('[6]Discharge'!C38^N4))))))</f>
        <v>17.92149247350705</v>
      </c>
      <c r="D40" s="67">
        <f>IF('[6]Discharge'!D38=0,0,IF(TRIM('[6]Discharge'!D38)="","",IF(COUNT(O6)=0,"",IF(O6=1,(((10^K4)*('[6]Discharge'!D38^N4))/100),((10^K4)*('[6]Discharge'!D38^N4))))))</f>
        <v>3.4286319673313606</v>
      </c>
      <c r="E40" s="67">
        <f>IF('[6]Discharge'!E38=0,0,IF(TRIM('[6]Discharge'!E38)="","",IF(COUNT(O6)=0,"",IF(O6=1,(((10^K4)*('[6]Discharge'!E38^N4))/100),((10^K4)*('[6]Discharge'!E38^N4))))))</f>
        <v>55.35426023328548</v>
      </c>
      <c r="F40" s="67">
        <f>IF('[6]Discharge'!F38=0,0,IF(TRIM('[6]Discharge'!F38)="","",IF(COUNT(O6)=0,"",IF(O6=1,(((10^K4)*('[6]Discharge'!F38^N4))/100),((10^K4)*('[6]Discharge'!F38^N4))))))</f>
        <v>63.0599166732615</v>
      </c>
      <c r="G40" s="67">
        <f>IF('[6]Discharge'!G38=0,0,IF(TRIM('[6]Discharge'!G38)="","",IF(COUNT(O6)=0,"",IF(O6=1,(((10^K4)*('[6]Discharge'!G38^N4))/100),((10^K4)*('[6]Discharge'!G38^N4))))))</f>
        <v>287.8574892030165</v>
      </c>
      <c r="H40" s="67">
        <f>IF('[6]Discharge'!H38=0,0,IF(TRIM('[6]Discharge'!H38)="","",IF(COUNT(O6)=0,"",IF(O6=1,(((10^K4)*('[6]Discharge'!H38^N4))/100),((10^K4)*('[6]Discharge'!H38^N4))))))</f>
        <v>185.7400164258209</v>
      </c>
      <c r="I40" s="67">
        <f>IF('[6]Discharge'!I38=0,0,IF(TRIM('[6]Discharge'!I38)="","",IF(COUNT(O6)=0,"",IF(O6=1,(((10^K4)*('[6]Discharge'!I38^N4))/100),((10^K4)*('[6]Discharge'!I38^N4))))))</f>
        <v>37.66103601588554</v>
      </c>
      <c r="J40" s="67">
        <f>IF('[6]Discharge'!J38=0,0,IF(TRIM('[6]Discharge'!J38)="","",IF(COUNT(O6)=0,"",IF(O6=1,(((10^K4)*('[6]Discharge'!J38^N4))/100),((10^K4)*('[6]Discharge'!J38^N4))))))</f>
        <v>15.981090357365346</v>
      </c>
      <c r="K40" s="67">
        <f>IF('[6]Discharge'!K38=0,0,IF(TRIM('[6]Discharge'!K38)="","",IF(COUNT(O6)=0,"",IF(O6=1,(((10^K4)*('[6]Discharge'!K38^N4))/100),((10^K4)*('[6]Discharge'!K38^N4))))))</f>
        <v>6.560900201924599</v>
      </c>
      <c r="L40" s="67">
        <f>IF('[6]Discharge'!L38=0,0,IF(TRIM('[6]Discharge'!L38)="","",IF(COUNT(O6)=0,"",IF(O6=1,(((10^K4)*('[6]Discharge'!L38^N4))/100),((10^K4)*('[6]Discharge'!L38^N4))))))</f>
        <v>3.4286319673313606</v>
      </c>
      <c r="M40" s="67">
        <f>IF('[6]Discharge'!M38=0,0,IF(TRIM('[6]Discharge'!M38)="","",IF(COUNT(O6)=0,"",IF(O6=1,(((10^K4)*('[6]Discharge'!M38^N4))/100),((10^K4)*('[6]Discharge'!M38^N4))))))</f>
        <v>2.8885362281631113</v>
      </c>
      <c r="N40" s="67">
        <f>IF('[6]Discharge'!N38=0,0,IF(TRIM('[6]Discharge'!N38)="","",IF(COUNT(O6)=0,"",IF(O6=1,(((10^K4)*('[6]Discharge'!N38^N4))/100),((10^K4)*('[6]Discharge'!N38^N4))))))</f>
        <v>2.0792340215725478</v>
      </c>
      <c r="O40" s="95">
        <f t="shared" si="0"/>
        <v>681.9612357684655</v>
      </c>
      <c r="P40" s="92"/>
      <c r="Q40" s="30"/>
    </row>
    <row r="41" spans="2:17" ht="21.75">
      <c r="B41" s="62">
        <v>29</v>
      </c>
      <c r="C41" s="67">
        <f>IF('[6]Discharge'!C39=0,0,IF(TRIM('[6]Discharge'!C39)="","",IF(COUNT(O6)=0,"",IF(O6=1,(((10^K4)*('[6]Discharge'!C39^N4))/100),((10^K4)*('[6]Discharge'!C39^N4))))))</f>
        <v>18.937588684581627</v>
      </c>
      <c r="D41" s="67">
        <f>IF('[6]Discharge'!D39=0,0,IF(TRIM('[6]Discharge'!D39)="","",IF(COUNT(O6)=0,"",IF(O6=1,(((10^K4)*('[6]Discharge'!D39^N4))/100),((10^K4)*('[6]Discharge'!D39^N4))))))</f>
        <v>2.0792340215725478</v>
      </c>
      <c r="E41" s="67">
        <f>IF('[6]Discharge'!E39=0,0,IF(TRIM('[6]Discharge'!E39)="","",IF(COUNT(O6)=0,"",IF(O6=1,(((10^K4)*('[6]Discharge'!E39^N4))/100),((10^K4)*('[6]Discharge'!E39^N4))))))</f>
        <v>17.92149247350705</v>
      </c>
      <c r="F41" s="67">
        <f>IF('[6]Discharge'!F39=0,0,IF(TRIM('[6]Discharge'!F39)="","",IF(COUNT(O6)=0,"",IF(O6=1,(((10^K4)*('[6]Discharge'!F39^N4))/100),((10^K4)*('[6]Discharge'!F39^N4))))))</f>
        <v>104.33541043645147</v>
      </c>
      <c r="G41" s="67">
        <f>IF('[6]Discharge'!G39=0,0,IF(TRIM('[6]Discharge'!G39)="","",IF(COUNT(O6)=0,"",IF(O6=1,(((10^K4)*('[6]Discharge'!G39^N4))/100),((10^K4)*('[6]Discharge'!G39^N4))))))</f>
        <v>240.62061871933005</v>
      </c>
      <c r="H41" s="67">
        <f>IF('[6]Discharge'!H39=0,0,IF(TRIM('[6]Discharge'!H39)="","",IF(COUNT(O6)=0,"",IF(O6=1,(((10^K4)*('[6]Discharge'!H39^N4))/100),((10^K4)*('[6]Discharge'!H39^N4))))))</f>
        <v>156.9943129316354</v>
      </c>
      <c r="I41" s="67">
        <f>IF('[6]Discharge'!I39=0,0,IF(TRIM('[6]Discharge'!I39)="","",IF(COUNT(O6)=0,"",IF(O6=1,(((10^K4)*('[6]Discharge'!I39^N4))/100),((10^K4)*('[6]Discharge'!I39^N4))))))</f>
        <v>34.14613398723441</v>
      </c>
      <c r="J41" s="67">
        <f>IF('[6]Discharge'!J39=0,0,IF(TRIM('[6]Discharge'!J39)="","",IF(COUNT(O6)=0,"",IF(O6=1,(((10^K4)*('[6]Discharge'!J39^N4))/100),((10^K4)*('[6]Discharge'!J39^N4))))))</f>
        <v>14.161939093507257</v>
      </c>
      <c r="K41" s="67">
        <f>IF('[6]Discharge'!K39=0,0,IF(TRIM('[6]Discharge'!K39)="","",IF(COUNT(O6)=0,"",IF(O6=1,(((10^K4)*('[6]Discharge'!K39^N4))/100),((10^K4)*('[6]Discharge'!K39^N4))))))</f>
        <v>6.560900201924599</v>
      </c>
      <c r="L41" s="67">
        <f>IF('[6]Discharge'!L39=0,0,IF(TRIM('[6]Discharge'!L39)="","",IF(COUNT(O6)=0,"",IF(O6=1,(((10^K4)*('[6]Discharge'!L39^N4))/100),((10^K4)*('[6]Discharge'!L39^N4))))))</f>
        <v>3.113793679163992</v>
      </c>
      <c r="M41" s="67">
        <f>IF('[6]Discharge'!M39=0,0,IF(TRIM('[6]Discharge'!M39)="","",IF(COUNT(O6)=0,"",IF(O6=1,(((10^K4)*('[6]Discharge'!M39^N4))/100),((10^K4)*('[6]Discharge'!M39^N4))))))</f>
      </c>
      <c r="N41" s="67">
        <f>IF('[6]Discharge'!N39=0,0,IF(TRIM('[6]Discharge'!N39)="","",IF(COUNT(O6)=0,"",IF(O6=1,(((10^K4)*('[6]Discharge'!N39^N4))/100),((10^K4)*('[6]Discharge'!N39^N4))))))</f>
        <v>2.0792340215725478</v>
      </c>
      <c r="O41" s="95">
        <f t="shared" si="0"/>
        <v>600.950658250481</v>
      </c>
      <c r="P41" s="92"/>
      <c r="Q41" s="30"/>
    </row>
    <row r="42" spans="2:17" ht="21.75">
      <c r="B42" s="62">
        <v>30</v>
      </c>
      <c r="C42" s="67">
        <f>IF('[6]Discharge'!C40=0,0,IF(TRIM('[6]Discharge'!C40)="","",IF(COUNT(O6)=0,"",IF(O6=1,(((10^K4)*('[6]Discharge'!C40^N4))/100),((10^K4)*('[6]Discharge'!C40^N4))))))</f>
        <v>55.35426023328548</v>
      </c>
      <c r="D42" s="67">
        <f>IF('[6]Discharge'!D40=0,0,IF(TRIM('[6]Discharge'!D40)="","",IF(COUNT(O6)=0,"",IF(O6=1,(((10^K4)*('[6]Discharge'!D40^N4))/100),((10^K4)*('[6]Discharge'!D40^N4))))))</f>
        <v>2.465681582044358</v>
      </c>
      <c r="E42" s="67">
        <f>IF('[6]Discharge'!E40=0,0,IF(TRIM('[6]Discharge'!E40)="","",IF(COUNT(O6)=0,"",IF(O6=1,(((10^K4)*('[6]Discharge'!E40^N4))/100),((10^K4)*('[6]Discharge'!E40^N4))))))</f>
        <v>8.683843685556822</v>
      </c>
      <c r="F42" s="67">
        <f>IF('[6]Discharge'!F40=0,0,IF(TRIM('[6]Discharge'!F40)="","",IF(COUNT(O6)=0,"",IF(O6=1,(((10^K4)*('[6]Discharge'!F40^N4))/100),((10^K4)*('[6]Discharge'!F40^N4))))))</f>
        <v>66.02380427668857</v>
      </c>
      <c r="G42" s="67">
        <f>IF('[6]Discharge'!G40=0,0,IF(TRIM('[6]Discharge'!G40)="","",IF(COUNT(O6)=0,"",IF(O6=1,(((10^K4)*('[6]Discharge'!G40^N4))/100),((10^K4)*('[6]Discharge'!G40^N4))))))</f>
        <v>248.17173604386647</v>
      </c>
      <c r="H42" s="67">
        <f>IF('[6]Discharge'!H40=0,0,IF(TRIM('[6]Discharge'!H40)="","",IF(COUNT(O6)=0,"",IF(O6=1,(((10^K4)*('[6]Discharge'!H40^N4))/100),((10^K4)*('[6]Discharge'!H40^N4))))))</f>
        <v>126.5479247803107</v>
      </c>
      <c r="I42" s="67">
        <f>IF('[6]Discharge'!I40=0,0,IF(TRIM('[6]Discharge'!I40)="","",IF(COUNT(O6)=0,"",IF(O6=1,(((10^K4)*('[6]Discharge'!I40^N4))/100),((10^K4)*('[6]Discharge'!I40^N4))))))</f>
        <v>50.521574962403875</v>
      </c>
      <c r="J42" s="67">
        <f>IF('[6]Discharge'!J40=0,0,IF(TRIM('[6]Discharge'!J40)="","",IF(COUNT(O6)=0,"",IF(O6=1,(((10^K4)*('[6]Discharge'!J40^N4))/100),((10^K4)*('[6]Discharge'!J40^N4))))))</f>
        <v>14.161939093507257</v>
      </c>
      <c r="K42" s="67">
        <f>IF('[6]Discharge'!K40=0,0,IF(TRIM('[6]Discharge'!K40)="","",IF(COUNT(O6)=0,"",IF(O6=1,(((10^K4)*('[6]Discharge'!K40^N4))/100),((10^K4)*('[6]Discharge'!K40^N4))))))</f>
        <v>6.560900201924599</v>
      </c>
      <c r="L42" s="67">
        <f>IF('[6]Discharge'!L40=0,0,IF(TRIM('[6]Discharge'!L40)="","",IF(COUNT(O6)=0,"",IF(O6=1,(((10^K4)*('[6]Discharge'!L40^N4))/100),((10^K4)*('[6]Discharge'!L40^N4))))))</f>
        <v>5.673634052145569</v>
      </c>
      <c r="M42" s="67"/>
      <c r="N42" s="67">
        <f>IF('[6]Discharge'!N40=0,0,IF(TRIM('[6]Discharge'!N40)="","",IF(COUNT(O6)=0,"",IF(O6=1,(((10^K4)*('[6]Discharge'!N40^N4))/100),((10^K4)*('[6]Discharge'!N40^N4))))))</f>
        <v>2.0792340215725478</v>
      </c>
      <c r="O42" s="95">
        <f>IF(AND(C42="",D42="",E42="",F42="",G42="",H42="",I42="",J42="",K42="",L42="",M42="",N42=""),"",SUM(C42:N42))</f>
        <v>586.2445329333062</v>
      </c>
      <c r="P42" s="92"/>
      <c r="Q42" s="30"/>
    </row>
    <row r="43" spans="2:17" ht="21.75">
      <c r="B43" s="62">
        <v>31</v>
      </c>
      <c r="C43" s="67"/>
      <c r="D43" s="67">
        <f>IF('[6]Discharge'!D41=0,0,IF(TRIM('[6]Discharge'!D41)="","",IF(COUNT(O6)=0,"",IF(O6=1,(((10^K4)*('[6]Discharge'!D41^N4))/100),((10^K4)*('[6]Discharge'!D41^N4))))))</f>
        <v>4.108582904542877</v>
      </c>
      <c r="E43" s="67"/>
      <c r="F43" s="67">
        <f>IF('[6]Discharge'!F41=0,0,IF(TRIM('[6]Discharge'!F41)="","",IF(COUNT(O6)=0,"",IF(O6=1,(((10^K4)*('[6]Discharge'!F41^N4))/100),((10^K4)*('[6]Discharge'!F41^N4))))))</f>
        <v>45.92992953085247</v>
      </c>
      <c r="G43" s="67">
        <f>IF('[6]Discharge'!G41=0,0,IF(TRIM('[6]Discharge'!G41)="","",IF(COUNT(O6)=0,"",IF(O6=1,(((10^K4)*('[6]Discharge'!G41^N4))/100),((10^K4)*('[6]Discharge'!G41^N4))))))</f>
        <v>146.2342682923369</v>
      </c>
      <c r="H43" s="67"/>
      <c r="I43" s="67">
        <f>IF('[6]Discharge'!I41=0,0,IF(TRIM('[6]Discharge'!I41)="","",IF(COUNT(O6)=0,"",IF(O6=1,(((10^K4)*('[6]Discharge'!I41^N4))/100),((10^K4)*('[6]Discharge'!I41^N4))))))</f>
        <v>50.521574962403875</v>
      </c>
      <c r="J43" s="67"/>
      <c r="K43" s="67">
        <f>IF('[6]Discharge'!K41=0,0,IF(TRIM('[6]Discharge'!K41)="","",IF(COUNT(O6)=0,"",IF(O6=1,(((10^K4)*('[6]Discharge'!K41^N4))/100),((10^K4)*('[6]Discharge'!K41^N4))))))</f>
        <v>6.560900201924599</v>
      </c>
      <c r="L43" s="67">
        <f>IF(TRIM('[6]Discharge'!L41)="","",IF(COUNT(O6)=0,"",IF(O6=1,(((10^K4)*('[6]Discharge'!L41^N4))/100),((10^K4)*('[6]Discharge'!L41^N4)))))</f>
        <v>26.177098545335976</v>
      </c>
      <c r="M43" s="67"/>
      <c r="N43" s="67">
        <f>IF('[6]Discharge'!N41=0,0,IF(TRIM('[6]Discharge'!N41)="","",IF(COUNT(O6)=0,"",IF(O6=1,(((10^K4)*('[6]Discharge'!N41^N4))/100),((10^K4)*('[6]Discharge'!N41^N4))))))</f>
        <v>2.0792340215725478</v>
      </c>
      <c r="O43" s="95">
        <f t="shared" si="0"/>
        <v>281.61158845896927</v>
      </c>
      <c r="P43" s="92"/>
      <c r="Q43" s="30"/>
    </row>
    <row r="44" spans="2:17" ht="21.75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8"/>
      <c r="Q44" s="30"/>
    </row>
    <row r="45" spans="2:17" ht="21.75">
      <c r="B45" s="48" t="s">
        <v>28</v>
      </c>
      <c r="C45" s="67">
        <f>IF(COUNT(C11:C43)=0,"",SUM(C11:C43))</f>
        <v>176.8545906543423</v>
      </c>
      <c r="D45" s="67">
        <f aca="true" t="shared" si="1" ref="D45:M45">IF(COUNT(D11:D43)=0,"",SUM(D11:D43))</f>
        <v>299.97425355405494</v>
      </c>
      <c r="E45" s="67">
        <f t="shared" si="1"/>
        <v>354.95697749217555</v>
      </c>
      <c r="F45" s="67">
        <f t="shared" si="1"/>
        <v>2972.254584294187</v>
      </c>
      <c r="G45" s="67">
        <f t="shared" si="1"/>
        <v>47958.22856008037</v>
      </c>
      <c r="H45" s="67">
        <f t="shared" si="1"/>
        <v>8994.398409895788</v>
      </c>
      <c r="I45" s="67">
        <f t="shared" si="1"/>
        <v>3859.0011805486643</v>
      </c>
      <c r="J45" s="67">
        <f t="shared" si="1"/>
        <v>1328.0119776061115</v>
      </c>
      <c r="K45" s="67">
        <f t="shared" si="1"/>
        <v>305.63835079529076</v>
      </c>
      <c r="L45" s="67">
        <f t="shared" si="1"/>
        <v>163.87499290261266</v>
      </c>
      <c r="M45" s="67">
        <f t="shared" si="1"/>
        <v>156.71431565018514</v>
      </c>
      <c r="N45" s="67">
        <f>IF(COUNT(N11:N43)=0,"",SUM(N11:N43))</f>
        <v>66.30520767543624</v>
      </c>
      <c r="O45" s="95">
        <f>IF(COUNT(C45:N45)=0,"",SUM(C45:N45))</f>
        <v>66636.21340114922</v>
      </c>
      <c r="P45" s="92"/>
      <c r="Q45" s="70" t="s">
        <v>34</v>
      </c>
    </row>
    <row r="46" spans="2:17" ht="21.75">
      <c r="B46" s="48" t="s">
        <v>30</v>
      </c>
      <c r="C46" s="67">
        <f>IF(COUNT(C11:C43)=0,"",AVERAGE(C11:C43))</f>
        <v>5.89515302181141</v>
      </c>
      <c r="D46" s="67">
        <f aca="true" t="shared" si="2" ref="D46:N46">IF(COUNT(D11:D43)=0,"",AVERAGE(D11:D43))</f>
        <v>9.676588824324353</v>
      </c>
      <c r="E46" s="67">
        <f t="shared" si="2"/>
        <v>11.831899249739186</v>
      </c>
      <c r="F46" s="67">
        <f t="shared" si="2"/>
        <v>95.87918013852217</v>
      </c>
      <c r="G46" s="67">
        <f t="shared" si="2"/>
        <v>1547.0396309703347</v>
      </c>
      <c r="H46" s="67">
        <f t="shared" si="2"/>
        <v>299.8132803298596</v>
      </c>
      <c r="I46" s="67">
        <f t="shared" si="2"/>
        <v>124.4839090499569</v>
      </c>
      <c r="J46" s="67">
        <f t="shared" si="2"/>
        <v>44.26706592020371</v>
      </c>
      <c r="K46" s="67">
        <f t="shared" si="2"/>
        <v>9.859301638557767</v>
      </c>
      <c r="L46" s="67">
        <f t="shared" si="2"/>
        <v>5.286290093632666</v>
      </c>
      <c r="M46" s="67">
        <f t="shared" si="2"/>
        <v>5.596939844649469</v>
      </c>
      <c r="N46" s="67">
        <f t="shared" si="2"/>
        <v>2.138877666949556</v>
      </c>
      <c r="O46" s="95">
        <f>IF(COUNT(C46:N46)=0,"",SUM(C46:N46))</f>
        <v>2161.7681167485407</v>
      </c>
      <c r="P46" s="92"/>
      <c r="Q46" s="30"/>
    </row>
    <row r="47" spans="2:17" ht="21.75">
      <c r="B47" s="48" t="s">
        <v>31</v>
      </c>
      <c r="C47" s="67">
        <f>IF(COUNT(C11:C43)=0,"",MAX(C11:C43))</f>
        <v>57.861666529958434</v>
      </c>
      <c r="D47" s="67">
        <f aca="true" t="shared" si="3" ref="D47:N47">IF(COUNT(D11:D43)=0,"",MAX(D11:D43))</f>
        <v>63.0599166732615</v>
      </c>
      <c r="E47" s="67">
        <f t="shared" si="3"/>
        <v>55.35426023328548</v>
      </c>
      <c r="F47" s="67">
        <f t="shared" si="3"/>
        <v>964.3333021129641</v>
      </c>
      <c r="G47" s="67">
        <f t="shared" si="3"/>
        <v>20854.1769236893</v>
      </c>
      <c r="H47" s="67">
        <f t="shared" si="3"/>
        <v>1847.4226447554613</v>
      </c>
      <c r="I47" s="67">
        <f t="shared" si="3"/>
        <v>835.7763037242833</v>
      </c>
      <c r="J47" s="67">
        <f t="shared" si="3"/>
        <v>211.69016251933508</v>
      </c>
      <c r="K47" s="67">
        <f t="shared" si="3"/>
        <v>14.161939093507257</v>
      </c>
      <c r="L47" s="67">
        <f t="shared" si="3"/>
        <v>26.177098545335976</v>
      </c>
      <c r="M47" s="67">
        <f t="shared" si="3"/>
        <v>30.819188704110807</v>
      </c>
      <c r="N47" s="67">
        <f t="shared" si="3"/>
        <v>2.8885362281631113</v>
      </c>
      <c r="O47" s="95">
        <f>IF(COUNT(C47:N47)=0,"",MAX(C47:N47))</f>
        <v>20854.1769236893</v>
      </c>
      <c r="P47" s="92"/>
      <c r="Q47" s="30"/>
    </row>
    <row r="48" spans="2:17" ht="21.75">
      <c r="B48" s="48" t="s">
        <v>32</v>
      </c>
      <c r="C48" s="67">
        <f>IF(COUNT(C11:C43)=0,"",MIN(C11:C43))</f>
        <v>0.7269301704058314</v>
      </c>
      <c r="D48" s="67">
        <f aca="true" t="shared" si="4" ref="D48:N48">IF(COUNT(D11:D43)=0,"",MIN(D11:D43))</f>
        <v>2.0792340215725478</v>
      </c>
      <c r="E48" s="67">
        <f t="shared" si="4"/>
        <v>2.465681582044358</v>
      </c>
      <c r="F48" s="67">
        <f t="shared" si="4"/>
        <v>2.672522024344656</v>
      </c>
      <c r="G48" s="67">
        <f t="shared" si="4"/>
        <v>43.72380611308759</v>
      </c>
      <c r="H48" s="67">
        <f t="shared" si="4"/>
        <v>41.57710436647014</v>
      </c>
      <c r="I48" s="67">
        <f t="shared" si="4"/>
        <v>30.819188704110807</v>
      </c>
      <c r="J48" s="67">
        <f t="shared" si="4"/>
        <v>14.161939093507257</v>
      </c>
      <c r="K48" s="67">
        <f t="shared" si="4"/>
        <v>6.560900201924599</v>
      </c>
      <c r="L48" s="67">
        <f t="shared" si="4"/>
        <v>3.113793679163992</v>
      </c>
      <c r="M48" s="67">
        <f t="shared" si="4"/>
        <v>2.8885362281631113</v>
      </c>
      <c r="N48" s="67">
        <f t="shared" si="4"/>
        <v>1.4131295933054848</v>
      </c>
      <c r="O48" s="95">
        <f>IF(COUNT(C48:N48)=0,"",MIN(C48:N48))</f>
        <v>0.7269301704058314</v>
      </c>
      <c r="P48" s="92"/>
      <c r="Q48" s="30"/>
    </row>
    <row r="49" spans="1:17" ht="21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</sheetData>
  <sheetProtection/>
  <mergeCells count="51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984251968503937" right="0.5118110236220472" top="0.7480314960629921" bottom="0.7480314960629921" header="0.31496062992125984" footer="0.31496062992125984"/>
  <pageSetup orientation="portrait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5" sqref="O5"/>
    </sheetView>
  </sheetViews>
  <sheetFormatPr defaultColWidth="9.140625" defaultRowHeight="21.75"/>
  <cols>
    <col min="15" max="15" width="9.57421875" style="0" customWidth="1"/>
  </cols>
  <sheetData>
    <row r="1" spans="1:14" ht="21.75">
      <c r="A1" s="97" t="s">
        <v>0</v>
      </c>
      <c r="B1" s="98"/>
      <c r="C1" s="99" t="str">
        <f>'[7]c-form'!AG4</f>
        <v> Ban Huai Pa Cang ,Mae  Taeng  , Chiang  Mai,P.92A</v>
      </c>
      <c r="D1" s="99"/>
      <c r="E1" s="99"/>
      <c r="F1" s="99"/>
      <c r="G1" s="99"/>
      <c r="H1" s="99"/>
      <c r="I1" s="99"/>
      <c r="J1" s="99"/>
      <c r="K1" s="49"/>
      <c r="M1" s="97" t="s">
        <v>1</v>
      </c>
      <c r="N1" s="98"/>
    </row>
    <row r="2" spans="1:14" ht="21.75">
      <c r="A2" s="97" t="s">
        <v>2</v>
      </c>
      <c r="B2" s="98"/>
      <c r="C2" s="99" t="str">
        <f>'[7]c-form'!AG3</f>
        <v>Nam Mae Taeng</v>
      </c>
      <c r="D2" s="99"/>
      <c r="E2" s="99"/>
      <c r="F2" s="99"/>
      <c r="G2" s="99"/>
      <c r="H2" s="50"/>
      <c r="I2" s="50"/>
      <c r="J2" s="50"/>
      <c r="K2" s="49"/>
      <c r="M2" s="51" t="s">
        <v>3</v>
      </c>
      <c r="N2" s="52"/>
    </row>
    <row r="3" spans="1:14" ht="21.75">
      <c r="A3" s="48" t="s">
        <v>4</v>
      </c>
      <c r="B3" s="48"/>
      <c r="C3" s="99" t="str">
        <f>'[7]c-form'!AH3</f>
        <v>Nam Mae Taeng</v>
      </c>
      <c r="D3" s="99"/>
      <c r="E3" s="99"/>
      <c r="F3" s="99"/>
      <c r="G3" s="99"/>
      <c r="H3" s="50"/>
      <c r="I3" s="50"/>
      <c r="J3" s="50"/>
      <c r="K3" s="49"/>
      <c r="M3" s="97" t="s">
        <v>5</v>
      </c>
      <c r="N3" s="97"/>
    </row>
    <row r="4" spans="1:15" ht="21.75">
      <c r="A4" s="51" t="s">
        <v>6</v>
      </c>
      <c r="B4" s="53"/>
      <c r="C4" s="100" t="str">
        <f>'[7]c-form'!AI3</f>
        <v>Nam Mae Taeng</v>
      </c>
      <c r="D4" s="100"/>
      <c r="E4" s="100"/>
      <c r="F4" s="100"/>
      <c r="G4" s="100"/>
      <c r="J4" s="55" t="s">
        <v>7</v>
      </c>
      <c r="K4" s="101">
        <v>0.5364826869271999</v>
      </c>
      <c r="L4" s="102"/>
      <c r="M4" s="10" t="s">
        <v>8</v>
      </c>
      <c r="N4" s="103">
        <v>1.5162</v>
      </c>
      <c r="O4" s="104"/>
    </row>
    <row r="5" spans="1:17" ht="21.75">
      <c r="A5" s="51"/>
      <c r="B5" s="53"/>
      <c r="C5" s="54"/>
      <c r="D5" s="54"/>
      <c r="E5" s="54"/>
      <c r="F5" s="54"/>
      <c r="G5" s="54"/>
      <c r="J5" s="105" t="s">
        <v>9</v>
      </c>
      <c r="K5" s="106"/>
      <c r="L5" s="57">
        <v>2021</v>
      </c>
      <c r="M5" s="56" t="s">
        <v>10</v>
      </c>
      <c r="N5" s="57">
        <v>2021</v>
      </c>
      <c r="O5" s="71" t="s">
        <v>11</v>
      </c>
      <c r="P5" s="58">
        <v>27</v>
      </c>
      <c r="Q5" s="59" t="s">
        <v>12</v>
      </c>
    </row>
    <row r="6" spans="1:15" ht="21.75">
      <c r="A6" s="51"/>
      <c r="B6" s="53"/>
      <c r="C6" s="54"/>
      <c r="D6" s="54"/>
      <c r="E6" s="54"/>
      <c r="F6" s="54"/>
      <c r="G6" s="54"/>
      <c r="H6" s="97" t="str">
        <f>IF(TRIM('[7]c-form'!AJ3)&lt;&gt;"","Water  Year   "&amp;'[7]c-form'!AJ3,"Water  Year   ")</f>
        <v>Water  Year   2021</v>
      </c>
      <c r="I6" s="97"/>
      <c r="J6" s="60"/>
      <c r="N6" s="61" t="s">
        <v>13</v>
      </c>
      <c r="O6" s="18">
        <v>0</v>
      </c>
    </row>
    <row r="7" spans="2:15" ht="21.75">
      <c r="B7" s="107" t="str">
        <f>IF(TRIM('[7]c-form'!AJ3)&lt;&gt;"","Suspended Sediment, in Tons per Day, Water Year April 1, "&amp;'[7]c-form'!AJ3&amp;" to March 31,  "&amp;'[7]c-form'!AJ3+1,"Suspended Sediment, in  Tons per Day, Water Year April 1,         to March 31,  ")</f>
        <v>Suspended Sediment, in Tons per Day, Water Year April 1, 2021 to March 31,  2022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2:11" ht="21.75">
      <c r="B8" s="63"/>
      <c r="C8" s="49"/>
      <c r="D8" s="49"/>
      <c r="E8" s="49"/>
      <c r="F8" s="49"/>
      <c r="G8" s="49"/>
      <c r="H8" s="49"/>
      <c r="I8" s="49"/>
      <c r="J8" s="49"/>
      <c r="K8" s="49"/>
    </row>
    <row r="9" spans="1:17" ht="23.25">
      <c r="A9" s="64"/>
      <c r="B9" s="65" t="s">
        <v>14</v>
      </c>
      <c r="C9" s="66" t="s">
        <v>15</v>
      </c>
      <c r="D9" s="66" t="s">
        <v>16</v>
      </c>
      <c r="E9" s="66" t="s">
        <v>17</v>
      </c>
      <c r="F9" s="66" t="s">
        <v>18</v>
      </c>
      <c r="G9" s="66" t="s">
        <v>19</v>
      </c>
      <c r="H9" s="66" t="s">
        <v>20</v>
      </c>
      <c r="I9" s="66" t="s">
        <v>21</v>
      </c>
      <c r="J9" s="66" t="s">
        <v>22</v>
      </c>
      <c r="K9" s="66" t="s">
        <v>23</v>
      </c>
      <c r="L9" s="66" t="s">
        <v>24</v>
      </c>
      <c r="M9" s="66" t="s">
        <v>25</v>
      </c>
      <c r="N9" s="66" t="s">
        <v>26</v>
      </c>
      <c r="O9" s="96" t="s">
        <v>27</v>
      </c>
      <c r="P9" s="90"/>
      <c r="Q9" s="64"/>
    </row>
    <row r="11" spans="2:17" ht="21.75">
      <c r="B11" s="62">
        <v>1</v>
      </c>
      <c r="C11" s="67">
        <f>IF('[7]Discharge'!C9=0,0,IF(TRIM('[7]Discharge'!C9)="","",IF(COUNT(O6)=0,"",IF(O6=1,(((10^K4)*('[7]Discharge'!C9^N4))/100),((10^K4)*('[7]Discharge'!C9^N4))))))</f>
        <v>14.219322637431153</v>
      </c>
      <c r="D11" s="67">
        <f>IF('[7]Discharge'!D9=0,0,IF(TRIM('[7]Discharge'!D9)="","",IF(COUNT(O6)=0,"",IF(O6=1,(((10^K4)*('[7]Discharge'!D9^N4))/100),((10^K4)*('[7]Discharge'!D9^N4))))))</f>
        <v>51.250451390049896</v>
      </c>
      <c r="E11" s="67">
        <f>IF('[7]Discharge'!E9=0,0,IF(TRIM('[7]Discharge'!E9)="","",IF(COUNT(O6)=0,"",IF(O6=1,(((10^K4)*('[7]Discharge'!E9^N4))/100),((10^K4)*('[7]Discharge'!E9^N4))))))</f>
        <v>61.514472300685796</v>
      </c>
      <c r="F11" s="67">
        <f>IF('[7]Discharge'!F9=0,0,IF(TRIM('[7]Discharge'!F9)="","",IF(COUNT(O6)=0,"",IF(O6=1,(((10^K4)*('[7]Discharge'!F9^N4))/100),((10^K4)*('[7]Discharge'!F9^N4))))))</f>
        <v>19.119885498072115</v>
      </c>
      <c r="G11" s="67">
        <f>IF('[7]Discharge'!G9=0,0,IF(TRIM('[7]Discharge'!G9)="","",IF(COUNT(O6)=0,"",IF(O6=1,(((10^K4)*('[7]Discharge'!G9^N4))/100),((10^K4)*('[7]Discharge'!G9^N4))))))</f>
        <v>44.35454265789041</v>
      </c>
      <c r="H11" s="67">
        <f>IF('[7]Discharge'!H9=0,0,IF(TRIM('[7]Discharge'!H9)="","",IF(COUNT(O6)=0,"",IF(O6=1,(((10^K4)*('[7]Discharge'!H9^N4))/100),((10^K4)*('[7]Discharge'!H9^N4))))))</f>
        <v>82.02149342726244</v>
      </c>
      <c r="I11" s="67">
        <f>IF('[7]Discharge'!I9=0,0,IF(TRIM('[7]Discharge'!I9)="","",IF(COUNT(O6)=0,"",IF(O6=1,(((10^K4)*('[7]Discharge'!I9^N4))/100),((10^K4)*('[7]Discharge'!I9^N4))))))</f>
        <v>928.2450178304451</v>
      </c>
      <c r="J11" s="67">
        <f>IF('[7]Discharge'!J9=0,0,IF(TRIM('[7]Discharge'!J9)="","",IF(COUNT(O6)=0,"",IF(O6=1,(((10^K4)*('[7]Discharge'!J9^N4))/100),((10^K4)*('[7]Discharge'!J9^N4))))))</f>
        <v>333.7596371220556</v>
      </c>
      <c r="K11" s="67">
        <f>IF('[7]Discharge'!K9=0,0,IF(TRIM('[7]Discharge'!K9)="","",IF(COUNT(O6)=0,"",IF(O6=1,(((10^K4)*('[7]Discharge'!K9^N4))/100),((10^K4)*('[7]Discharge'!K9^N4))))))</f>
        <v>126.69217772901037</v>
      </c>
      <c r="L11" s="67">
        <f>IF('[7]Discharge'!L9=0,0,IF(TRIM('[7]Discharge'!L9)="","",IF(COUNT(O6)=0,"",IF(O6=1,(((10^K4)*('[7]Discharge'!L9^N4))/100),((10^K4)*('[7]Discharge'!L9^N4))))))</f>
        <v>26.03458001542869</v>
      </c>
      <c r="M11" s="67">
        <f>IF('[7]Discharge'!M9=0,0,IF(TRIM('[7]Discharge'!M9)="","",IF(COUNT(O6)=0,"",IF(O6=1,(((10^K4)*('[7]Discharge'!M9^N4))/100),((10^K4)*('[7]Discharge'!M9^N4))))))</f>
        <v>26.03458001542869</v>
      </c>
      <c r="N11" s="67">
        <f>IF('[7]Discharge'!N9=0,0,IF(TRIM('[7]Discharge'!N9)="","",IF(COUNT(O6)=0,"",IF(O6=1,(((10^K4)*('[7]Discharge'!N9^N4))/100),((10^K4)*('[7]Discharge'!N9^N4))))))</f>
        <v>26.03458001542869</v>
      </c>
      <c r="O11" s="95">
        <f>IF(AND(C11="",D11="",E11="",F11="",G11="",H11="",I11="",J11="",K11="",L11="",M11="",N11=""),"",SUM(C11:N11))</f>
        <v>1739.280740639189</v>
      </c>
      <c r="P11" s="92"/>
      <c r="Q11" s="30"/>
    </row>
    <row r="12" spans="2:17" ht="21.75">
      <c r="B12" s="62">
        <v>2</v>
      </c>
      <c r="C12" s="67">
        <f>IF('[7]Discharge'!C10=0,0,IF(TRIM('[7]Discharge'!C10)="","",IF(COUNT(O6)=0,"",IF(O6=1,(((10^K4)*('[7]Discharge'!C10^N4))/100),((10^K4)*('[7]Discharge'!C10^N4))))))</f>
        <v>14.219322637431153</v>
      </c>
      <c r="D12" s="67">
        <f>IF('[7]Discharge'!D10=0,0,IF(TRIM('[7]Discharge'!D10)="","",IF(COUNT(O6)=0,"",IF(O6=1,(((10^K4)*('[7]Discharge'!D10^N4))/100),((10^K4)*('[7]Discharge'!D10^N4))))))</f>
        <v>51.250451390049896</v>
      </c>
      <c r="E12" s="67">
        <f>IF('[7]Discharge'!E10=0,0,IF(TRIM('[7]Discharge'!E10)="","",IF(COUNT(O6)=0,"",IF(O6=1,(((10^K4)*('[7]Discharge'!E10^N4))/100),((10^K4)*('[7]Discharge'!E10^N4))))))</f>
        <v>44.35454265789041</v>
      </c>
      <c r="F12" s="67">
        <f>IF('[7]Discharge'!F10=0,0,IF(TRIM('[7]Discharge'!F10)="","",IF(COUNT(O6)=0,"",IF(O6=1,(((10^K4)*('[7]Discharge'!F10^N4))/100),((10^K4)*('[7]Discharge'!F10^N4))))))</f>
        <v>26.03458001542869</v>
      </c>
      <c r="G12" s="67">
        <f>IF('[7]Discharge'!G10=0,0,IF(TRIM('[7]Discharge'!G10)="","",IF(COUNT(O6)=0,"",IF(O6=1,(((10^K4)*('[7]Discharge'!G10^N4))/100),((10^K4)*('[7]Discharge'!G10^N4))))))</f>
        <v>44.35454265789041</v>
      </c>
      <c r="H12" s="67">
        <f>IF('[7]Discharge'!H10=0,0,IF(TRIM('[7]Discharge'!H10)="","",IF(COUNT(O6)=0,"",IF(O6=1,(((10^K4)*('[7]Discharge'!H10^N4))/100),((10^K4)*('[7]Discharge'!H10^N4))))))</f>
        <v>70.05720511505429</v>
      </c>
      <c r="I12" s="67">
        <f>IF('[7]Discharge'!I10=0,0,IF(TRIM('[7]Discharge'!I10)="","",IF(COUNT(O6)=0,"",IF(O6=1,(((10^K4)*('[7]Discharge'!I10^N4))/100),((10^K4)*('[7]Discharge'!I10^N4))))))</f>
        <v>824.0762704863491</v>
      </c>
      <c r="J12" s="67">
        <f>IF('[7]Discharge'!J10=0,0,IF(TRIM('[7]Discharge'!J10)="","",IF(COUNT(O6)=0,"",IF(O6=1,(((10^K4)*('[7]Discharge'!J10^N4))/100),((10^K4)*('[7]Discharge'!J10^N4))))))</f>
        <v>782.0156601056784</v>
      </c>
      <c r="K12" s="67">
        <f>IF('[7]Discharge'!K10=0,0,IF(TRIM('[7]Discharge'!K10)="","",IF(COUNT(O6)=0,"",IF(O6=1,(((10^K4)*('[7]Discharge'!K10^N4))/100),((10^K4)*('[7]Discharge'!K10^N4))))))</f>
        <v>117.72444383207325</v>
      </c>
      <c r="L12" s="67">
        <f>IF('[7]Discharge'!L10=0,0,IF(TRIM('[7]Discharge'!L10)="","",IF(COUNT(O6)=0,"",IF(O6=1,(((10^K4)*('[7]Discharge'!L10^N4))/100),((10^K4)*('[7]Discharge'!L10^N4))))))</f>
        <v>26.03458001542869</v>
      </c>
      <c r="M12" s="67">
        <f>IF('[7]Discharge'!M10=0,0,IF(TRIM('[7]Discharge'!M10)="","",IF(COUNT(O6)=0,"",IF(O6=1,(((10^K4)*('[7]Discharge'!M10^N4))/100),((10^K4)*('[7]Discharge'!M10^N4))))))</f>
        <v>26.03458001542869</v>
      </c>
      <c r="N12" s="67">
        <f>IF('[7]Discharge'!N10=0,0,IF(TRIM('[7]Discharge'!N10)="","",IF(COUNT(O6)=0,"",IF(O6=1,(((10^K4)*('[7]Discharge'!N10^N4))/100),((10^K4)*('[7]Discharge'!N10^N4))))))</f>
        <v>23.18198781897724</v>
      </c>
      <c r="O12" s="95">
        <f aca="true" t="shared" si="0" ref="O12:O43">IF(AND(C12="",D12="",E12="",F12="",G12="",H12="",I12="",J12="",K12="",L12="",M12="",N12=""),"",SUM(C12:N12))</f>
        <v>2049.3381667476806</v>
      </c>
      <c r="P12" s="92"/>
      <c r="Q12" s="30"/>
    </row>
    <row r="13" spans="2:17" ht="21.75">
      <c r="B13" s="62">
        <v>3</v>
      </c>
      <c r="C13" s="67">
        <f>IF('[7]Discharge'!C11=0,0,IF(TRIM('[7]Discharge'!C11)="","",IF(COUNT(O6)=0,"",IF(O6=1,(((10^K4)*('[7]Discharge'!C11^N4))/100),((10^K4)*('[7]Discharge'!C11^N4))))))</f>
        <v>14.219322637431153</v>
      </c>
      <c r="D13" s="67">
        <f>IF('[7]Discharge'!D11=0,0,IF(TRIM('[7]Discharge'!D11)="","",IF(COUNT(O6)=0,"",IF(O6=1,(((10^K4)*('[7]Discharge'!D11^N4))/100),((10^K4)*('[7]Discharge'!D11^N4))))))</f>
        <v>117.72444383207325</v>
      </c>
      <c r="E13" s="67">
        <f>IF('[7]Discharge'!E11=0,0,IF(TRIM('[7]Discharge'!E11)="","",IF(COUNT(O6)=0,"",IF(O6=1,(((10^K4)*('[7]Discharge'!E11^N4))/100),((10^K4)*('[7]Discharge'!E11^N4))))))</f>
        <v>39.949179715484696</v>
      </c>
      <c r="F13" s="67">
        <f>IF('[7]Discharge'!F11=0,0,IF(TRIM('[7]Discharge'!F11)="","",IF(COUNT(O6)=0,"",IF(O6=1,(((10^K4)*('[7]Discharge'!F11^N4))/100),((10^K4)*('[7]Discharge'!F11^N4))))))</f>
        <v>26.03458001542869</v>
      </c>
      <c r="G13" s="67">
        <f>IF('[7]Discharge'!G11=0,0,IF(TRIM('[7]Discharge'!G11)="","",IF(COUNT(O6)=0,"",IF(O6=1,(((10^K4)*('[7]Discharge'!G11^N4))/100),((10^K4)*('[7]Discharge'!G11^N4))))))</f>
        <v>44.35454265789041</v>
      </c>
      <c r="H13" s="67">
        <f>IF('[7]Discharge'!H11=0,0,IF(TRIM('[7]Discharge'!H11)="","",IF(COUNT(O6)=0,"",IF(O6=1,(((10^K4)*('[7]Discharge'!H11^N4))/100),((10^K4)*('[7]Discharge'!H11^N4))))))</f>
        <v>78.97049908971849</v>
      </c>
      <c r="I13" s="67">
        <f>IF('[7]Discharge'!I11=0,0,IF(TRIM('[7]Discharge'!I11)="","",IF(COUNT(O6)=0,"",IF(O6=1,(((10^K4)*('[7]Discharge'!I11^N4))/100),((10^K4)*('[7]Discharge'!I11^N4))))))</f>
        <v>852.5307517603848</v>
      </c>
      <c r="J13" s="67">
        <f>IF('[7]Discharge'!J11=0,0,IF(TRIM('[7]Discharge'!J11)="","",IF(COUNT(O6)=0,"",IF(O6=1,(((10^K4)*('[7]Discharge'!J11^N4))/100),((10^K4)*('[7]Discharge'!J11^N4))))))</f>
        <v>598.9762088908059</v>
      </c>
      <c r="K13" s="67">
        <f>IF('[7]Discharge'!K11=0,0,IF(TRIM('[7]Discharge'!K11)="","",IF(COUNT(O6)=0,"",IF(O6=1,(((10^K4)*('[7]Discharge'!K11^N4))/100),((10^K4)*('[7]Discharge'!K11^N4))))))</f>
        <v>117.72444383207325</v>
      </c>
      <c r="L13" s="67">
        <f>IF('[7]Discharge'!L11=0,0,IF(TRIM('[7]Discharge'!L11)="","",IF(COUNT(O6)=0,"",IF(O6=1,(((10^K4)*('[7]Discharge'!L11^N4))/100),((10^K4)*('[7]Discharge'!L11^N4))))))</f>
        <v>23.18198781897724</v>
      </c>
      <c r="M13" s="67">
        <f>IF('[7]Discharge'!M11=0,0,IF(TRIM('[7]Discharge'!M11)="","",IF(COUNT(O6)=0,"",IF(O6=1,(((10^K4)*('[7]Discharge'!M11^N4))/100),((10^K4)*('[7]Discharge'!M11^N4))))))</f>
        <v>26.03458001542869</v>
      </c>
      <c r="N13" s="67">
        <f>IF('[7]Discharge'!N11=0,0,IF(TRIM('[7]Discharge'!N11)="","",IF(COUNT(O6)=0,"",IF(O6=1,(((10^K4)*('[7]Discharge'!N11^N4))/100),((10^K4)*('[7]Discharge'!N11^N4))))))</f>
        <v>23.18198781897724</v>
      </c>
      <c r="O13" s="95">
        <f t="shared" si="0"/>
        <v>1962.8825280846738</v>
      </c>
      <c r="P13" s="92"/>
      <c r="Q13" s="30"/>
    </row>
    <row r="14" spans="2:17" ht="21.75">
      <c r="B14" s="62">
        <v>4</v>
      </c>
      <c r="C14" s="67">
        <f>IF('[7]Discharge'!C12=0,0,IF(TRIM('[7]Discharge'!C12)="","",IF(COUNT(O6)=0,"",IF(O6=1,(((10^K4)*('[7]Discharge'!C12^N4))/100),((10^K4)*('[7]Discharge'!C12^N4))))))</f>
        <v>14.219322637431153</v>
      </c>
      <c r="D14" s="67">
        <f>IF('[7]Discharge'!D12=0,0,IF(TRIM('[7]Discharge'!D12)="","",IF(COUNT(O6)=0,"",IF(O6=1,(((10^K4)*('[7]Discharge'!D12^N4))/100),((10^K4)*('[7]Discharge'!D12^N4))))))</f>
        <v>35.7033896280632</v>
      </c>
      <c r="E14" s="67">
        <f>IF('[7]Discharge'!E12=0,0,IF(TRIM('[7]Discharge'!E12)="","",IF(COUNT(O6)=0,"",IF(O6=1,(((10^K4)*('[7]Discharge'!E12^N4))/100),((10^K4)*('[7]Discharge'!E12^N4))))))</f>
        <v>33.64213121046664</v>
      </c>
      <c r="F14" s="67">
        <f>IF('[7]Discharge'!F12=0,0,IF(TRIM('[7]Discharge'!F12)="","",IF(COUNT(O6)=0,"",IF(O6=1,(((10^K4)*('[7]Discharge'!F12^N4))/100),((10^K4)*('[7]Discharge'!F12^N4))))))</f>
        <v>24.594200464683997</v>
      </c>
      <c r="G14" s="67">
        <f>IF('[7]Discharge'!G12=0,0,IF(TRIM('[7]Discharge'!G12)="","",IF(COUNT(O6)=0,"",IF(O6=1,(((10^K4)*('[7]Discharge'!G12^N4))/100),((10^K4)*('[7]Discharge'!G12^N4))))))</f>
        <v>44.35454265789041</v>
      </c>
      <c r="H14" s="67">
        <f>IF('[7]Discharge'!H12=0,0,IF(TRIM('[7]Discharge'!H12)="","",IF(COUNT(O6)=0,"",IF(O6=1,(((10^K4)*('[7]Discharge'!H12^N4))/100),((10^K4)*('[7]Discharge'!H12^N4))))))</f>
        <v>153.3828745439529</v>
      </c>
      <c r="I14" s="67">
        <f>IF('[7]Discharge'!I12=0,0,IF(TRIM('[7]Discharge'!I12)="","",IF(COUNT(O6)=0,"",IF(O6=1,(((10^K4)*('[7]Discharge'!I12^N4))/100),((10^K4)*('[7]Discharge'!I12^N4))))))</f>
        <v>928.2450178304451</v>
      </c>
      <c r="J14" s="67">
        <f>IF('[7]Discharge'!J12=0,0,IF(TRIM('[7]Discharge'!J12)="","",IF(COUNT(O6)=0,"",IF(O6=1,(((10^K4)*('[7]Discharge'!J12^N4))/100),((10^K4)*('[7]Discharge'!J12^N4))))))</f>
        <v>554.8354884034542</v>
      </c>
      <c r="K14" s="67">
        <f>IF('[7]Discharge'!K12=0,0,IF(TRIM('[7]Discharge'!K12)="","",IF(COUNT(O6)=0,"",IF(O6=1,(((10^K4)*('[7]Discharge'!K12^N4))/100),((10^K4)*('[7]Discharge'!K12^N4))))))</f>
        <v>113.92571038076456</v>
      </c>
      <c r="L14" s="67">
        <f>IF('[7]Discharge'!L12=0,0,IF(TRIM('[7]Discharge'!L12)="","",IF(COUNT(O6)=0,"",IF(O6=1,(((10^K4)*('[7]Discharge'!L12^N4))/100),((10^K4)*('[7]Discharge'!L12^N4))))))</f>
        <v>20.44424286207895</v>
      </c>
      <c r="M14" s="67">
        <f>IF('[7]Discharge'!M12=0,0,IF(TRIM('[7]Discharge'!M12)="","",IF(COUNT(O6)=0,"",IF(O6=1,(((10^K4)*('[7]Discharge'!M12^N4))/100),((10^K4)*('[7]Discharge'!M12^N4))))))</f>
        <v>26.03458001542869</v>
      </c>
      <c r="N14" s="67">
        <f>IF('[7]Discharge'!N12=0,0,IF(TRIM('[7]Discharge'!N12)="","",IF(COUNT(O6)=0,"",IF(O6=1,(((10^K4)*('[7]Discharge'!N12^N4))/100),((10^K4)*('[7]Discharge'!N12^N4))))))</f>
        <v>20.44424286207895</v>
      </c>
      <c r="O14" s="95">
        <f t="shared" si="0"/>
        <v>1969.8257434967386</v>
      </c>
      <c r="P14" s="92"/>
      <c r="Q14" s="30"/>
    </row>
    <row r="15" spans="2:17" ht="21.75">
      <c r="B15" s="62">
        <v>5</v>
      </c>
      <c r="C15" s="67">
        <f>IF('[7]Discharge'!C13=0,0,IF(TRIM('[7]Discharge'!C13)="","",IF(COUNT(O6)=0,"",IF(O6=1,(((10^K4)*('[7]Discharge'!C13^N4))/100),(((10^K4)*('[7]Discharge'!C13^N4)))))))</f>
        <v>18.100698841386333</v>
      </c>
      <c r="D15" s="67">
        <f>IF('[7]Discharge'!D13=0,0,IF(TRIM('[7]Discharge'!D13)="","",IF(COUNT(O6)=0,"",IF(O6=1,(((10^K4)*('[7]Discharge'!D13^N4))/100),((10^K4)*('[7]Discharge'!D13^N4))))))</f>
        <v>33.64213121046664</v>
      </c>
      <c r="E15" s="67">
        <f>IF('[7]Discharge'!E13=0,0,IF(TRIM('[7]Discharge'!E13)="","",IF(COUNT(O6)=0,"",IF(O6=1,(((10^K4)*('[7]Discharge'!E13^N4))/100),((10^K4)*('[7]Discharge'!E13^N4))))))</f>
        <v>48.91423393891611</v>
      </c>
      <c r="F15" s="67">
        <f>IF('[7]Discharge'!F13=0,0,IF(TRIM('[7]Discharge'!F13)="","",IF(COUNT(O6)=0,"",IF(O6=1,(((10^K4)*('[7]Discharge'!F13^N4))/100),((10^K4)*('[7]Discharge'!F13^N4))))))</f>
        <v>19.119885498072115</v>
      </c>
      <c r="G15" s="67">
        <f>IF('[7]Discharge'!G13=0,0,IF(TRIM('[7]Discharge'!G13)="","",IF(COUNT(O6)=0,"",IF(O6=1,(((10^K4)*('[7]Discharge'!G13^N4))/100),((10^K4)*('[7]Discharge'!G13^N4))))))</f>
        <v>44.35454265789041</v>
      </c>
      <c r="H15" s="67">
        <f>IF('[7]Discharge'!H13=0,0,IF(TRIM('[7]Discharge'!H13)="","",IF(COUNT(O6)=0,"",IF(O6=1,(((10^K4)*('[7]Discharge'!H13^N4))/100),((10^K4)*('[7]Discharge'!H13^N4))))))</f>
        <v>88.55543087804914</v>
      </c>
      <c r="I15" s="67">
        <f>IF('[7]Discharge'!I13=0,0,IF(TRIM('[7]Discharge'!I13)="","",IF(COUNT(O6)=0,"",IF(O6=1,(((10^K4)*('[7]Discharge'!I13^N4))/100),((10^K4)*('[7]Discharge'!I13^N4))))))</f>
        <v>439.54669151123016</v>
      </c>
      <c r="J15" s="67">
        <f>IF('[7]Discharge'!J13=0,0,IF(TRIM('[7]Discharge'!J13)="","",IF(COUNT(O6)=0,"",IF(O6=1,(((10^K4)*('[7]Discharge'!J13^N4))/100),((10^K4)*('[7]Discharge'!J13^N4))))))</f>
        <v>480.40992146276614</v>
      </c>
      <c r="K15" s="67">
        <f>IF('[7]Discharge'!K13=0,0,IF(TRIM('[7]Discharge'!K13)="","",IF(COUNT(O6)=0,"",IF(O6=1,(((10^K4)*('[7]Discharge'!K13^N4))/100),((10^K4)*('[7]Discharge'!K13^N4))))))</f>
        <v>102.78722433983164</v>
      </c>
      <c r="L15" s="67">
        <f>IF('[7]Discharge'!L13=0,0,IF(TRIM('[7]Discharge'!L13)="","",IF(COUNT(O6)=0,"",IF(O6=1,(((10^K4)*('[7]Discharge'!L13^N4))/100),((10^K4)*('[7]Discharge'!L13^N4))))))</f>
        <v>20.44424286207895</v>
      </c>
      <c r="M15" s="67">
        <f>IF('[7]Discharge'!M13=0,0,IF(TRIM('[7]Discharge'!M13)="","",IF(COUNT(O6)=0,"",IF(O6=1,(((10^K4)*('[7]Discharge'!M13^N4))/100),((10^K4)*('[7]Discharge'!M13^N4))))))</f>
        <v>39.949179715484696</v>
      </c>
      <c r="N15" s="67">
        <f>IF('[7]Discharge'!N13=0,0,IF(TRIM('[7]Discharge'!N13)="","",IF(COUNT(O6)=0,"",IF(O6=1,(((10^K4)*('[7]Discharge'!N13^N4))/100),((10^K4)*('[7]Discharge'!N13^N4))))))</f>
        <v>20.44424286207895</v>
      </c>
      <c r="O15" s="95">
        <f t="shared" si="0"/>
        <v>1356.2684257782512</v>
      </c>
      <c r="P15" s="92"/>
      <c r="Q15" s="30"/>
    </row>
    <row r="16" spans="2:17" ht="21.75">
      <c r="B16" s="62">
        <v>6</v>
      </c>
      <c r="C16" s="67">
        <f>IF('[7]Discharge'!C14=0,0,IF(TRIM('[7]Discharge'!C14)="","",IF(COUNT(O6)=0,"",IF(O6=1,(((10^K4)*('[7]Discharge'!C14^N4))/100),((10^K4)*('[7]Discharge'!C14^N4))))))</f>
        <v>46.61540474053634</v>
      </c>
      <c r="D16" s="67">
        <f>IF('[7]Discharge'!D14=0,0,IF(TRIM('[7]Discharge'!D14)="","",IF(COUNT(O6)=0,"",IF(O6=1,(((10^K4)*('[7]Discharge'!D14^N4))/100),((10^K4)*('[7]Discharge'!D14^N4))))))</f>
        <v>32.068016763805325</v>
      </c>
      <c r="E16" s="67">
        <f>IF('[7]Discharge'!E14=0,0,IF(TRIM('[7]Discharge'!E14)="","",IF(COUNT(O6)=0,"",IF(O6=1,(((10^K4)*('[7]Discharge'!E14^N4))/100),((10^K4)*('[7]Discharge'!E14^N4))))))</f>
        <v>72.98785061122341</v>
      </c>
      <c r="F16" s="67">
        <f>IF('[7]Discharge'!F14=0,0,IF(TRIM('[7]Discharge'!F14)="","",IF(COUNT(O6)=0,"",IF(O6=1,(((10^K4)*('[7]Discharge'!F14^N4))/100),((10^K4)*('[7]Discharge'!F14^N4))))))</f>
        <v>20.44424286207895</v>
      </c>
      <c r="G16" s="67">
        <f>IF('[7]Discharge'!G14=0,0,IF(TRIM('[7]Discharge'!G14)="","",IF(COUNT(O6)=0,"",IF(O6=1,(((10^K4)*('[7]Discharge'!G14^N4))/100),((10^K4)*('[7]Discharge'!G14^N4))))))</f>
        <v>58.75190030899357</v>
      </c>
      <c r="H16" s="67">
        <f>IF('[7]Discharge'!H14=0,0,IF(TRIM('[7]Discharge'!H14)="","",IF(COUNT(O6)=0,"",IF(O6=1,(((10^K4)*('[7]Discharge'!H14^N4))/100),((10^K4)*('[7]Discharge'!H14^N4))))))</f>
        <v>75.95911995083378</v>
      </c>
      <c r="I16" s="67">
        <f>IF('[7]Discharge'!I14=0,0,IF(TRIM('[7]Discharge'!I14)="","",IF(COUNT(O6)=0,"",IF(O6=1,(((10^K4)*('[7]Discharge'!I14^N4))/100),((10^K4)*('[7]Discharge'!I14^N4))))))</f>
        <v>333.7596371220556</v>
      </c>
      <c r="J16" s="67">
        <f>IF('[7]Discharge'!J14=0,0,IF(TRIM('[7]Discharge'!J14)="","",IF(COUNT(O6)=0,"",IF(O6=1,(((10^K4)*('[7]Discharge'!J14^N4))/100),((10^K4)*('[7]Discharge'!J14^N4))))))</f>
        <v>307.87078363329874</v>
      </c>
      <c r="K16" s="67">
        <f>IF('[7]Discharge'!K14=0,0,IF(TRIM('[7]Discharge'!K14)="","",IF(COUNT(O6)=0,"",IF(O6=1,(((10^K4)*('[7]Discharge'!K14^N4))/100),((10^K4)*('[7]Discharge'!K14^N4))))))</f>
        <v>102.78722433983164</v>
      </c>
      <c r="L16" s="67">
        <f>IF('[7]Discharge'!L14=0,0,IF(TRIM('[7]Discharge'!L14)="","",IF(COUNT(O6)=0,"",IF(O6=1,(((10^K4)*('[7]Discharge'!L14^N4))/100),((10^K4)*('[7]Discharge'!L14^N4))))))</f>
        <v>18.100698841386333</v>
      </c>
      <c r="M16" s="67">
        <f>IF('[7]Discharge'!M14=0,0,IF(TRIM('[7]Discharge'!M14)="","",IF(COUNT(O6)=0,"",IF(O6=1,(((10^K4)*('[7]Discharge'!M14^N4))/100),((10^K4)*('[7]Discharge'!M14^N4))))))</f>
        <v>58.75190030899357</v>
      </c>
      <c r="N16" s="67">
        <f>IF('[7]Discharge'!N14=0,0,IF(TRIM('[7]Discharge'!N14)="","",IF(COUNT(O6)=0,"",IF(O6=1,(((10^K4)*('[7]Discharge'!N14^N4))/100),((10^K4)*('[7]Discharge'!N14^N4))))))</f>
        <v>20.44424286207895</v>
      </c>
      <c r="O16" s="95">
        <f t="shared" si="0"/>
        <v>1148.541022345116</v>
      </c>
      <c r="P16" s="92"/>
      <c r="Q16" s="30"/>
    </row>
    <row r="17" spans="2:17" ht="21.75">
      <c r="B17" s="62">
        <v>7</v>
      </c>
      <c r="C17" s="67">
        <f>IF('[7]Discharge'!C15=0,0,IF(TRIM('[7]Discharge'!C15)="","",IF(COUNT(O6)=0,"",IF(O6=1,(((10^K4)*('[7]Discharge'!C15^N4))/100),((10^K4)*('[7]Discharge'!C15^N4))))))</f>
        <v>95.58111471545651</v>
      </c>
      <c r="D17" s="67">
        <f>IF('[7]Discharge'!D15=0,0,IF(TRIM('[7]Discharge'!D15)="","",IF(COUNT(O6)=0,"",IF(O6=1,(((10^K4)*('[7]Discharge'!D15^N4))/100),((10^K4)*('[7]Discharge'!D15^N4))))))</f>
        <v>37.80598854262023</v>
      </c>
      <c r="E17" s="67">
        <f>IF('[7]Discharge'!E15=0,0,IF(TRIM('[7]Discharge'!E15)="","",IF(COUNT(O6)=0,"",IF(O6=1,(((10^K4)*('[7]Discharge'!E15^N4))/100),((10^K4)*('[7]Discharge'!E15^N4))))))</f>
        <v>82.02149342726244</v>
      </c>
      <c r="F17" s="67">
        <f>IF('[7]Discharge'!F15=0,0,IF(TRIM('[7]Discharge'!F15)="","",IF(COUNT(O6)=0,"",IF(O6=1,(((10^K4)*('[7]Discharge'!F15^N4))/100),((10^K4)*('[7]Discharge'!F15^N4))))))</f>
        <v>26.03458001542869</v>
      </c>
      <c r="G17" s="67">
        <f>IF('[7]Discharge'!G15=0,0,IF(TRIM('[7]Discharge'!G15)="","",IF(COUNT(O6)=0,"",IF(O6=1,(((10^K4)*('[7]Discharge'!G15^N4))/100),((10^K4)*('[7]Discharge'!G15^N4))))))</f>
        <v>44.35454265789041</v>
      </c>
      <c r="H17" s="67">
        <f>IF('[7]Discharge'!H15=0,0,IF(TRIM('[7]Discharge'!H15)="","",IF(COUNT(O6)=0,"",IF(O6=1,(((10^K4)*('[7]Discharge'!H15^N4))/100),((10^K4)*('[7]Discharge'!H15^N4))))))</f>
        <v>75.95911995083378</v>
      </c>
      <c r="I17" s="67">
        <f>IF('[7]Discharge'!I15=0,0,IF(TRIM('[7]Discharge'!I15)="","",IF(COUNT(O6)=0,"",IF(O6=1,(((10^K4)*('[7]Discharge'!I15^N4))/100),((10^K4)*('[7]Discharge'!I15^N4))))))</f>
        <v>262.8271118178504</v>
      </c>
      <c r="J17" s="67">
        <f>IF('[7]Discharge'!J15=0,0,IF(TRIM('[7]Discharge'!J15)="","",IF(COUNT(O6)=0,"",IF(O6=1,(((10^K4)*('[7]Discharge'!J15^N4))/100),((10^K4)*('[7]Discharge'!J15^N4))))))</f>
        <v>270.1650815268557</v>
      </c>
      <c r="K17" s="67">
        <f>IF('[7]Discharge'!K15=0,0,IF(TRIM('[7]Discharge'!K15)="","",IF(COUNT(O6)=0,"",IF(O6=1,(((10^K4)*('[7]Discharge'!K15^N4))/100),((10^K4)*('[7]Discharge'!K15^N4))))))</f>
        <v>102.78722433983164</v>
      </c>
      <c r="L17" s="67">
        <f>IF('[7]Discharge'!L15=0,0,IF(TRIM('[7]Discharge'!L15)="","",IF(COUNT(O6)=0,"",IF(O6=1,(((10^K4)*('[7]Discharge'!L15^N4))/100),((10^K4)*('[7]Discharge'!L15^N4))))))</f>
        <v>18.100698841386333</v>
      </c>
      <c r="M17" s="67">
        <f>IF('[7]Discharge'!M15=0,0,IF(TRIM('[7]Discharge'!M15)="","",IF(COUNT(O6)=0,"",IF(O6=1,(((10^K4)*('[7]Discharge'!M15^N4))/100),((10^K4)*('[7]Discharge'!M15^N4))))))</f>
        <v>158.9264200908159</v>
      </c>
      <c r="N17" s="67">
        <f>IF('[7]Discharge'!N15=0,0,IF(TRIM('[7]Discharge'!N15)="","",IF(COUNT(O6)=0,"",IF(O6=1,(((10^K4)*('[7]Discharge'!N15^N4))/100),((10^K4)*('[7]Discharge'!N15^N4))))))</f>
        <v>20.44424286207895</v>
      </c>
      <c r="O17" s="95">
        <f t="shared" si="0"/>
        <v>1195.007618788311</v>
      </c>
      <c r="P17" s="92"/>
      <c r="Q17" s="30"/>
    </row>
    <row r="18" spans="2:17" ht="21.75">
      <c r="B18" s="62">
        <v>8</v>
      </c>
      <c r="C18" s="67">
        <f>IF('[7]Discharge'!C16=0,0,IF(TRIM('[7]Discharge'!C16)="","",IF(COUNT(O6)=0,"",IF(O6=1,(((10^K4)*('[7]Discharge'!C16^N4))/100),((10^K4)*('[7]Discharge'!C16^N4))))))</f>
        <v>61.514472300685796</v>
      </c>
      <c r="D18" s="67">
        <f>IF('[7]Discharge'!D16=0,0,IF(TRIM('[7]Discharge'!D16)="","",IF(COUNT(O6)=0,"",IF(O6=1,(((10^K4)*('[7]Discharge'!D16^N4))/100),((10^K4)*('[7]Discharge'!D16^N4))))))</f>
        <v>292.58761177771544</v>
      </c>
      <c r="E18" s="67">
        <f>IF('[7]Discharge'!E16=0,0,IF(TRIM('[7]Discharge'!E16)="","",IF(COUNT(O6)=0,"",IF(O6=1,(((10^K4)*('[7]Discharge'!E16^N4))/100),((10^K4)*('[7]Discharge'!E16^N4))))))</f>
        <v>82.02149342726244</v>
      </c>
      <c r="F18" s="67">
        <f>IF('[7]Discharge'!F16=0,0,IF(TRIM('[7]Discharge'!F16)="","",IF(COUNT(O6)=0,"",IF(O6=1,(((10^K4)*('[7]Discharge'!F16^N4))/100),((10^K4)*('[7]Discharge'!F16^N4))))))</f>
        <v>28.997838461680086</v>
      </c>
      <c r="G18" s="67">
        <f>IF('[7]Discharge'!G16=0,0,IF(TRIM('[7]Discharge'!G16)="","",IF(COUNT(O6)=0,"",IF(O6=1,(((10^K4)*('[7]Discharge'!G16^N4))/100),((10^K4)*('[7]Discharge'!G16^N4))))))</f>
        <v>44.35454265789041</v>
      </c>
      <c r="H18" s="67">
        <f>IF('[7]Discharge'!H16=0,0,IF(TRIM('[7]Discharge'!H16)="","",IF(COUNT(O6)=0,"",IF(O6=1,(((10^K4)*('[7]Discharge'!H16^N4))/100),((10^K4)*('[7]Discharge'!H16^N4))))))</f>
        <v>449.64630306188127</v>
      </c>
      <c r="I18" s="67">
        <f>IF('[7]Discharge'!I16=0,0,IF(TRIM('[7]Discharge'!I16)="","",IF(COUNT(O6)=0,"",IF(O6=1,(((10^K4)*('[7]Discharge'!I16^N4))/100),((10^K4)*('[7]Discharge'!I16^N4))))))</f>
        <v>227.62093980553516</v>
      </c>
      <c r="J18" s="67">
        <f>IF('[7]Discharge'!J16=0,0,IF(TRIM('[7]Discharge'!J16)="","",IF(COUNT(O6)=0,"",IF(O6=1,(((10^K4)*('[7]Discharge'!J16^N4))/100),((10^K4)*('[7]Discharge'!J16^N4))))))</f>
        <v>241.23029233964547</v>
      </c>
      <c r="K18" s="67">
        <f>IF('[7]Discharge'!K16=0,0,IF(TRIM('[7]Discharge'!K16)="","",IF(COUNT(O6)=0,"",IF(O6=1,(((10^K4)*('[7]Discharge'!K16^N4))/100),((10^K4)*('[7]Discharge'!K16^N4))))))</f>
        <v>102.78722433983164</v>
      </c>
      <c r="L18" s="67">
        <f>IF('[7]Discharge'!L16=0,0,IF(TRIM('[7]Discharge'!L16)="","",IF(COUNT(O6)=0,"",IF(O6=1,(((10^K4)*('[7]Discharge'!L16^N4))/100),((10^K4)*('[7]Discharge'!L16^N4))))))</f>
        <v>17.100687742421893</v>
      </c>
      <c r="M18" s="67">
        <f>IF('[7]Discharge'!M16=0,0,IF(TRIM('[7]Discharge'!M16)="","",IF(COUNT(O6)=0,"",IF(O6=1,(((10^K4)*('[7]Discharge'!M16^N4))/100),((10^K4)*('[7]Discharge'!M16^N4))))))</f>
        <v>67.1677182645633</v>
      </c>
      <c r="N18" s="67">
        <f>IF('[7]Discharge'!N16=0,0,IF(TRIM('[7]Discharge'!N16)="","",IF(COUNT(O6)=0,"",IF(O6=1,(((10^K4)*('[7]Discharge'!N16^N4))/100),((10^K4)*('[7]Discharge'!N16^N4))))))</f>
        <v>18.100698841386333</v>
      </c>
      <c r="O18" s="95">
        <f t="shared" si="0"/>
        <v>1633.1298230204995</v>
      </c>
      <c r="P18" s="92"/>
      <c r="Q18" s="30"/>
    </row>
    <row r="19" spans="2:17" ht="21.75">
      <c r="B19" s="62">
        <v>9</v>
      </c>
      <c r="C19" s="67">
        <f>IF('[7]Discharge'!C17=0,0,IF(TRIM('[7]Discharge'!C17)="","",IF(COUNT(O6)=0,"",IF(O6=1,(((10^K4)*('[7]Discharge'!C17^N4))/100),((10^K4)*('[7]Discharge'!C17^N4))))))</f>
        <v>39.949179715484696</v>
      </c>
      <c r="D19" s="67">
        <f>IF('[7]Discharge'!D17=0,0,IF(TRIM('[7]Discharge'!D17)="","",IF(COUNT(O6)=0,"",IF(O6=1,(((10^K4)*('[7]Discharge'!D17^N4))/100),((10^K4)*('[7]Discharge'!D17^N4))))))</f>
        <v>78.97049908971849</v>
      </c>
      <c r="E19" s="67">
        <f>IF('[7]Discharge'!E17=0,0,IF(TRIM('[7]Discharge'!E17)="","",IF(COUNT(O6)=0,"",IF(O6=1,(((10^K4)*('[7]Discharge'!E17^N4))/100),((10^K4)*('[7]Discharge'!E17^N4))))))</f>
        <v>131.89060840288363</v>
      </c>
      <c r="F19" s="67">
        <f>IF('[7]Discharge'!F17=0,0,IF(TRIM('[7]Discharge'!F17)="","",IF(COUNT(O6)=0,"",IF(O6=1,(((10^K4)*('[7]Discharge'!F17^N4))/100),((10^K4)*('[7]Discharge'!F17^N4))))))</f>
        <v>188.44387459760213</v>
      </c>
      <c r="G19" s="67">
        <f>IF('[7]Discharge'!G17=0,0,IF(TRIM('[7]Discharge'!G17)="","",IF(COUNT(O6)=0,"",IF(O6=1,(((10^K4)*('[7]Discharge'!G17^N4))/100),((10^K4)*('[7]Discharge'!G17^N4))))))</f>
        <v>44.35454265789041</v>
      </c>
      <c r="H19" s="67">
        <f>IF('[7]Discharge'!H17=0,0,IF(TRIM('[7]Discharge'!H17)="","",IF(COUNT(O6)=0,"",IF(O6=1,(((10^K4)*('[7]Discharge'!H17^N4))/100),((10^K4)*('[7]Discharge'!H17^N4))))))</f>
        <v>522.4926509802448</v>
      </c>
      <c r="I19" s="67">
        <f>IF('[7]Discharge'!I17=0,0,IF(TRIM('[7]Discharge'!I17)="","",IF(COUNT(O6)=0,"",IF(O6=1,(((10^K4)*('[7]Discharge'!I17^N4))/100),((10^K4)*('[7]Discharge'!I17^N4))))))</f>
        <v>188.44387459760213</v>
      </c>
      <c r="J19" s="67">
        <f>IF('[7]Discharge'!J17=0,0,IF(TRIM('[7]Discharge'!J17)="","",IF(COUNT(O6)=0,"",IF(O6=1,(((10^K4)*('[7]Discharge'!J17^N4))/100),((10^K4)*('[7]Discharge'!J17^N4))))))</f>
        <v>214.28317410140878</v>
      </c>
      <c r="K19" s="67">
        <f>IF('[7]Discharge'!K17=0,0,IF(TRIM('[7]Discharge'!K17)="","",IF(COUNT(O6)=0,"",IF(O6=1,(((10^K4)*('[7]Discharge'!K17^N4))/100),((10^K4)*('[7]Discharge'!K17^N4))))))</f>
        <v>95.58111471545651</v>
      </c>
      <c r="L19" s="67">
        <f>IF('[7]Discharge'!L17=0,0,IF(TRIM('[7]Discharge'!L17)="","",IF(COUNT(O6)=0,"",IF(O6=1,(((10^K4)*('[7]Discharge'!L17^N4))/100),((10^K4)*('[7]Discharge'!L17^N4))))))</f>
        <v>14.219322637431153</v>
      </c>
      <c r="M19" s="67">
        <f>IF('[7]Discharge'!M17=0,0,IF(TRIM('[7]Discharge'!M17)="","",IF(COUNT(O6)=0,"",IF(O6=1,(((10^K4)*('[7]Discharge'!M17^N4))/100),((10^K4)*('[7]Discharge'!M17^N4))))))</f>
        <v>51.250451390049896</v>
      </c>
      <c r="N19" s="67">
        <f>IF('[7]Discharge'!N17=0,0,IF(TRIM('[7]Discharge'!N17)="","",IF(COUNT(O6)=0,"",IF(O6=1,(((10^K4)*('[7]Discharge'!N17^N4))/100),((10^K4)*('[7]Discharge'!N17^N4))))))</f>
        <v>18.100698841386333</v>
      </c>
      <c r="O19" s="95">
        <f t="shared" si="0"/>
        <v>1587.979991727159</v>
      </c>
      <c r="P19" s="92"/>
      <c r="Q19" s="30"/>
    </row>
    <row r="20" spans="2:17" ht="21.75">
      <c r="B20" s="62">
        <v>10</v>
      </c>
      <c r="C20" s="67">
        <f>IF('[7]Discharge'!C18=0,0,IF(TRIM('[7]Discharge'!C18)="","",IF(COUNT(O6)=0,"",IF(O6=1,(((10^K4)*('[7]Discharge'!C18^N4))/100),((10^K4)*('[7]Discharge'!C18^N4))))))</f>
        <v>30.519781852913447</v>
      </c>
      <c r="D20" s="67">
        <f>IF('[7]Discharge'!D18=0,0,IF(TRIM('[7]Discharge'!D18)="","",IF(COUNT(O6)=0,"",IF(O6=1,(((10^K4)*('[7]Discharge'!D18^N4))/100),((10^K4)*('[7]Discharge'!D18^N4))))))</f>
        <v>194.79740217181904</v>
      </c>
      <c r="E20" s="67">
        <f>IF('[7]Discharge'!E18=0,0,IF(TRIM('[7]Discharge'!E18)="","",IF(COUNT(O6)=0,"",IF(O6=1,(((10^K4)*('[7]Discharge'!E18^N4))/100),((10^K4)*('[7]Discharge'!E18^N4))))))</f>
        <v>220.9177855696698</v>
      </c>
      <c r="F20" s="67">
        <f>IF('[7]Discharge'!F18=0,0,IF(TRIM('[7]Discharge'!F18)="","",IF(COUNT(O6)=0,"",IF(O6=1,(((10^K4)*('[7]Discharge'!F18^N4))/100),((10^K4)*('[7]Discharge'!F18^N4))))))</f>
        <v>324.64223013522997</v>
      </c>
      <c r="G20" s="67">
        <f>IF('[7]Discharge'!G18=0,0,IF(TRIM('[7]Discharge'!G18)="","",IF(COUNT(O6)=0,"",IF(O6=1,(((10^K4)*('[7]Discharge'!G18^N4))/100),((10^K4)*('[7]Discharge'!G18^N4))))))</f>
        <v>42.13225495608864</v>
      </c>
      <c r="H20" s="67">
        <f>IF('[7]Discharge'!H18=0,0,IF(TRIM('[7]Discharge'!H18)="","",IF(COUNT(O6)=0,"",IF(O6=1,(((10^K4)*('[7]Discharge'!H18^N4))/100),((10^K4)*('[7]Discharge'!H18^N4))))))</f>
        <v>459.8237458546994</v>
      </c>
      <c r="I20" s="67">
        <f>IF('[7]Discharge'!I18=0,0,IF(TRIM('[7]Discharge'!I18)="","",IF(COUNT(O6)=0,"",IF(O6=1,(((10^K4)*('[7]Discharge'!I18^N4))/100),((10^K4)*('[7]Discharge'!I18^N4))))))</f>
        <v>153.3828745439529</v>
      </c>
      <c r="J20" s="67">
        <f>IF('[7]Discharge'!J18=0,0,IF(TRIM('[7]Discharge'!J18)="","",IF(COUNT(O6)=0,"",IF(O6=1,(((10^K4)*('[7]Discharge'!J18^N4))/100),((10^K4)*('[7]Discharge'!J18^N4))))))</f>
        <v>227.62093980553516</v>
      </c>
      <c r="K20" s="67">
        <f>IF('[7]Discharge'!K18=0,0,IF(TRIM('[7]Discharge'!K18)="","",IF(COUNT(O6)=0,"",IF(O6=1,(((10^K4)*('[7]Discharge'!K18^N4))/100),((10^K4)*('[7]Discharge'!K18^N4))))))</f>
        <v>82.02149342726244</v>
      </c>
      <c r="L20" s="67">
        <f>IF('[7]Discharge'!L18=0,0,IF(TRIM('[7]Discharge'!L18)="","",IF(COUNT(O6)=0,"",IF(O6=1,(((10^K4)*('[7]Discharge'!L18^N4))/100),((10^K4)*('[7]Discharge'!L18^N4))))))</f>
        <v>14.219322637431153</v>
      </c>
      <c r="M20" s="67">
        <f>IF('[7]Discharge'!M18=0,0,IF(TRIM('[7]Discharge'!M18)="","",IF(COUNT(O6)=0,"",IF(O6=1,(((10^K4)*('[7]Discharge'!M18^N4))/100),((10^K4)*('[7]Discharge'!M18^N4))))))</f>
        <v>32.068016763805325</v>
      </c>
      <c r="N20" s="67">
        <f>IF('[7]Discharge'!N18=0,0,IF(TRIM('[7]Discharge'!N18)="","",IF(COUNT(O6)=0,"",IF(O6=1,(((10^K4)*('[7]Discharge'!N18^N4))/100),((10^K4)*('[7]Discharge'!N18^N4))))))</f>
        <v>18.100698841386333</v>
      </c>
      <c r="O20" s="95">
        <f t="shared" si="0"/>
        <v>1800.2465465597936</v>
      </c>
      <c r="P20" s="92"/>
      <c r="Q20" s="30"/>
    </row>
    <row r="21" spans="2:17" ht="21.75">
      <c r="B21" s="62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95"/>
      <c r="P21" s="92"/>
      <c r="Q21" s="30"/>
    </row>
    <row r="22" spans="2:17" ht="21.75">
      <c r="B22" s="62">
        <v>11</v>
      </c>
      <c r="C22" s="67">
        <f>IF('[7]Discharge'!C20=0,0,IF(TRIM('[7]Discharge'!C20)="","",IF(COUNT(O6)=0,"",IF(O6=1,(((10^K4)*('[7]Discharge'!C20^N4))/100),((10^K4)*('[7]Discharge'!C20^N4))))))</f>
        <v>26.03458001542869</v>
      </c>
      <c r="D22" s="67">
        <f>IF('[7]Discharge'!D20=0,0,IF(TRIM('[7]Discharge'!D20)="","",IF(COUNT(O6)=0,"",IF(O6=1,(((10^K4)*('[7]Discharge'!D20^N4))/100),((10^K4)*('[7]Discharge'!D20^N4))))))</f>
        <v>88.55543087804914</v>
      </c>
      <c r="E22" s="67">
        <f>IF('[7]Discharge'!E20=0,0,IF(TRIM('[7]Discharge'!E20)="","",IF(COUNT(O6)=0,"",IF(O6=1,(((10^K4)*('[7]Discharge'!E20^N4))/100),((10^K4)*('[7]Discharge'!E20^N4))))))</f>
        <v>241.23029233964547</v>
      </c>
      <c r="F22" s="67">
        <f>IF('[7]Discharge'!F20=0,0,IF(TRIM('[7]Discharge'!F20)="","",IF(COUNT(O6)=0,"",IF(O6=1,(((10^K4)*('[7]Discharge'!F20^N4))/100),((10^K4)*('[7]Discharge'!F20^N4))))))</f>
        <v>324.64223013522997</v>
      </c>
      <c r="G22" s="67">
        <f>IF('[7]Discharge'!G20=0,0,IF(TRIM('[7]Discharge'!G20)="","",IF(COUNT(O6)=0,"",IF(O6=1,(((10^K4)*('[7]Discharge'!G20^N4))/100),((10^K4)*('[7]Discharge'!G20^N4))))))</f>
        <v>35.7033896280632</v>
      </c>
      <c r="H22" s="67">
        <f>IF('[7]Discharge'!H20=0,0,IF(TRIM('[7]Discharge'!H20)="","",IF(COUNT(O6)=0,"",IF(O6=1,(((10^K4)*('[7]Discharge'!H20^N4))/100),((10^K4)*('[7]Discharge'!H20^N4))))))</f>
        <v>333.7596371220556</v>
      </c>
      <c r="I22" s="67">
        <f>IF('[7]Discharge'!I20=0,0,IF(TRIM('[7]Discharge'!I20)="","",IF(COUNT(O6)=0,"",IF(O6=1,(((10^K4)*('[7]Discharge'!I20^N4))/100),((10^K4)*('[7]Discharge'!I20^N4))))))</f>
        <v>188.44387459760213</v>
      </c>
      <c r="J22" s="67">
        <f>IF('[7]Discharge'!J20=0,0,IF(TRIM('[7]Discharge'!J20)="","",IF(COUNT(O6)=0,"",IF(O6=1,(((10^K4)*('[7]Discharge'!J20^N4))/100),((10^K4)*('[7]Discharge'!J20^N4))))))</f>
        <v>207.71777562239916</v>
      </c>
      <c r="K22" s="67">
        <f>IF('[7]Discharge'!K20=0,0,IF(TRIM('[7]Discharge'!K20)="","",IF(COUNT(O6)=0,"",IF(O6=1,(((10^K4)*('[7]Discharge'!K20^N4))/100),((10^K4)*('[7]Discharge'!K20^N4))))))</f>
        <v>75.95911995083378</v>
      </c>
      <c r="L22" s="67">
        <f>IF('[7]Discharge'!L20=0,0,IF(TRIM('[7]Discharge'!L20)="","",IF(COUNT(O6)=0,"",IF(O6=1,(((10^K4)*('[7]Discharge'!L20^N4))/100),((10^K4)*('[7]Discharge'!L20^N4))))))</f>
        <v>14.219322637431153</v>
      </c>
      <c r="M22" s="67">
        <f>IF('[7]Discharge'!M20=0,0,IF(TRIM('[7]Discharge'!M20)="","",IF(COUNT(O6)=0,"",IF(O6=1,(((10^K4)*('[7]Discharge'!M20^N4))/100),((10^K4)*('[7]Discharge'!M20^N4))))))</f>
        <v>26.03458001542869</v>
      </c>
      <c r="N22" s="67">
        <f>IF('[7]Discharge'!N20=0,0,IF(TRIM('[7]Discharge'!N20)="","",IF(COUNT(O6)=0,"",IF(O6=1,(((10^K4)*('[7]Discharge'!N20^N4))/100),((10^K4)*('[7]Discharge'!N20^N4))))))</f>
        <v>17.100687742421893</v>
      </c>
      <c r="O22" s="95">
        <f t="shared" si="0"/>
        <v>1579.400920684589</v>
      </c>
      <c r="P22" s="92"/>
      <c r="Q22" s="30"/>
    </row>
    <row r="23" spans="2:17" ht="21.75">
      <c r="B23" s="62">
        <v>12</v>
      </c>
      <c r="C23" s="67">
        <f>IF('[7]Discharge'!C21=0,0,IF(TRIM('[7]Discharge'!C21)="","",IF(COUNT(O6)=0,"",IF(O6=1,(((10^K4)*('[7]Discharge'!C21^N4))/100),((10^K4)*('[7]Discharge'!C21^N4))))))</f>
        <v>26.03458001542869</v>
      </c>
      <c r="D23" s="67">
        <f>IF('[7]Discharge'!D21=0,0,IF(TRIM('[7]Discharge'!D21)="","",IF(COUNT(O6)=0,"",IF(O6=1,(((10^K4)*('[7]Discharge'!D21^N4))/100),((10^K4)*('[7]Discharge'!D21^N4))))))</f>
        <v>85.1116266057534</v>
      </c>
      <c r="E23" s="67">
        <f>IF('[7]Discharge'!E21=0,0,IF(TRIM('[7]Discharge'!E21)="","",IF(COUNT(O6)=0,"",IF(O6=1,(((10^K4)*('[7]Discharge'!E21^N4))/100),((10^K4)*('[7]Discharge'!E21^N4))))))</f>
        <v>121.56537725631703</v>
      </c>
      <c r="F23" s="67">
        <f>IF('[7]Discharge'!F21=0,0,IF(TRIM('[7]Discharge'!F21)="","",IF(COUNT(O6)=0,"",IF(O6=1,(((10^K4)*('[7]Discharge'!F21^N4))/100),((10^K4)*('[7]Discharge'!F21^N4))))))</f>
        <v>1148.4913627978806</v>
      </c>
      <c r="G23" s="67">
        <f>IF('[7]Discharge'!G21=0,0,IF(TRIM('[7]Discharge'!G21)="","",IF(COUNT(O6)=0,"",IF(O6=1,(((10^K4)*('[7]Discharge'!G21^N4))/100),((10^K4)*('[7]Discharge'!G21^N4))))))</f>
        <v>33.64213121046664</v>
      </c>
      <c r="H23" s="67">
        <f>IF('[7]Discharge'!H21=0,0,IF(TRIM('[7]Discharge'!H21)="","",IF(COUNT(O6)=0,"",IF(O6=1,(((10^K4)*('[7]Discharge'!H21^N4))/100),((10^K4)*('[7]Discharge'!H21^N4))))))</f>
        <v>895.8246772000264</v>
      </c>
      <c r="I23" s="67">
        <f>IF('[7]Discharge'!I21=0,0,IF(TRIM('[7]Discharge'!I21)="","",IF(COUNT(O6)=0,"",IF(O6=1,(((10^K4)*('[7]Discharge'!I21^N4))/100),((10^K4)*('[7]Discharge'!I21^N4))))))</f>
        <v>201.22228087020895</v>
      </c>
      <c r="J23" s="67">
        <f>IF('[7]Discharge'!J21=0,0,IF(TRIM('[7]Discharge'!J21)="","",IF(COUNT(O6)=0,"",IF(O6=1,(((10^K4)*('[7]Discharge'!J21^N4))/100),((10^K4)*('[7]Discharge'!J21^N4))))))</f>
        <v>220.9177855696698</v>
      </c>
      <c r="K23" s="67">
        <f>IF('[7]Discharge'!K21=0,0,IF(TRIM('[7]Discharge'!K21)="","",IF(COUNT(O6)=0,"",IF(O6=1,(((10^K4)*('[7]Discharge'!K21^N4))/100),((10^K4)*('[7]Discharge'!K21^N4))))))</f>
        <v>70.05720511505429</v>
      </c>
      <c r="L23" s="67">
        <f>IF('[7]Discharge'!L21=0,0,IF(TRIM('[7]Discharge'!L21)="","",IF(COUNT(O6)=0,"",IF(O6=1,(((10^K4)*('[7]Discharge'!L21^N4))/100),((10^K4)*('[7]Discharge'!L21^N4))))))</f>
        <v>14.219322637431153</v>
      </c>
      <c r="M23" s="67">
        <f>IF('[7]Discharge'!M21=0,0,IF(TRIM('[7]Discharge'!M21)="","",IF(COUNT(O6)=0,"",IF(O6=1,(((10^K4)*('[7]Discharge'!M21^N4))/100),((10^K4)*('[7]Discharge'!M21^N4))))))</f>
        <v>26.03458001542869</v>
      </c>
      <c r="N23" s="67">
        <f>IF('[7]Discharge'!N21=0,0,IF(TRIM('[7]Discharge'!N21)="","",IF(COUNT(O6)=0,"",IF(O6=1,(((10^K4)*('[7]Discharge'!N21^N4))/100),((10^K4)*('[7]Discharge'!N21^N4))))))</f>
        <v>14.219322637431153</v>
      </c>
      <c r="O23" s="95">
        <f t="shared" si="0"/>
        <v>2857.3402519310966</v>
      </c>
      <c r="P23" s="92"/>
      <c r="Q23" s="30"/>
    </row>
    <row r="24" spans="2:17" ht="21.75">
      <c r="B24" s="62">
        <v>13</v>
      </c>
      <c r="C24" s="67">
        <f>IF('[7]Discharge'!C10=0,0,IF(TRIM('[7]Discharge'!C22)="","",IF(COUNT(O6)=0,"",IF(O6=1,(((10^K4)*('[7]Discharge'!C22^N4))/100),((10^K4)*('[7]Discharge'!C22^N4))))))</f>
        <v>26.03458001542869</v>
      </c>
      <c r="D24" s="67">
        <f>IF('[7]Discharge'!D22=0,0,IF(TRIM('[7]Discharge'!D22)="","",IF(COUNT(O6)=0,"",IF(O6=1,(((10^K4)*('[7]Discharge'!D22^N4))/100),((10^K4)*('[7]Discharge'!D22^N4))))))</f>
        <v>32.068016763805325</v>
      </c>
      <c r="E24" s="67">
        <f>IF('[7]Discharge'!E22=0,0,IF(TRIM('[7]Discharge'!E22)="","",IF(COUNT(O6)=0,"",IF(O6=1,(((10^K4)*('[7]Discharge'!E22^N4))/100),((10^K4)*('[7]Discharge'!E22^N4))))))</f>
        <v>67.1677182645633</v>
      </c>
      <c r="F24" s="67">
        <f>IF('[7]Discharge'!F22=0,0,IF(TRIM('[7]Discharge'!F22)="","",IF(COUNT(O6)=0,"",IF(O6=1,(((10^K4)*('[7]Discharge'!F22^N4))/100),((10^K4)*('[7]Discharge'!F22^N4))))))</f>
        <v>248.35908730155077</v>
      </c>
      <c r="G24" s="67">
        <f>IF('[7]Discharge'!G22=0,0,IF(TRIM('[7]Discharge'!G22)="","",IF(COUNT(O6)=0,"",IF(O6=1,(((10^K4)*('[7]Discharge'!G22^N4))/100),((10^K4)*('[7]Discharge'!G22^N4))))))</f>
        <v>33.64213121046664</v>
      </c>
      <c r="H24" s="67">
        <f>IF('[7]Discharge'!H22=0,0,IF(TRIM('[7]Discharge'!H22)="","",IF(COUNT(O6)=0,"",IF(O6=1,(((10^K4)*('[7]Discharge'!H22^N4))/100),((10^K4)*('[7]Discharge'!H22^N4))))))</f>
        <v>576.7620703788386</v>
      </c>
      <c r="I24" s="67">
        <f>IF('[7]Discharge'!I22=0,0,IF(TRIM('[7]Discharge'!I22)="","",IF(COUNT(O6)=0,"",IF(O6=1,(((10^K4)*('[7]Discharge'!I22^N4))/100),((10^K4)*('[7]Discharge'!I22^N4))))))</f>
        <v>170.2126715069922</v>
      </c>
      <c r="J24" s="67">
        <f>IF('[7]Discharge'!J22=0,0,IF(TRIM('[7]Discharge'!J22)="","",IF(COUNT(O6)=0,"",IF(O6=1,(((10^K4)*('[7]Discharge'!J22^N4))/100),((10^K4)*('[7]Discharge'!J22^N4))))))</f>
        <v>255.55824001075462</v>
      </c>
      <c r="K24" s="67">
        <f>IF('[7]Discharge'!K22=0,0,IF(TRIM('[7]Discharge'!K22)="","",IF(COUNT(O6)=0,"",IF(O6=1,(((10^K4)*('[7]Discharge'!K22^N4))/100),((10^K4)*('[7]Discharge'!K22^N4))))))</f>
        <v>70.05720511505429</v>
      </c>
      <c r="L24" s="67">
        <f>IF('[7]Discharge'!L22=0,0,IF(TRIM('[7]Discharge'!L22)="","",IF(COUNT(O6)=0,"",IF(O6=1,(((10^K4)*('[7]Discharge'!L22^N4))/100),((10^K4)*('[7]Discharge'!L22^N4))))))</f>
        <v>14.219322637431153</v>
      </c>
      <c r="M24" s="67">
        <f>IF('[7]Discharge'!M22=0,0,IF(TRIM('[7]Discharge'!M22)="","",IF(COUNT(O6)=0,"",IF(O6=1,(((10^K4)*('[7]Discharge'!M22^N4))/100),((10^K4)*('[7]Discharge'!M22^N4))))))</f>
        <v>26.03458001542869</v>
      </c>
      <c r="N24" s="67">
        <f>IF('[7]Discharge'!N22=0,0,IF(TRIM('[7]Discharge'!N22)="","",IF(COUNT(O6)=0,"",IF(O6=1,(((10^K4)*('[7]Discharge'!N22^N4))/100),((10^K4)*('[7]Discharge'!N22^N4))))))</f>
        <v>14.219322637431153</v>
      </c>
      <c r="O24" s="95">
        <f t="shared" si="0"/>
        <v>1534.3349458577454</v>
      </c>
      <c r="P24" s="92"/>
      <c r="Q24" s="30"/>
    </row>
    <row r="25" spans="2:17" ht="21.75">
      <c r="B25" s="62">
        <v>14</v>
      </c>
      <c r="C25" s="67">
        <f>IF('[7]Discharge'!C10=0,0,IF(TRIM('[7]Discharge'!C23)="","",IF(COUNT(O6)=0,"",IF(O6=1,(((10^K4)*('[7]Discharge'!C23^N4))/100),((10^K4)*('[7]Discharge'!C23^N4))))))</f>
        <v>30.519781852913447</v>
      </c>
      <c r="D25" s="67">
        <f>IF('[7]Discharge'!D23=0,0,IF(TRIM('[7]Discharge'!D23)="","",IF(COUNT(O6)=0,"",IF(O6=1,(((10^K4)*('[7]Discharge'!D23^N4))/100),((10^K4)*('[7]Discharge'!D23^N4))))))</f>
        <v>24.594200464683997</v>
      </c>
      <c r="E25" s="67">
        <f>IF('[7]Discharge'!E23=0,0,IF(TRIM('[7]Discharge'!E23)="","",IF(COUNT(O6)=0,"",IF(O6=1,(((10^K4)*('[7]Discharge'!E23^N4))/100),((10^K4)*('[7]Discharge'!E23^N4))))))</f>
        <v>58.75190030899357</v>
      </c>
      <c r="F25" s="67">
        <f>IF('[7]Discharge'!F23=0,0,IF(TRIM('[7]Discharge'!F23)="","",IF(COUNT(O6)=0,"",IF(O6=1,(((10^K4)*('[7]Discharge'!F23^N4))/100),((10^K4)*('[7]Discharge'!F23^N4))))))</f>
        <v>220.9177855696698</v>
      </c>
      <c r="G25" s="67">
        <f>IF('[7]Discharge'!G23=0,0,IF(TRIM('[7]Discharge'!G23)="","",IF(COUNT(O6)=0,"",IF(O6=1,(((10^K4)*('[7]Discharge'!G23^N4))/100),((10^K4)*('[7]Discharge'!G23^N4))))))</f>
        <v>35.7033896280632</v>
      </c>
      <c r="H25" s="67">
        <f>IF('[7]Discharge'!H23=0,0,IF(TRIM('[7]Discharge'!H23)="","",IF(COUNT(O6)=0,"",IF(O6=1,(((10^K4)*('[7]Discharge'!H23^N4))/100),((10^K4)*('[7]Discharge'!H23^N4))))))</f>
        <v>315.61118004751785</v>
      </c>
      <c r="I25" s="67">
        <f>IF('[7]Discharge'!I23=0,0,IF(TRIM('[7]Discharge'!I23)="","",IF(COUNT(O6)=0,"",IF(O6=1,(((10^K4)*('[7]Discharge'!I23^N4))/100),((10^K4)*('[7]Discharge'!I23^N4))))))</f>
        <v>147.90671956425427</v>
      </c>
      <c r="J25" s="67">
        <f>IF('[7]Discharge'!J23=0,0,IF(TRIM('[7]Discharge'!J23)="","",IF(COUNT(O6)=0,"",IF(O6=1,(((10^K4)*('[7]Discharge'!J23^N4))/100),((10^K4)*('[7]Discharge'!J23^N4))))))</f>
        <v>207.71777562239916</v>
      </c>
      <c r="K25" s="67">
        <f>IF('[7]Discharge'!K23=0,0,IF(TRIM('[7]Discharge'!K23)="","",IF(COUNT(O6)=0,"",IF(O6=1,(((10^K4)*('[7]Discharge'!K23^N4))/100),((10^K4)*('[7]Discharge'!K23^N4))))))</f>
        <v>70.05720511505429</v>
      </c>
      <c r="L25" s="67">
        <f>IF('[7]Discharge'!L23=0,0,IF(TRIM('[7]Discharge'!L23)="","",IF(COUNT(O6)=0,"",IF(O6=1,(((10^K4)*('[7]Discharge'!L23^N4))/100),((10^K4)*('[7]Discharge'!L23^N4))))))</f>
        <v>17.100687742421893</v>
      </c>
      <c r="M25" s="67">
        <f>IF('[7]Discharge'!M23=0,0,IF(TRIM('[7]Discharge'!M23)="","",IF(COUNT(O6)=0,"",IF(O6=1,(((10^K4)*('[7]Discharge'!M23^N4))/100),((10^K4)*('[7]Discharge'!M23^N4))))))</f>
        <v>26.03458001542869</v>
      </c>
      <c r="N25" s="67">
        <f>IF('[7]Discharge'!N23=0,0,IF(TRIM('[7]Discharge'!N23)="","",IF(COUNT(O6)=0,"",IF(O6=1,(((10^K4)*('[7]Discharge'!N23^N4))/100),((10^K4)*('[7]Discharge'!N23^N4))))))</f>
        <v>14.219322637431153</v>
      </c>
      <c r="O25" s="95">
        <f t="shared" si="0"/>
        <v>1169.1345285688312</v>
      </c>
      <c r="P25" s="92"/>
      <c r="Q25" s="30"/>
    </row>
    <row r="26" spans="2:17" ht="21.75">
      <c r="B26" s="62">
        <v>15</v>
      </c>
      <c r="C26" s="67">
        <f>IF('[7]Discharge'!C24=0,0,IF(TRIM('[7]Discharge'!C24)="","",IF(COUNT(O6)=0,"",IF(O6=1,(((10^K4)*('[7]Discharge'!C24^N4))/100),((10^K4)*('[7]Discharge'!C24^N4))))))</f>
        <v>113.92571038076456</v>
      </c>
      <c r="D26" s="67">
        <f>IF('[7]Discharge'!D24=0,0,IF(TRIM('[7]Discharge'!D24)="","",IF(COUNT(O6)=0,"",IF(O6=1,(((10^K4)*('[7]Discharge'!D24^N4))/100),((10^K4)*('[7]Discharge'!D24^N4))))))</f>
        <v>20.44424286207895</v>
      </c>
      <c r="E26" s="67">
        <f>IF('[7]Discharge'!E24=0,0,IF(TRIM('[7]Discharge'!E24)="","",IF(COUNT(O6)=0,"",IF(O6=1,(((10^K4)*('[7]Discharge'!E24^N4))/100),((10^K4)*('[7]Discharge'!E24^N4))))))</f>
        <v>92.0454491110374</v>
      </c>
      <c r="F26" s="67">
        <f>IF('[7]Discharge'!F24=0,0,IF(TRIM('[7]Discharge'!F24)="","",IF(COUNT(O6)=0,"",IF(O6=1,(((10^K4)*('[7]Discharge'!F24^N4))/100),((10^K4)*('[7]Discharge'!F24^N4))))))</f>
        <v>106.45663420613396</v>
      </c>
      <c r="G26" s="67">
        <f>IF('[7]Discharge'!G24=0,0,IF(TRIM('[7]Discharge'!G24)="","",IF(COUNT(O6)=0,"",IF(O6=1,(((10^K4)*('[7]Discharge'!G24^N4))/100),((10^K4)*('[7]Discharge'!G24^N4))))))</f>
        <v>56.03286489543524</v>
      </c>
      <c r="H26" s="67">
        <f>IF('[7]Discharge'!H24=0,0,IF(TRIM('[7]Discharge'!H24)="","",IF(COUNT(O6)=0,"",IF(O6=1,(((10^K4)*('[7]Discharge'!H24^N4))/100),((10^K4)*('[7]Discharge'!H24^N4))))))</f>
        <v>175.95393437191535</v>
      </c>
      <c r="I26" s="67">
        <f>IF('[7]Discharge'!I24=0,0,IF(TRIM('[7]Discharge'!I24)="","",IF(COUNT(O6)=0,"",IF(O6=1,(((10^K4)*('[7]Discharge'!I24^N4))/100),((10^K4)*('[7]Discharge'!I24^N4))))))</f>
        <v>126.69217772901037</v>
      </c>
      <c r="J26" s="67">
        <f>IF('[7]Discharge'!J24=0,0,IF(TRIM('[7]Discharge'!J24)="","",IF(COUNT(O6)=0,"",IF(O6=1,(((10^K4)*('[7]Discharge'!J24^N4))/100),((10^K4)*('[7]Discharge'!J24^N4))))))</f>
        <v>201.22228087020895</v>
      </c>
      <c r="K26" s="67">
        <f>IF('[7]Discharge'!K24=0,0,IF(TRIM('[7]Discharge'!K24)="","",IF(COUNT(O6)=0,"",IF(O6=1,(((10^K4)*('[7]Discharge'!K24^N4))/100),((10^K4)*('[7]Discharge'!K24^N4))))))</f>
        <v>70.05720511505429</v>
      </c>
      <c r="L26" s="67">
        <f>IF('[7]Discharge'!L24=0,0,IF(TRIM('[7]Discharge'!L24)="","",IF(COUNT(O6)=0,"",IF(O6=1,(((10^K4)*('[7]Discharge'!L24^N4))/100),((10^K4)*('[7]Discharge'!L24^N4))))))</f>
        <v>30.519781852913447</v>
      </c>
      <c r="M26" s="67">
        <f>IF('[7]Discharge'!M24=0,0,IF(TRIM('[7]Discharge'!M24)="","",IF(COUNT(O6)=0,"",IF(O6=1,(((10^K4)*('[7]Discharge'!M24^N4))/100),((10^K4)*('[7]Discharge'!M24^N4))))))</f>
        <v>26.03458001542869</v>
      </c>
      <c r="N26" s="67">
        <f>IF('[7]Discharge'!N24=0,0,IF(TRIM('[7]Discharge'!N24)="","",IF(COUNT(O6)=0,"",IF(O6=1,(((10^K4)*('[7]Discharge'!N24^N4))/100),((10^K4)*('[7]Discharge'!N24^N4))))))</f>
        <v>16.120203232175434</v>
      </c>
      <c r="O26" s="95">
        <f t="shared" si="0"/>
        <v>1035.5050646421566</v>
      </c>
      <c r="P26" s="92"/>
      <c r="Q26" s="30"/>
    </row>
    <row r="27" spans="2:17" ht="21.75">
      <c r="B27" s="62">
        <v>16</v>
      </c>
      <c r="C27" s="67">
        <f>IF('[7]Discharge'!C25=0,0,IF(TRIM('[7]Discharge'!C25)="","",IF(COUNT(O6)=0,"",IF(O6=1,(((10^K4)*('[7]Discharge'!C25^N4))/100),((10^K4)*('[7]Discharge'!C25^N4))))))</f>
        <v>26.03458001542869</v>
      </c>
      <c r="D27" s="67">
        <f>IF('[7]Discharge'!D25=0,0,IF(TRIM('[7]Discharge'!D25)="","",IF(COUNT(O6)=0,"",IF(O6=1,(((10^K4)*('[7]Discharge'!D25^N4))/100),((10^K4)*('[7]Discharge'!D25^N4))))))</f>
        <v>17.100687742421893</v>
      </c>
      <c r="E27" s="67">
        <f>IF('[7]Discharge'!E25=0,0,IF(TRIM('[7]Discharge'!E25)="","",IF(COUNT(O6)=0,"",IF(O6=1,(((10^K4)*('[7]Discharge'!E25^N4))/100),((10^K4)*('[7]Discharge'!E25^N4))))))</f>
        <v>78.97049908971849</v>
      </c>
      <c r="F27" s="67">
        <f>IF('[7]Discharge'!F25=0,0,IF(TRIM('[7]Discharge'!F25)="","",IF(COUNT(O6)=0,"",IF(O6=1,(((10^K4)*('[7]Discharge'!F25^N4))/100),((10^K4)*('[7]Discharge'!F25^N4))))))</f>
        <v>194.79740217181904</v>
      </c>
      <c r="G27" s="67">
        <f>IF('[7]Discharge'!G25=0,0,IF(TRIM('[7]Discharge'!G25)="","",IF(COUNT(O6)=0,"",IF(O6=1,(((10^K4)*('[7]Discharge'!G25^N4))/100),((10^K4)*('[7]Discharge'!G25^N4))))))</f>
        <v>459.8237458546994</v>
      </c>
      <c r="H27" s="67">
        <f>IF('[7]Discharge'!H25=0,0,IF(TRIM('[7]Discharge'!H25)="","",IF(COUNT(O6)=0,"",IF(O6=1,(((10^K4)*('[7]Discharge'!H25^N4))/100),((10^K4)*('[7]Discharge'!H25^N4))))))</f>
        <v>164.53659694982844</v>
      </c>
      <c r="I27" s="67">
        <f>IF('[7]Discharge'!I25=0,0,IF(TRIM('[7]Discharge'!I25)="","",IF(COUNT(O6)=0,"",IF(O6=1,(((10^K4)*('[7]Discharge'!I25^N4))/100),((10^K4)*('[7]Discharge'!I25^N4))))))</f>
        <v>137.15975588321422</v>
      </c>
      <c r="J27" s="67">
        <f>IF('[7]Discharge'!J25=0,0,IF(TRIM('[7]Discharge'!J25)="","",IF(COUNT(O6)=0,"",IF(O6=1,(((10^K4)*('[7]Discharge'!J25^N4))/100),((10^K4)*('[7]Discharge'!J25^N4))))))</f>
        <v>170.2126715069922</v>
      </c>
      <c r="K27" s="67">
        <f>IF('[7]Discharge'!K25=0,0,IF(TRIM('[7]Discharge'!K25)="","",IF(COUNT(O6)=0,"",IF(O6=1,(((10^K4)*('[7]Discharge'!K25^N4))/100),((10^K4)*('[7]Discharge'!K25^N4))))))</f>
        <v>67.1677182645633</v>
      </c>
      <c r="L27" s="67">
        <f>IF('[7]Discharge'!L25=0,0,IF(TRIM('[7]Discharge'!L25)="","",IF(COUNT(O6)=0,"",IF(O6=1,(((10^K4)*('[7]Discharge'!L25^N4))/100),((10^K4)*('[7]Discharge'!L25^N4))))))</f>
        <v>53.623504476973764</v>
      </c>
      <c r="M27" s="67">
        <f>IF('[7]Discharge'!M25=0,0,IF(TRIM('[7]Discharge'!M25)="","",IF(COUNT(O6)=0,"",IF(O6=1,(((10^K4)*('[7]Discharge'!M25^N4))/100),((10^K4)*('[7]Discharge'!M25^N4))))))</f>
        <v>23.18198781897724</v>
      </c>
      <c r="N27" s="67">
        <f>IF('[7]Discharge'!N25=0,0,IF(TRIM('[7]Discharge'!N25)="","",IF(COUNT(O6)=0,"",IF(O6=1,(((10^K4)*('[7]Discharge'!N25^N4))/100),((10^K4)*('[7]Discharge'!N25^N4))))))</f>
        <v>27.502619378130163</v>
      </c>
      <c r="O27" s="95">
        <f t="shared" si="0"/>
        <v>1420.1117691527668</v>
      </c>
      <c r="P27" s="92"/>
      <c r="Q27" s="30"/>
    </row>
    <row r="28" spans="2:17" ht="21.75">
      <c r="B28" s="62">
        <v>17</v>
      </c>
      <c r="C28" s="67">
        <f>IF('[7]Discharge'!C26=0,0,IF(TRIM('[7]Discharge'!C26)="","",IF(COUNT(O6)=0,"",IF(O6=1,(((10^K4)*('[7]Discharge'!C26^N4))/100),((10^K4)*('[7]Discharge'!C26^N4))))))</f>
        <v>26.03458001542869</v>
      </c>
      <c r="D28" s="67">
        <f>IF('[7]Discharge'!D26=0,0,IF(TRIM('[7]Discharge'!D26)="","",IF(COUNT(O6)=0,"",IF(O6=1,(((10^K4)*('[7]Discharge'!D26^N4))/100),((10^K4)*('[7]Discharge'!D26^N4))))))</f>
        <v>14.219322637431153</v>
      </c>
      <c r="E28" s="67">
        <f>IF('[7]Discharge'!E26=0,0,IF(TRIM('[7]Discharge'!E26)="","",IF(COUNT(O6)=0,"",IF(O6=1,(((10^K4)*('[7]Discharge'!E26^N4))/100),((10^K4)*('[7]Discharge'!E26^N4))))))</f>
        <v>147.90671956425427</v>
      </c>
      <c r="F28" s="67">
        <f>IF('[7]Discharge'!F26=0,0,IF(TRIM('[7]Discharge'!F26)="","",IF(COUNT(O6)=0,"",IF(O6=1,(((10^K4)*('[7]Discharge'!F26^N4))/100),((10^K4)*('[7]Discharge'!F26^N4))))))</f>
        <v>361.6225002123279</v>
      </c>
      <c r="G28" s="67">
        <f>IF('[7]Discharge'!G26=0,0,IF(TRIM('[7]Discharge'!G26)="","",IF(COUNT(O6)=0,"",IF(O6=1,(((10^K4)*('[7]Discharge'!G26^N4))/100),((10^K4)*('[7]Discharge'!G26^N4))))))</f>
        <v>390.2363812591557</v>
      </c>
      <c r="H28" s="67">
        <f>IF('[7]Discharge'!H26=0,0,IF(TRIM('[7]Discharge'!H26)="","",IF(COUNT(O6)=0,"",IF(O6=1,(((10^K4)*('[7]Discharge'!H26^N4))/100),((10^K4)*('[7]Discharge'!H26^N4))))))</f>
        <v>270.1650815268557</v>
      </c>
      <c r="I28" s="67">
        <f>IF('[7]Discharge'!I26=0,0,IF(TRIM('[7]Discharge'!I26)="","",IF(COUNT(O6)=0,"",IF(O6=1,(((10^K4)*('[7]Discharge'!I26^N4))/100),((10^K4)*('[7]Discharge'!I26^N4))))))</f>
        <v>576.7620703788386</v>
      </c>
      <c r="J28" s="67">
        <f>IF('[7]Discharge'!J26=0,0,IF(TRIM('[7]Discharge'!J26)="","",IF(COUNT(O6)=0,"",IF(O6=1,(((10^K4)*('[7]Discharge'!J26^N4))/100),((10^K4)*('[7]Discharge'!J26^N4))))))</f>
        <v>147.90671956425427</v>
      </c>
      <c r="K28" s="67">
        <f>IF('[7]Discharge'!K26=0,0,IF(TRIM('[7]Discharge'!K26)="","",IF(COUNT(O6)=0,"",IF(O6=1,(((10^K4)*('[7]Discharge'!K26^N4))/100),((10^K4)*('[7]Discharge'!K26^N4))))))</f>
        <v>51.250451390049896</v>
      </c>
      <c r="L28" s="67">
        <f>IF('[7]Discharge'!L26=0,0,IF(TRIM('[7]Discharge'!L26)="","",IF(COUNT(O6)=0,"",IF(O6=1,(((10^K4)*('[7]Discharge'!L26^N4))/100),((10^K4)*('[7]Discharge'!L26^N4))))))</f>
        <v>117.72444383207325</v>
      </c>
      <c r="M28" s="67">
        <f>IF('[7]Discharge'!M26=0,0,IF(TRIM('[7]Discharge'!M26)="","",IF(COUNT(O6)=0,"",IF(O6=1,(((10^K4)*('[7]Discharge'!M26^N4))/100),((10^K4)*('[7]Discharge'!M26^N4))))))</f>
        <v>27.502619378130163</v>
      </c>
      <c r="N28" s="67">
        <f>IF('[7]Discharge'!N26=0,0,IF(TRIM('[7]Discharge'!N26)="","",IF(COUNT(O6)=0,"",IF(O6=1,(((10^K4)*('[7]Discharge'!N26^N4))/100),((10^K4)*('[7]Discharge'!N26^N4))))))</f>
        <v>20.44424286207895</v>
      </c>
      <c r="O28" s="95">
        <f t="shared" si="0"/>
        <v>2151.7751326208786</v>
      </c>
      <c r="P28" s="92"/>
      <c r="Q28" s="30"/>
    </row>
    <row r="29" spans="2:17" ht="21.75">
      <c r="B29" s="62">
        <v>18</v>
      </c>
      <c r="C29" s="67">
        <f>IF('[7]Discharge'!C27=0,0,IF(TRIM('[7]Discharge'!C27)="","",IF(COUNT(O6)=0,"",IF(O6=1,(((10^K4)*('[7]Discharge'!C27^N4))/100),((10^K4)*('[7]Discharge'!C27^N4))))))</f>
        <v>28.997838461680086</v>
      </c>
      <c r="D29" s="67">
        <f>IF('[7]Discharge'!D27=0,0,IF(TRIM('[7]Discharge'!D27)="","",IF(COUNT(O6)=0,"",IF(O6=1,(((10^K4)*('[7]Discharge'!D27^N4))/100),((10^K4)*('[7]Discharge'!D27^N4))))))</f>
        <v>14.219322637431153</v>
      </c>
      <c r="E29" s="67">
        <f>IF('[7]Discharge'!E27=0,0,IF(TRIM('[7]Discharge'!E27)="","",IF(COUNT(O6)=0,"",IF(O6=1,(((10^K4)*('[7]Discharge'!E27^N4))/100),((10^K4)*('[7]Discharge'!E27^N4))))))</f>
        <v>92.0454491110374</v>
      </c>
      <c r="F29" s="67">
        <f>IF('[7]Discharge'!F27=0,0,IF(TRIM('[7]Discharge'!F27)="","",IF(COUNT(O6)=0,"",IF(O6=1,(((10^K4)*('[7]Discharge'!F27^N4))/100),((10^K4)*('[7]Discharge'!F27^N4))))))</f>
        <v>207.71777562239916</v>
      </c>
      <c r="G29" s="67">
        <f>IF('[7]Discharge'!G27=0,0,IF(TRIM('[7]Discharge'!G27)="","",IF(COUNT(O6)=0,"",IF(O6=1,(((10^K4)*('[7]Discharge'!G27^N4))/100),((10^K4)*('[7]Discharge'!G27^N4))))))</f>
        <v>307.87078363329874</v>
      </c>
      <c r="H29" s="67">
        <f>IF('[7]Discharge'!H27=0,0,IF(TRIM('[7]Discharge'!H27)="","",IF(COUNT(O6)=0,"",IF(O6=1,(((10^K4)*('[7]Discharge'!H27^N4))/100),((10^K4)*('[7]Discharge'!H27^N4))))))</f>
        <v>399.93807846252423</v>
      </c>
      <c r="I29" s="67">
        <f>IF('[7]Discharge'!I27=0,0,IF(TRIM('[7]Discharge'!I27)="","",IF(COUNT(O6)=0,"",IF(O6=1,(((10^K4)*('[7]Discharge'!I27^N4))/100),((10^K4)*('[7]Discharge'!I27^N4))))))</f>
        <v>361.6225002123279</v>
      </c>
      <c r="J29" s="67">
        <f>IF('[7]Discharge'!J27=0,0,IF(TRIM('[7]Discharge'!J27)="","",IF(COUNT(O6)=0,"",IF(O6=1,(((10^K4)*('[7]Discharge'!J27^N4))/100),((10^K4)*('[7]Discharge'!J27^N4))))))</f>
        <v>147.90671956425427</v>
      </c>
      <c r="K29" s="67">
        <f>IF('[7]Discharge'!K27=0,0,IF(TRIM('[7]Discharge'!K27)="","",IF(COUNT(O6)=0,"",IF(O6=1,(((10^K4)*('[7]Discharge'!K27^N4))/100),((10^K4)*('[7]Discharge'!K27^N4))))))</f>
        <v>44.35454265789041</v>
      </c>
      <c r="L29" s="67">
        <f>IF('[7]Discharge'!L27=0,0,IF(TRIM('[7]Discharge'!L27)="","",IF(COUNT(O6)=0,"",IF(O6=1,(((10^K4)*('[7]Discharge'!L27^N4))/100),((10^K4)*('[7]Discharge'!L27^N4))))))</f>
        <v>92.0454491110374</v>
      </c>
      <c r="M29" s="67">
        <f>IF('[7]Discharge'!M27=0,0,IF(TRIM('[7]Discharge'!M27)="","",IF(COUNT(O6)=0,"",IF(O6=1,(((10^K4)*('[7]Discharge'!M27^N4))/100),((10^K4)*('[7]Discharge'!M27^N4))))))</f>
        <v>51.250451390049896</v>
      </c>
      <c r="N29" s="67">
        <f>IF('[7]Discharge'!N27=0,0,IF(TRIM('[7]Discharge'!N27)="","",IF(COUNT(O6)=0,"",IF(O6=1,(((10^K4)*('[7]Discharge'!N27^N4))/100),((10^K4)*('[7]Discharge'!N27^N4))))))</f>
        <v>21.79847881657482</v>
      </c>
      <c r="O29" s="95">
        <f t="shared" si="0"/>
        <v>1769.7673896805052</v>
      </c>
      <c r="P29" s="92"/>
      <c r="Q29" s="30"/>
    </row>
    <row r="30" spans="2:17" ht="21.75">
      <c r="B30" s="62">
        <v>19</v>
      </c>
      <c r="C30" s="67">
        <f>IF('[7]Discharge'!C28=0,0,IF(TRIM('[7]Discharge'!C28)="","",IF(COUNT(O6)=0,"",IF(O6=1,(((10^K4)*('[7]Discharge'!C28^N4))/100),((10^K4)*('[7]Discharge'!C28^N4))))))</f>
        <v>33.64213121046664</v>
      </c>
      <c r="D30" s="67">
        <f>IF('[7]Discharge'!D28=0,0,IF(TRIM('[7]Discharge'!D28)="","",IF(COUNT(O6)=0,"",IF(O6=1,(((10^K4)*('[7]Discharge'!D28^N4))/100),((10^K4)*('[7]Discharge'!D28^N4))))))</f>
        <v>15.159616831800776</v>
      </c>
      <c r="E30" s="67">
        <f>IF('[7]Discharge'!E28=0,0,IF('[7]Discharge'!E28=0,0,IF(TRIM('[7]Discharge'!E28)="","",IF(COUNT(O6)=0,"",IF(O6=1,(((10^K4)*('[7]Discharge'!E28^N4))/100),((10^K4)*('[7]Discharge'!E28^N4)))))))</f>
        <v>61.514472300685796</v>
      </c>
      <c r="F30" s="67">
        <f>IF('[7]Discharge'!F28=0,0,IF(TRIM('[7]Discharge'!F28)="","",IF(COUNT(O6)=0,"",IF(O6=1,(((10^K4)*('[7]Discharge'!F28^N4))/100),((10^K4)*('[7]Discharge'!F28^N4))))))</f>
        <v>102.78722433983164</v>
      </c>
      <c r="G30" s="67">
        <f>IF('[7]Discharge'!G28=0,0,IF(TRIM('[7]Discharge'!G28)="","",IF(COUNT(O6)=0,"",IF(O6=1,(((10^K4)*('[7]Discharge'!G28^N4))/100),((10^K4)*('[7]Discharge'!G28^N4))))))</f>
        <v>292.58761177771544</v>
      </c>
      <c r="H30" s="67">
        <f>IF('[7]Discharge'!H28=0,0,IF(TRIM('[7]Discharge'!H28)="","",IF(COUNT(O6)=0,"",IF(O6=1,(((10^K4)*('[7]Discharge'!H28^N4))/100),((10^K4)*('[7]Discharge'!H28^N4))))))</f>
        <v>610.190029635591</v>
      </c>
      <c r="I30" s="67">
        <f>IF('[7]Discharge'!I28=0,0,IF(TRIM('[7]Discharge'!I28)="","",IF(COUNT(O6)=0,"",IF(O6=1,(((10^K4)*('[7]Discharge'!I28^N4))/100),((10^K4)*('[7]Discharge'!I28^N4))))))</f>
        <v>270.1650815268557</v>
      </c>
      <c r="J30" s="67">
        <f>IF('[7]Discharge'!J28=0,0,IF(TRIM('[7]Discharge'!J28)="","",IF(COUNT(O6)=0,"",IF(O6=1,(((10^K4)*('[7]Discharge'!J28^N4))/100),((10^K4)*('[7]Discharge'!J28^N4))))))</f>
        <v>147.90671956425427</v>
      </c>
      <c r="K30" s="67">
        <f>IF('[7]Discharge'!K28=0,0,IF(TRIM('[7]Discharge'!K28)="","",IF(COUNT(O6)=0,"",IF(O6=1,(((10^K4)*('[7]Discharge'!K28^N4))/100),((10^K4)*('[7]Discharge'!K28^N4))))))</f>
        <v>44.35454265789041</v>
      </c>
      <c r="L30" s="67">
        <f>IF('[7]Discharge'!L28=0,0,IF(TRIM('[7]Discharge'!L28)="","",IF(COUNT(O6)=0,"",IF(O6=1,(((10^K4)*('[7]Discharge'!L28^N4))/100),((10^K4)*('[7]Discharge'!L28^N4))))))</f>
        <v>78.97049908971849</v>
      </c>
      <c r="M30" s="67">
        <f>IF('[7]Discharge'!M28=0,0,IF(TRIM('[7]Discharge'!M28)="","",IF(COUNT(O6)=0,"",IF(O6=1,(((10^K4)*('[7]Discharge'!M28^N4))/100),((10^K4)*('[7]Discharge'!M28^N4))))))</f>
        <v>92.0454491110374</v>
      </c>
      <c r="N30" s="67">
        <f>IF('[7]Discharge'!N28=0,0,IF(TRIM('[7]Discharge'!N28)="","",IF(COUNT(O6)=0,"",IF(O6=1,(((10^K4)*('[7]Discharge'!N28^N4))/100),((10^K4)*('[7]Discharge'!N28^N4))))))</f>
        <v>26.03458001542869</v>
      </c>
      <c r="O30" s="95">
        <f t="shared" si="0"/>
        <v>1775.3579580612761</v>
      </c>
      <c r="P30" s="92"/>
      <c r="Q30" s="30"/>
    </row>
    <row r="31" spans="2:17" ht="21.75">
      <c r="B31" s="62">
        <v>20</v>
      </c>
      <c r="C31" s="67">
        <f>IF('[7]Discharge'!C29=0,0,IF(TRIM('[7]Discharge'!C29)="","",IF(COUNT(O6)=0,"",IF(O6=1,(((10^K4)*('[7]Discharge'!C29^N4))/100),((10^K4)*('[7]Discharge'!C29^N4))))))</f>
        <v>28.997838461680086</v>
      </c>
      <c r="D31" s="67">
        <f>IF('[7]Discharge'!D29=0,0,IF(TRIM('[7]Discharge'!D29)="","",IF(COUNT(O6)=0,"",IF(O6=1,(((10^K4)*('[7]Discharge'!D29^N4))/100),((10^K4)*('[7]Discharge'!D29^N4))))))</f>
        <v>17.100687742421893</v>
      </c>
      <c r="E31" s="67">
        <f>IF('[7]Discharge'!E29=0,0,IF(TRIM('[7]Discharge'!E29)="","",IF(COUNT(O6)=0,"",IF(O6=1,(((10^K4)*('[7]Discharge'!E29^N4))/100),((10^K4)*('[7]Discharge'!E29^N4))))))</f>
        <v>39.949179715484696</v>
      </c>
      <c r="F31" s="67">
        <f>IF('[7]Discharge'!F29=0,0,IF(TRIM('[7]Discharge'!F29)="","",IF(COUNT(O6)=0,"",IF(O6=1,(((10^K4)*('[7]Discharge'!F29^N4))/100),((10^K4)*('[7]Discharge'!F29^N4))))))</f>
        <v>85.1116266057534</v>
      </c>
      <c r="G31" s="67">
        <f>IF('[7]Discharge'!G29=0,0,IF(TRIM('[7]Discharge'!G29)="","",IF(COUNT(O6)=0,"",IF(O6=1,(((10^K4)*('[7]Discharge'!G29^N4))/100),((10^K4)*('[7]Discharge'!G29^N4))))))</f>
        <v>342.9626410975008</v>
      </c>
      <c r="H31" s="67">
        <f>IF('[7]Discharge'!H29=0,0,IF(TRIM('[7]Discharge'!H29)="","",IF(COUNT(O6)=0,"",IF(O6=1,(((10^K4)*('[7]Discharge'!H29^N4))/100),((10^K4)*('[7]Discharge'!H29^N4))))))</f>
        <v>1113.2329373349257</v>
      </c>
      <c r="I31" s="67">
        <f>IF('[7]Discharge'!I29=0,0,IF(TRIM('[7]Discharge'!I29)="","",IF(COUNT(O6)=0,"",IF(O6=1,(((10^K4)*('[7]Discharge'!I29^N4))/100),((10^K4)*('[7]Discharge'!I29^N4))))))</f>
        <v>234.39198610319295</v>
      </c>
      <c r="J31" s="67">
        <f>IF('[7]Discharge'!J29=0,0,IF(TRIM('[7]Discharge'!J29)="","",IF(COUNT(O6)=0,"",IF(O6=1,(((10^K4)*('[7]Discharge'!J29^N4))/100),((10^K4)*('[7]Discharge'!J29^N4))))))</f>
        <v>147.90671956425427</v>
      </c>
      <c r="K31" s="67">
        <f>IF('[7]Discharge'!K29=0,0,IF(TRIM('[7]Discharge'!K29)="","",IF(COUNT(O6)=0,"",IF(O6=1,(((10^K4)*('[7]Discharge'!K29^N4))/100),((10^K4)*('[7]Discharge'!K29^N4))))))</f>
        <v>44.35454265789041</v>
      </c>
      <c r="L31" s="67">
        <f>IF('[7]Discharge'!L29=0,0,IF(TRIM('[7]Discharge'!L29)="","",IF(COUNT(O6)=0,"",IF(O6=1,(((10^K4)*('[7]Discharge'!L29^N4))/100),((10^K4)*('[7]Discharge'!L29^N4))))))</f>
        <v>113.92571038076456</v>
      </c>
      <c r="M31" s="67">
        <f>IF('[7]Discharge'!M29=0,0,IF(TRIM('[7]Discharge'!M29)="","",IF(COUNT(O6)=0,"",IF(O6=1,(((10^K4)*('[7]Discharge'!M29^N4))/100),((10^K4)*('[7]Discharge'!M29^N4))))))</f>
        <v>70.05720511505429</v>
      </c>
      <c r="N31" s="67">
        <f>IF('[7]Discharge'!N29=0,0,IF(TRIM('[7]Discharge'!N29)="","",IF(COUNT(O6)=0,"",IF(O6=1,(((10^K4)*('[7]Discharge'!N29^N4))/100),((10^K4)*('[7]Discharge'!N29^N4))))))</f>
        <v>26.03458001542869</v>
      </c>
      <c r="O31" s="95">
        <f t="shared" si="0"/>
        <v>2264.025654794352</v>
      </c>
      <c r="P31" s="92"/>
      <c r="Q31" s="30"/>
    </row>
    <row r="32" spans="2:17" ht="21.75">
      <c r="B32" s="62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95"/>
      <c r="P32" s="92"/>
      <c r="Q32" s="30"/>
    </row>
    <row r="33" spans="2:17" ht="21.75">
      <c r="B33" s="62">
        <v>21</v>
      </c>
      <c r="C33" s="67">
        <f>IF('[7]Discharge'!C31=0,0,IF(TRIM('[7]Discharge'!C31)="","",IF(COUNT(O6)=0,"",IF(O6=1,(((10^K4)*('[7]Discharge'!C31^N4))/100),((10^K4)*('[7]Discharge'!C31^N4))))))</f>
        <v>28.997838461680086</v>
      </c>
      <c r="D33" s="67">
        <f>IF('[7]Discharge'!D31=0,0,IF(TRIM('[7]Discharge'!D31)="","",IF(COUNT(O6)=0,"",IF(O6=1,(((10^K4)*('[7]Discharge'!D31^N4))/100),((10^K4)*('[7]Discharge'!D31^N4))))))</f>
        <v>14.219322637431153</v>
      </c>
      <c r="E33" s="67">
        <f>IF('[7]Discharge'!E31=0,0,IF(TRIM('[7]Discharge'!E31)="","",IF(COUNT(O6)=0,"",IF(O6=1,(((10^K4)*('[7]Discharge'!E31^N4))/100),((10^K4)*('[7]Discharge'!E31^N4))))))</f>
        <v>30.519781852913447</v>
      </c>
      <c r="F33" s="67">
        <f>IF('[7]Discharge'!F31=0,0,IF(TRIM('[7]Discharge'!F31)="","",IF(COUNT(O6)=0,"",IF(O6=1,(((10^K4)*('[7]Discharge'!F31^N4))/100),((10^K4)*('[7]Discharge'!F31^N4))))))</f>
        <v>110.16962094220027</v>
      </c>
      <c r="G33" s="67">
        <f>IF('[7]Discharge'!G31=0,0,IF(TRIM('[7]Discharge'!G31)="","",IF(COUNT(O6)=0,"",IF(O6=1,(((10^K4)*('[7]Discharge'!G31^N4))/100),((10^K4)*('[7]Discharge'!G31^N4))))))</f>
        <v>361.6225002123279</v>
      </c>
      <c r="H33" s="67">
        <f>IF('[7]Discharge'!H31=0,0,IF(TRIM('[7]Discharge'!H31)="","",IF(COUNT(O6)=0,"",IF(O6=1,(((10^K4)*('[7]Discharge'!H31^N4))/100),((10^K4)*('[7]Discharge'!H31^N4))))))</f>
        <v>1148.4913627978806</v>
      </c>
      <c r="I33" s="67">
        <f>IF('[7]Discharge'!I31=0,0,IF(TRIM('[7]Discharge'!I31)="","",IF(COUNT(O6)=0,"",IF(O6=1,(((10^K4)*('[7]Discharge'!I31^N4))/100),((10^K4)*('[7]Discharge'!I31^N4))))))</f>
        <v>255.55824001075462</v>
      </c>
      <c r="J33" s="67">
        <f>IF('[7]Discharge'!J31=0,0,IF(TRIM('[7]Discharge'!J31)="","",IF(COUNT(O6)=0,"",IF(O6=1,(((10^K4)*('[7]Discharge'!J31^N4))/100),((10^K4)*('[7]Discharge'!J31^N4))))))</f>
        <v>147.90671956425427</v>
      </c>
      <c r="K33" s="67">
        <f>IF('[7]Discharge'!K31=0,0,IF(TRIM('[7]Discharge'!K31)="","",IF(COUNT(O6)=0,"",IF(O6=1,(((10^K4)*('[7]Discharge'!K31^N4))/100),((10^K4)*('[7]Discharge'!K31^N4))))))</f>
        <v>44.35454265789041</v>
      </c>
      <c r="L33" s="67">
        <f>IF('[7]Discharge'!L31=0,0,IF(TRIM('[7]Discharge'!L31)="","",IF(COUNT(O6)=0,"",IF(O6=1,(((10^K4)*('[7]Discharge'!L31^N4))/100),((10^K4)*('[7]Discharge'!L31^N4))))))</f>
        <v>95.58111471545651</v>
      </c>
      <c r="M33" s="67">
        <f>IF('[7]Discharge'!M31=0,0,IF(TRIM('[7]Discharge'!M31)="","",IF(COUNT(O6)=0,"",IF(O6=1,(((10^K4)*('[7]Discharge'!M31^N4))/100),((10^K4)*('[7]Discharge'!M31^N4))))))</f>
        <v>70.05720511505429</v>
      </c>
      <c r="N33" s="67">
        <f>IF('[7]Discharge'!N31=0,0,IF(TRIM('[7]Discharge'!N31)="","",IF(COUNT(O6)=0,"",IF(O6=1,(((10^K4)*('[7]Discharge'!N31^N4))/100),((10^K4)*('[7]Discharge'!N31^N4))))))</f>
        <v>26.03458001542869</v>
      </c>
      <c r="O33" s="95">
        <f t="shared" si="0"/>
        <v>2333.512828983272</v>
      </c>
      <c r="P33" s="92"/>
      <c r="Q33" s="30"/>
    </row>
    <row r="34" spans="2:17" ht="21.75">
      <c r="B34" s="62">
        <v>22</v>
      </c>
      <c r="C34" s="67">
        <f>IF('[7]Discharge'!C32=0,0,IF(TRIM('[7]Discharge'!C32)="","",IF(COUNT(O6)=0,"",IF(O6=1,(((10^K4)*('[7]Discharge'!C32^N4))/100),((10^K4)*('[7]Discharge'!C32^N4))))))</f>
        <v>26.03458001542869</v>
      </c>
      <c r="D34" s="67">
        <f>IF('[7]Discharge'!D32=0,0,IF(TRIM('[7]Discharge'!D32)="","",IF(COUNT(O6)=0,"",IF(O6=1,(((10^K4)*('[7]Discharge'!D32^N4))/100),((10^K4)*('[7]Discharge'!D32^N4))))))</f>
        <v>15.159616831800776</v>
      </c>
      <c r="E34" s="67">
        <f>IF('[7]Discharge'!E32=0,0,IF(TRIM('[7]Discharge'!E32)="","",IF(COUNT(O6)=0,"",IF(O6=1,(((10^K4)*('[7]Discharge'!E32^N4))/100),((10^K4)*('[7]Discharge'!E32^N4))))))</f>
        <v>26.03458001542869</v>
      </c>
      <c r="F34" s="67">
        <f>IF('[7]Discharge'!F32=0,0,IF(TRIM('[7]Discharge'!F32)="","",IF(COUNT(O6)=0,"",IF(O6=1,(((10^K4)*('[7]Discharge'!F32^N4))/100),((10^K4)*('[7]Discharge'!F32^N4))))))</f>
        <v>214.28317410140878</v>
      </c>
      <c r="G34" s="67">
        <f>IF('[7]Discharge'!G32=0,0,IF(TRIM('[7]Discharge'!G32)="","",IF(COUNT(O6)=0,"",IF(O6=1,(((10^K4)*('[7]Discharge'!G32^N4))/100),((10^K4)*('[7]Discharge'!G32^N4))))))</f>
        <v>234.39198610319295</v>
      </c>
      <c r="H34" s="67">
        <f>IF('[7]Discharge'!H32=0,0,IF(TRIM('[7]Discharge'!H32)="","",IF(COUNT(O6)=0,"",IF(O6=1,(((10^K4)*('[7]Discharge'!H32^N4))/100),((10^K4)*('[7]Discharge'!H32^N4))))))</f>
        <v>480.40992146276614</v>
      </c>
      <c r="I34" s="67">
        <f>IF('[7]Discharge'!I32=0,0,IF(TRIM('[7]Discharge'!I32)="","",IF(COUNT(O6)=0,"",IF(O6=1,(((10^K4)*('[7]Discharge'!I32^N4))/100),((10^K4)*('[7]Discharge'!I32^N4))))))</f>
        <v>1386.995166411615</v>
      </c>
      <c r="J34" s="67">
        <f>IF('[7]Discharge'!J32=0,0,IF(TRIM('[7]Discharge'!J32)="","",IF(COUNT(O6)=0,"",IF(O6=1,(((10^K4)*('[7]Discharge'!J32^N4))/100),((10^K4)*('[7]Discharge'!J32^N4))))))</f>
        <v>147.90671956425427</v>
      </c>
      <c r="K34" s="67">
        <f>IF('[7]Discharge'!K32=0,0,IF(TRIM('[7]Discharge'!K32)="","",IF(COUNT(O6)=0,"",IF(O6=1,(((10^K4)*('[7]Discharge'!K32^N4))/100),((10^K4)*('[7]Discharge'!K32^N4))))))</f>
        <v>39.949179715484696</v>
      </c>
      <c r="L34" s="67">
        <f>IF('[7]Discharge'!L32=0,0,IF(TRIM('[7]Discharge'!L32)="","",IF(COUNT(O6)=0,"",IF(O6=1,(((10^K4)*('[7]Discharge'!L32^N4))/100),((10^K4)*('[7]Discharge'!L32^N4))))))</f>
        <v>78.97049908971849</v>
      </c>
      <c r="M34" s="67">
        <f>IF('[7]Discharge'!M32=0,0,IF(TRIM('[7]Discharge'!M32)="","",IF(COUNT(O6)=0,"",IF(O6=1,(((10^K4)*('[7]Discharge'!M32^N4))/100),((10^K4)*('[7]Discharge'!M32^N4))))))</f>
        <v>61.514472300685796</v>
      </c>
      <c r="N34" s="67">
        <f>IF('[7]Discharge'!N32=0,0,IF(TRIM('[7]Discharge'!N32)="","",IF(COUNT(O6)=0,"",IF(O6=1,(((10^K4)*('[7]Discharge'!N32^N4))/100),((10^K4)*('[7]Discharge'!N32^N4))))))</f>
        <v>27.502619378130163</v>
      </c>
      <c r="O34" s="95">
        <f t="shared" si="0"/>
        <v>2739.152514989914</v>
      </c>
      <c r="P34" s="92"/>
      <c r="Q34" s="30"/>
    </row>
    <row r="35" spans="2:17" ht="21.75">
      <c r="B35" s="62">
        <v>23</v>
      </c>
      <c r="C35" s="67">
        <f>IF('[7]Discharge'!C33=0,0,IF(TRIM('[7]Discharge'!C33)="","",IF(COUNT(O6)=0,"",IF(O6=1,(((10^K4)*('[7]Discharge'!C33^N4))/100),((10^K4)*('[7]Discharge'!C33^N4))))))</f>
        <v>26.03458001542869</v>
      </c>
      <c r="D35" s="67">
        <f>IF('[7]Discharge'!D33=0,0,IF(TRIM('[7]Discharge'!D33)="","",IF(COUNT(O6)=0,"",IF(O6=1,(((10^K4)*('[7]Discharge'!D33^N4))/100),((10^K4)*('[7]Discharge'!D33^N4))))))</f>
        <v>21.79847881657482</v>
      </c>
      <c r="E35" s="67">
        <f>IF('[7]Discharge'!E33=0,0,IF(TRIM('[7]Discharge'!E33)="","",IF(COUNT(O6)=0,"",IF(O6=1,(((10^K4)*('[7]Discharge'!E33^N4))/100),((10^K4)*('[7]Discharge'!E33^N4))))))</f>
        <v>26.03458001542869</v>
      </c>
      <c r="F35" s="67">
        <f>IF('[7]Discharge'!F33=0,0,IF(TRIM('[7]Discharge'!F33)="","",IF(COUNT(O6)=0,"",IF(O6=1,(((10^K4)*('[7]Discharge'!F33^N4))/100),((10^K4)*('[7]Discharge'!F33^N4))))))</f>
        <v>142.49874158431143</v>
      </c>
      <c r="G35" s="67">
        <f>IF('[7]Discharge'!G33=0,0,IF(TRIM('[7]Discharge'!G33)="","",IF(COUNT(O6)=0,"",IF(O6=1,(((10^K4)*('[7]Discharge'!G33^N4))/100),((10^K4)*('[7]Discharge'!G33^N4))))))</f>
        <v>182.16245720372817</v>
      </c>
      <c r="H35" s="67">
        <f>IF('[7]Discharge'!H33=0,0,IF(TRIM('[7]Discharge'!H33)="","",IF(COUNT(O6)=0,"",IF(O6=1,(((10^K4)*('[7]Discharge'!H33^N4))/100),((10^K4)*('[7]Discharge'!H33^N4))))))</f>
        <v>565.7626143220975</v>
      </c>
      <c r="I35" s="67">
        <f>IF('[7]Discharge'!I33=0,0,IF(TRIM('[7]Discharge'!I33)="","",IF(COUNT(O6)=0,"",IF(O6=1,(((10^K4)*('[7]Discharge'!I33^N4))/100),((10^K4)*('[7]Discharge'!I33^N4))))))</f>
        <v>1311.3175278483268</v>
      </c>
      <c r="J35" s="67">
        <f>IF('[7]Discharge'!J33=0,0,IF(TRIM('[7]Discharge'!J33)="","",IF(COUNT(O6)=0,"",IF(O6=1,(((10^K4)*('[7]Discharge'!J33^N4))/100),((10^K4)*('[7]Discharge'!J33^N4))))))</f>
        <v>147.90671956425427</v>
      </c>
      <c r="K35" s="67">
        <f>IF('[7]Discharge'!K33=0,0,IF(TRIM('[7]Discharge'!K33)="","",IF(COUNT(O6)=0,"",IF(O6=1,(((10^K4)*('[7]Discharge'!K33^N4))/100),((10^K4)*('[7]Discharge'!K33^N4))))))</f>
        <v>37.80598854262023</v>
      </c>
      <c r="L35" s="67">
        <f>IF('[7]Discharge'!L33=0,0,IF(TRIM('[7]Discharge'!L33)="","",IF(COUNT(O6)=0,"",IF(O6=1,(((10^K4)*('[7]Discharge'!L33^N4))/100),((10^K4)*('[7]Discharge'!L33^N4))))))</f>
        <v>70.05720511505429</v>
      </c>
      <c r="M35" s="67">
        <f>IF('[7]Discharge'!M33=0,0,IF(TRIM('[7]Discharge'!M33)="","",IF(COUNT(O6)=0,"",IF(O6=1,(((10^K4)*('[7]Discharge'!M33^N4))/100),((10^K4)*('[7]Discharge'!M33^N4))))))</f>
        <v>32.068016763805325</v>
      </c>
      <c r="N35" s="67">
        <f>IF('[7]Discharge'!N33=0,0,IF(TRIM('[7]Discharge'!N33)="","",IF(COUNT(O6)=0,"",IF(O6=1,(((10^K4)*('[7]Discharge'!N33^N4))/100),((10^K4)*('[7]Discharge'!N33^N4))))))</f>
        <v>32.068016763805325</v>
      </c>
      <c r="O35" s="95">
        <f t="shared" si="0"/>
        <v>2595.514926555435</v>
      </c>
      <c r="P35" s="92"/>
      <c r="Q35" s="30"/>
    </row>
    <row r="36" spans="2:17" ht="21.75">
      <c r="B36" s="62">
        <v>24</v>
      </c>
      <c r="C36" s="67">
        <f>IF('[7]Discharge'!C34=0,0,IF(TRIM('[7]Discharge'!C34)="","",IF(COUNT(O6)=0,"",IF(O6=1,(((10^K4)*('[7]Discharge'!C34^N4))/100),((10^K4)*('[7]Discharge'!C34^N4))))))</f>
        <v>26.03458001542869</v>
      </c>
      <c r="D36" s="67">
        <f>IF('[7]Discharge'!D34=0,0,IF(TRIM('[7]Discharge'!D34)="","",IF(COUNT(O6)=0,"",IF(O6=1,(((10^K4)*('[7]Discharge'!D34^N4))/100),((10^K4)*('[7]Discharge'!D34^N4))))))</f>
        <v>28.997838461680086</v>
      </c>
      <c r="E36" s="67">
        <f>IF('[7]Discharge'!E34=0,0,IF(TRIM('[7]Discharge'!E34)="","",IF(COUNT(O6)=0,"",IF(O6=1,(((10^K4)*('[7]Discharge'!E34^N4))/100),((10^K4)*('[7]Discharge'!E34^N4))))))</f>
        <v>26.03458001542869</v>
      </c>
      <c r="F36" s="67">
        <f>IF('[7]Discharge'!F34=0,0,IF(TRIM('[7]Discharge'!F34)="","",IF(COUNT(O6)=0,"",IF(O6=1,(((10^K4)*('[7]Discharge'!F34^N4))/100),((10^K4)*('[7]Discharge'!F34^N4))))))</f>
        <v>117.72444383207325</v>
      </c>
      <c r="G36" s="67">
        <f>IF('[7]Discharge'!G34=0,0,IF(TRIM('[7]Discharge'!G34)="","",IF(COUNT(O6)=0,"",IF(O6=1,(((10^K4)*('[7]Discharge'!G34^N4))/100),((10^K4)*('[7]Discharge'!G34^N4))))))</f>
        <v>110.16962094220027</v>
      </c>
      <c r="H36" s="67">
        <f>IF('[7]Discharge'!H34=0,0,IF(TRIM('[7]Discharge'!H34)="","",IF(COUNT(O6)=0,"",IF(O6=1,(((10^K4)*('[7]Discharge'!H34^N4))/100),((10^K4)*('[7]Discharge'!H34^N4))))))</f>
        <v>740.7115814621008</v>
      </c>
      <c r="I36" s="67">
        <f>IF('[7]Discharge'!I34=0,0,IF(TRIM('[7]Discharge'!I34)="","",IF(COUNT(O6)=0,"",IF(O6=1,(((10^K4)*('[7]Discharge'!I34^N4))/100),((10^K4)*('[7]Discharge'!I34^N4))))))</f>
        <v>824.0762704863491</v>
      </c>
      <c r="J36" s="67">
        <f>IF('[7]Discharge'!J34=0,0,IF(TRIM('[7]Discharge'!J34)="","",IF(COUNT(O6)=0,"",IF(O6=1,(((10^K4)*('[7]Discharge'!J34^N4))/100),((10^K4)*('[7]Discharge'!J34^N4))))))</f>
        <v>147.90671956425427</v>
      </c>
      <c r="K36" s="67">
        <f>IF('[7]Discharge'!K34=0,0,IF(TRIM('[7]Discharge'!K34)="","",IF(COUNT(O6)=0,"",IF(O6=1,(((10^K4)*('[7]Discharge'!K34^N4))/100),((10^K4)*('[7]Discharge'!K34^N4))))))</f>
        <v>32.068016763805325</v>
      </c>
      <c r="L36" s="67">
        <f>IF('[7]Discharge'!L34=0,0,IF(TRIM('[7]Discharge'!L34)="","",IF(COUNT(O6)=0,"",IF(O6=1,(((10^K4)*('[7]Discharge'!L34^N4))/100),((10^K4)*('[7]Discharge'!L34^N4))))))</f>
        <v>70.05720511505429</v>
      </c>
      <c r="M36" s="67">
        <f>IF('[7]Discharge'!M34=0,0,IF(TRIM('[7]Discharge'!M34)="","",IF(COUNT(O6)=0,"",IF(O6=1,(((10^K4)*('[7]Discharge'!M34^N4))/100),((10^K4)*('[7]Discharge'!M34^N4))))))</f>
        <v>28.997838461680086</v>
      </c>
      <c r="N36" s="67">
        <f>IF('[7]Discharge'!N34=0,0,IF(TRIM('[7]Discharge'!N34)="","",IF(COUNT(O6)=0,"",IF(O6=1,(((10^K4)*('[7]Discharge'!N34^N4))/100),((10^K4)*('[7]Discharge'!N34^N4))))))</f>
        <v>32.068016763805325</v>
      </c>
      <c r="O36" s="95">
        <f t="shared" si="0"/>
        <v>2184.8467118838603</v>
      </c>
      <c r="P36" s="92"/>
      <c r="Q36" s="30"/>
    </row>
    <row r="37" spans="2:17" ht="21.75">
      <c r="B37" s="62">
        <v>25</v>
      </c>
      <c r="C37" s="67">
        <f>IF('[7]Discharge'!C35=0,0,IF(TRIM('[7]Discharge'!C35)="","",IF(COUNT(O6)=0,"",IF(O6=1,(((10^K4)*('[7]Discharge'!C35^N4))/100),((10^K4)*('[7]Discharge'!C35^N4))))))</f>
        <v>23.18198781897724</v>
      </c>
      <c r="D37" s="67">
        <f>IF('[7]Discharge'!D35=0,0,IF(TRIM('[7]Discharge'!D35)="","",IF(COUNT(O6)=0,"",IF(O6=1,(((10^K4)*('[7]Discharge'!D35^N4))/100),((10^K4)*('[7]Discharge'!D35^N4))))))</f>
        <v>64.319947062735</v>
      </c>
      <c r="E37" s="67">
        <f>IF('[7]Discharge'!E35=0,0,IF(TRIM('[7]Discharge'!E35)="","",IF(COUNT(O6)=0,"",IF(O6=1,(((10^K4)*('[7]Discharge'!E35^N4))/100),((10^K4)*('[7]Discharge'!E35^N4))))))</f>
        <v>23.18198781897724</v>
      </c>
      <c r="F37" s="67">
        <f>IF('[7]Discharge'!F35=0,0,IF(TRIM('[7]Discharge'!F35)="","",IF(COUNT(O6)=0,"",IF(O6=1,(((10^K4)*('[7]Discharge'!F35^N4))/100),((10^K4)*('[7]Discharge'!F35^N4))))))</f>
        <v>95.58111471545651</v>
      </c>
      <c r="G37" s="67">
        <f>IF('[7]Discharge'!G35=0,0,IF(TRIM('[7]Discharge'!G35)="","",IF(COUNT(O6)=0,"",IF(O6=1,(((10^K4)*('[7]Discharge'!G35^N4))/100),((10^K4)*('[7]Discharge'!G35^N4))))))</f>
        <v>147.90671956425427</v>
      </c>
      <c r="H37" s="67">
        <f>IF('[7]Discharge'!H35=0,0,IF(TRIM('[7]Discharge'!H35)="","",IF(COUNT(O6)=0,"",IF(O6=1,(((10^K4)*('[7]Discharge'!H35^N4))/100),((10^K4)*('[7]Discharge'!H35^N4))))))</f>
        <v>824.0762704863491</v>
      </c>
      <c r="I37" s="67">
        <f>IF('[7]Discharge'!I35=0,0,IF(TRIM('[7]Discharge'!I35)="","",IF(COUNT(O6)=0,"",IF(O6=1,(((10^K4)*('[7]Discharge'!I35^N4))/100),((10^K4)*('[7]Discharge'!I35^N4))))))</f>
        <v>782.0156601056784</v>
      </c>
      <c r="J37" s="67">
        <f>IF('[7]Discharge'!J35=0,0,IF(TRIM('[7]Discharge'!J35)="","",IF(COUNT(O6)=0,"",IF(O6=1,(((10^K4)*('[7]Discharge'!J35^N4))/100),((10^K4)*('[7]Discharge'!J35^N4))))))</f>
        <v>147.90671956425427</v>
      </c>
      <c r="K37" s="67">
        <f>IF('[7]Discharge'!K35=0,0,IF(TRIM('[7]Discharge'!K35)="","",IF(COUNT(O6)=0,"",IF(O6=1,(((10^K4)*('[7]Discharge'!K35^N4))/100),((10^K4)*('[7]Discharge'!K35^N4))))))</f>
        <v>28.997838461680086</v>
      </c>
      <c r="L37" s="67">
        <f>IF('[7]Discharge'!L35=0,0,IF(TRIM('[7]Discharge'!L35)="","",IF(COUNT(O6)=0,"",IF(O6=1,(((10^K4)*('[7]Discharge'!L35^N4))/100),((10^K4)*('[7]Discharge'!L35^N4))))))</f>
        <v>70.05720511505429</v>
      </c>
      <c r="M37" s="67">
        <f>IF('[7]Discharge'!M35=0,0,IF(TRIM('[7]Discharge'!M35)="","",IF(COUNT(O6)=0,"",IF(O6=1,(((10^K4)*('[7]Discharge'!M35^N4))/100),((10^K4)*('[7]Discharge'!M35^N4))))))</f>
        <v>26.03458001542869</v>
      </c>
      <c r="N37" s="67">
        <f>IF('[7]Discharge'!N35=0,0,IF(TRIM('[7]Discharge'!N35)="","",IF(COUNT(O6)=0,"",IF(O6=1,(((10^K4)*('[7]Discharge'!N35^N4))/100),((10^K4)*('[7]Discharge'!N35^N4))))))</f>
        <v>30.519781852913447</v>
      </c>
      <c r="O37" s="95">
        <f t="shared" si="0"/>
        <v>2263.779812581759</v>
      </c>
      <c r="P37" s="92"/>
      <c r="Q37" s="30"/>
    </row>
    <row r="38" spans="2:17" ht="21.75">
      <c r="B38" s="62">
        <v>26</v>
      </c>
      <c r="C38" s="67">
        <f>IF('[7]Discharge'!C36=0,0,IF(TRIM('[7]Discharge'!C36)="","",IF(COUNT(O6)=0,"",IF(O6=1,(((10^K4)*('[7]Discharge'!C36^N4))/100),((10^K4)*('[7]Discharge'!C36^N4))))))</f>
        <v>24.594200464683997</v>
      </c>
      <c r="D38" s="67">
        <f>IF('[7]Discharge'!D36=0,0,IF(TRIM('[7]Discharge'!D36)="","",IF(COUNT(O6)=0,"",IF(O6=1,(((10^K4)*('[7]Discharge'!D36^N4))/100),((10^K4)*('[7]Discharge'!D36^N4))))))</f>
        <v>92.0454491110374</v>
      </c>
      <c r="E38" s="67">
        <f>IF('[7]Discharge'!E36=0,0,IF(TRIM('[7]Discharge'!E36)="","",IF(COUNT(O6)=0,"",IF(O6=1,(((10^K4)*('[7]Discharge'!E36^N4))/100),((10^K4)*('[7]Discharge'!E36^N4))))))</f>
        <v>21.79847881657482</v>
      </c>
      <c r="F38" s="67">
        <f>IF('[7]Discharge'!F36=0,0,IF(TRIM('[7]Discharge'!F36)="","",IF(COUNT(O6)=0,"",IF(O6=1,(((10^K4)*('[7]Discharge'!F36^N4))/100),((10^K4)*('[7]Discharge'!F36^N4))))))</f>
        <v>78.97049908971849</v>
      </c>
      <c r="G38" s="67">
        <f>IF('[7]Discharge'!G36=0,0,IF(TRIM('[7]Discharge'!G36)="","",IF(COUNT(O6)=0,"",IF(O6=1,(((10^K4)*('[7]Discharge'!G36^N4))/100),((10^K4)*('[7]Discharge'!G36^N4))))))</f>
        <v>207.71777562239916</v>
      </c>
      <c r="H38" s="67">
        <f>IF('[7]Discharge'!H36=0,0,IF(TRIM('[7]Discharge'!H36)="","",IF(COUNT(O6)=0,"",IF(O6=1,(((10^K4)*('[7]Discharge'!H36^N4))/100),((10^K4)*('[7]Discharge'!H36^N4))))))</f>
        <v>754.3947471906572</v>
      </c>
      <c r="I38" s="67">
        <f>IF('[7]Discharge'!I36=0,0,IF(TRIM('[7]Discharge'!I36)="","",IF(COUNT(O6)=0,"",IF(O6=1,(((10^K4)*('[7]Discharge'!I36^N4))/100),((10^K4)*('[7]Discharge'!I36^N4))))))</f>
        <v>380.61611562661506</v>
      </c>
      <c r="J38" s="67">
        <f>IF('[7]Discharge'!J36=0,0,IF(TRIM('[7]Discharge'!J36)="","",IF(COUNT(O6)=0,"",IF(O6=1,(((10^K4)*('[7]Discharge'!J36^N4))/100),((10^K4)*('[7]Discharge'!J36^N4))))))</f>
        <v>131.89060840288363</v>
      </c>
      <c r="K38" s="67">
        <f>IF('[7]Discharge'!K36=0,0,IF(TRIM('[7]Discharge'!K36)="","",IF(COUNT(O6)=0,"",IF(O6=1,(((10^K4)*('[7]Discharge'!K36^N4))/100),((10^K4)*('[7]Discharge'!K36^N4))))))</f>
        <v>26.03458001542869</v>
      </c>
      <c r="L38" s="67">
        <f>IF('[7]Discharge'!L36=0,0,IF(TRIM('[7]Discharge'!L36)="","",IF(COUNT(O6)=0,"",IF(O6=1,(((10^K4)*('[7]Discharge'!L36^N4))/100),((10^K4)*('[7]Discharge'!L36^N4))))))</f>
        <v>64.319947062735</v>
      </c>
      <c r="M38" s="67">
        <f>IF('[7]Discharge'!M36=0,0,IF(TRIM('[7]Discharge'!M36)="","",IF(COUNT(O6)=0,"",IF(O6=1,(((10^K4)*('[7]Discharge'!M36^N4))/100),((10^K4)*('[7]Discharge'!M36^N4))))))</f>
        <v>26.03458001542869</v>
      </c>
      <c r="N38" s="67">
        <f>IF('[7]Discharge'!N36=0,0,IF(TRIM('[7]Discharge'!N36)="","",IF(COUNT(O6)=0,"",IF(O6=1,(((10^K4)*('[7]Discharge'!N36^N4))/100),((10^K4)*('[7]Discharge'!N36^N4))))))</f>
        <v>26.03458001542869</v>
      </c>
      <c r="O38" s="95">
        <f t="shared" si="0"/>
        <v>1834.4515614335908</v>
      </c>
      <c r="P38" s="92"/>
      <c r="Q38" s="30"/>
    </row>
    <row r="39" spans="2:17" ht="21.75">
      <c r="B39" s="62">
        <v>27</v>
      </c>
      <c r="C39" s="67">
        <f>IF('[7]Discharge'!C37=0,0,IF(TRIM('[7]Discharge'!C37)="","",IF(COUNT(O6)=0,"",IF(O6=1,(((10^K4)*('[7]Discharge'!C37^N4))/100),((10^K4)*('[7]Discharge'!C37^N4))))))</f>
        <v>44.35454265789041</v>
      </c>
      <c r="D39" s="67">
        <f>IF('[7]Discharge'!D37=0,0,IF(TRIM('[7]Discharge'!D37)="","",IF(COUNT(O6)=0,"",IF(O6=1,(((10^K4)*('[7]Discharge'!D37^N4))/100),((10^K4)*('[7]Discharge'!D37^N4))))))</f>
        <v>147.90671956425427</v>
      </c>
      <c r="E39" s="67">
        <f>IF('[7]Discharge'!E37=0,0,IF(TRIM('[7]Discharge'!E37)="","",IF(COUNT(O6)=0,"",IF(O6=1,(((10^K4)*('[7]Discharge'!E37^N4))/100),((10^K4)*('[7]Discharge'!E37^N4))))))</f>
        <v>26.03458001542869</v>
      </c>
      <c r="F39" s="67">
        <f>IF('[7]Discharge'!F37=0,0,IF(TRIM('[7]Discharge'!F37)="","",IF(COUNT(O6)=0,"",IF(O6=1,(((10^K4)*('[7]Discharge'!F37^N4))/100),((10^K4)*('[7]Discharge'!F37^N4))))))</f>
        <v>72.98785061122341</v>
      </c>
      <c r="G39" s="67">
        <f>IF('[7]Discharge'!G37=0,0,IF(TRIM('[7]Discharge'!G37)="","",IF(COUNT(O6)=0,"",IF(O6=1,(((10^K4)*('[7]Discharge'!G37^N4))/100),((10^K4)*('[7]Discharge'!G37^N4))))))</f>
        <v>147.90671956425427</v>
      </c>
      <c r="H39" s="67">
        <f>IF('[7]Discharge'!H37=0,0,IF(TRIM('[7]Discharge'!H37)="","",IF(COUNT(O6)=0,"",IF(O6=1,(((10^K4)*('[7]Discharge'!H37^N4))/100),((10^K4)*('[7]Discharge'!H37^N4))))))</f>
        <v>533.2000419080766</v>
      </c>
      <c r="I39" s="67">
        <f>IF('[7]Discharge'!I37=0,0,IF(TRIM('[7]Discharge'!I37)="","",IF(COUNT(O6)=0,"",IF(O6=1,(((10^K4)*('[7]Discharge'!I37^N4))/100),((10^K4)*('[7]Discharge'!I37^N4))))))</f>
        <v>333.7596371220556</v>
      </c>
      <c r="J39" s="67">
        <f>IF('[7]Discharge'!J37=0,0,IF(TRIM('[7]Discharge'!J37)="","",IF(COUNT(O6)=0,"",IF(O6=1,(((10^K4)*('[7]Discharge'!J37^N4))/100),((10^K4)*('[7]Discharge'!J37^N4))))))</f>
        <v>142.49874158431143</v>
      </c>
      <c r="K39" s="67">
        <f>IF('[7]Discharge'!K37=0,0,IF(TRIM('[7]Discharge'!K37)="","",IF(COUNT(O6)=0,"",IF(O6=1,(((10^K4)*('[7]Discharge'!K37^N4))/100),((10^K4)*('[7]Discharge'!K37^N4))))))</f>
        <v>26.03458001542869</v>
      </c>
      <c r="L39" s="67">
        <f>IF('[7]Discharge'!L37=0,0,IF(TRIM('[7]Discharge'!L37)="","",IF(COUNT(O6)=0,"",IF(O6=1,(((10^K4)*('[7]Discharge'!L37^N4))/100),((10^K4)*('[7]Discharge'!L37^N4))))))</f>
        <v>44.35454265789041</v>
      </c>
      <c r="M39" s="67">
        <f>IF('[7]Discharge'!M37=0,0,IF(TRIM('[7]Discharge'!M37)="","",IF(COUNT(O6)=0,"",IF(O6=1,(((10^K4)*('[7]Discharge'!M37^N4))/100),((10^K4)*('[7]Discharge'!M37^N4))))))</f>
        <v>26.03458001542869</v>
      </c>
      <c r="N39" s="67">
        <f>IF('[7]Discharge'!N37=0,0,IF(TRIM('[7]Discharge'!N37)="","",IF(COUNT(O6)=0,"",IF(O6=1,(((10^K4)*('[7]Discharge'!N37^N4))/100),((10^K4)*('[7]Discharge'!N37^N4))))))</f>
        <v>26.03458001542869</v>
      </c>
      <c r="O39" s="95">
        <f t="shared" si="0"/>
        <v>1571.107115731671</v>
      </c>
      <c r="P39" s="92"/>
      <c r="Q39" s="30"/>
    </row>
    <row r="40" spans="2:17" ht="21.75">
      <c r="B40" s="62">
        <v>28</v>
      </c>
      <c r="C40" s="67">
        <f>IF('[7]Discharge'!C38=0,0,IF(TRIM('[7]Discharge'!C38)="","",IF(COUNT(O6)=0,"",IF(O6=1,(((10^K4)*('[7]Discharge'!C38^N4))/100),((10^K4)*('[7]Discharge'!C38^N4))))))</f>
        <v>78.97049908971849</v>
      </c>
      <c r="D40" s="67">
        <f>IF('[7]Discharge'!D38=0,0,IF(TRIM('[7]Discharge'!D38)="","",IF(COUNT(O6)=0,"",IF(O6=1,(((10^K4)*('[7]Discharge'!D38^N4))/100),((10^K4)*('[7]Discharge'!D38^N4))))))</f>
        <v>158.9264200908159</v>
      </c>
      <c r="E40" s="67">
        <f>IF('[7]Discharge'!E38=0,0,IF(TRIM('[7]Discharge'!E38)="","",IF(COUNT(O6)=0,"",IF(O6=1,(((10^K4)*('[7]Discharge'!E38^N4))/100),((10^K4)*('[7]Discharge'!E38^N4))))))</f>
        <v>21.79847881657482</v>
      </c>
      <c r="F40" s="67">
        <f>IF('[7]Discharge'!F38=0,0,IF(TRIM('[7]Discharge'!F38)="","",IF(COUNT(O6)=0,"",IF(O6=1,(((10^K4)*('[7]Discharge'!F38^N4))/100),((10^K4)*('[7]Discharge'!F38^N4))))))</f>
        <v>82.02149342726244</v>
      </c>
      <c r="G40" s="67">
        <f>IF('[7]Discharge'!G38=0,0,IF(TRIM('[7]Discharge'!G38)="","",IF(COUNT(O6)=0,"",IF(O6=1,(((10^K4)*('[7]Discharge'!G38^N4))/100),((10^K4)*('[7]Discharge'!G38^N4))))))</f>
        <v>137.15975588321422</v>
      </c>
      <c r="H40" s="67">
        <f>IF('[7]Discharge'!H38=0,0,IF(TRIM('[7]Discharge'!H38)="","",IF(COUNT(O6)=0,"",IF(O6=1,(((10^K4)*('[7]Discharge'!H38^N4))/100),((10^K4)*('[7]Discharge'!H38^N4))))))</f>
        <v>647.3530970123177</v>
      </c>
      <c r="I40" s="67">
        <f>IF('[7]Discharge'!I38=0,0,IF(TRIM('[7]Discharge'!I38)="","",IF(COUNT(O6)=0,"",IF(O6=1,(((10^K4)*('[7]Discharge'!I38^N4))/100),((10^K4)*('[7]Discharge'!I38^N4))))))</f>
        <v>270.1650815268557</v>
      </c>
      <c r="J40" s="67">
        <f>IF('[7]Discharge'!J38=0,0,IF(TRIM('[7]Discharge'!J38)="","",IF(COUNT(O6)=0,"",IF(O6=1,(((10^K4)*('[7]Discharge'!J38^N4))/100),((10^K4)*('[7]Discharge'!J38^N4))))))</f>
        <v>126.69217772901037</v>
      </c>
      <c r="K40" s="67">
        <f>IF('[7]Discharge'!K38=0,0,IF(TRIM('[7]Discharge'!K38)="","",IF(COUNT(O6)=0,"",IF(O6=1,(((10^K4)*('[7]Discharge'!K38^N4))/100),((10^K4)*('[7]Discharge'!K38^N4))))))</f>
        <v>26.03458001542869</v>
      </c>
      <c r="L40" s="67">
        <f>IF('[7]Discharge'!L38=0,0,IF(TRIM('[7]Discharge'!L38)="","",IF(COUNT(O6)=0,"",IF(O6=1,(((10^K4)*('[7]Discharge'!L38^N4))/100),((10^K4)*('[7]Discharge'!L38^N4))))))</f>
        <v>42.13225495608864</v>
      </c>
      <c r="M40" s="67">
        <f>IF('[7]Discharge'!M38=0,0,IF(TRIM('[7]Discharge'!M38)="","",IF(COUNT(O6)=0,"",IF(O6=1,(((10^K4)*('[7]Discharge'!M38^N4))/100),((10^K4)*('[7]Discharge'!M38^N4))))))</f>
        <v>26.03458001542869</v>
      </c>
      <c r="N40" s="67">
        <f>IF('[7]Discharge'!N38=0,0,IF(TRIM('[7]Discharge'!N38)="","",IF(COUNT(O6)=0,"",IF(O6=1,(((10^K4)*('[7]Discharge'!N38^N4))/100),((10^K4)*('[7]Discharge'!N38^N4))))))</f>
        <v>27.502619378130163</v>
      </c>
      <c r="O40" s="95">
        <f t="shared" si="0"/>
        <v>1644.791037940846</v>
      </c>
      <c r="P40" s="92"/>
      <c r="Q40" s="30"/>
    </row>
    <row r="41" spans="2:17" ht="21.75">
      <c r="B41" s="62">
        <v>29</v>
      </c>
      <c r="C41" s="67">
        <f>IF('[7]Discharge'!C39=0,0,IF(TRIM('[7]Discharge'!C39)="","",IF(COUNT(O6)=0,"",IF(O6=1,(((10^K4)*('[7]Discharge'!C39^N4))/100),((10^K4)*('[7]Discharge'!C39^N4))))))</f>
        <v>61.514472300685796</v>
      </c>
      <c r="D41" s="67">
        <f>IF('[7]Discharge'!D39=0,0,IF(TRIM('[7]Discharge'!D39)="","",IF(COUNT(O6)=0,"",IF(O6=1,(((10^K4)*('[7]Discharge'!D39^N4))/100),((10^K4)*('[7]Discharge'!D39^N4))))))</f>
        <v>188.44387459760213</v>
      </c>
      <c r="E41" s="67">
        <f>IF('[7]Discharge'!E39=0,0,IF(TRIM('[7]Discharge'!E39)="","",IF(COUNT(O6)=0,"",IF(O6=1,(((10^K4)*('[7]Discharge'!E39^N4))/100),((10^K4)*('[7]Discharge'!E39^N4))))))</f>
        <v>14.219322637431153</v>
      </c>
      <c r="F41" s="67">
        <f>IF('[7]Discharge'!F39=0,0,IF(TRIM('[7]Discharge'!F39)="","",IF(COUNT(O6)=0,"",IF(O6=1,(((10^K4)*('[7]Discharge'!F39^N4))/100),((10^K4)*('[7]Discharge'!F39^N4))))))</f>
        <v>61.514472300685796</v>
      </c>
      <c r="G41" s="67">
        <f>IF('[7]Discharge'!G39=0,0,IF(TRIM('[7]Discharge'!G39)="","",IF(COUNT(O6)=0,"",IF(O6=1,(((10^K4)*('[7]Discharge'!G39^N4))/100),((10^K4)*('[7]Discharge'!G39^N4))))))</f>
        <v>110.16962094220027</v>
      </c>
      <c r="H41" s="67">
        <f>IF('[7]Discharge'!H39=0,0,IF(TRIM('[7]Discharge'!H39)="","",IF(COUNT(O6)=0,"",IF(O6=1,(((10^K4)*('[7]Discharge'!H39^N4))/100),((10^K4)*('[7]Discharge'!H39^N4))))))</f>
        <v>1218.9673432028465</v>
      </c>
      <c r="I41" s="67">
        <f>IF('[7]Discharge'!I39=0,0,IF(TRIM('[7]Discharge'!I39)="","",IF(COUNT(O6)=0,"",IF(O6=1,(((10^K4)*('[7]Discharge'!I39^N4))/100),((10^K4)*('[7]Discharge'!I39^N4))))))</f>
        <v>270.1650815268557</v>
      </c>
      <c r="J41" s="67">
        <f>IF('[7]Discharge'!J39=0,0,IF(TRIM('[7]Discharge'!J39)="","",IF(COUNT(O6)=0,"",IF(O6=1,(((10^K4)*('[7]Discharge'!J39^N4))/100),((10^K4)*('[7]Discharge'!J39^N4))))))</f>
        <v>126.69217772901037</v>
      </c>
      <c r="K41" s="67">
        <f>IF('[7]Discharge'!K39=0,0,IF(TRIM('[7]Discharge'!K39)="","",IF(COUNT(O6)=0,"",IF(O6=1,(((10^K4)*('[7]Discharge'!K39^N4))/100),((10^K4)*('[7]Discharge'!K39^N4))))))</f>
        <v>26.03458001542869</v>
      </c>
      <c r="L41" s="67">
        <f>IF('[7]Discharge'!L39=0,0,IF(TRIM('[7]Discharge'!L39)="","",IF(COUNT(O6)=0,"",IF(O6=1,(((10^K4)*('[7]Discharge'!L39^N4))/100),((10^K4)*('[7]Discharge'!L39^N4))))))</f>
        <v>35.7033896280632</v>
      </c>
      <c r="M41" s="67">
        <f>IF('[7]Discharge'!M39=0,0,IF(TRIM('[7]Discharge'!M39)="","",IF(COUNT(O6)=0,"",IF(O6=1,(((10^K4)*('[7]Discharge'!M39^N4))/100),((10^K4)*('[7]Discharge'!M39^N4))))))</f>
      </c>
      <c r="N41" s="67">
        <f>IF('[7]Discharge'!N39=0,0,IF(TRIM('[7]Discharge'!N39)="","",IF(COUNT(O6)=0,"",IF(O6=1,(((10^K4)*('[7]Discharge'!N39^N4))/100),((10^K4)*('[7]Discharge'!N39^N4))))))</f>
        <v>30.519781852913447</v>
      </c>
      <c r="O41" s="95">
        <f t="shared" si="0"/>
        <v>2143.944116733723</v>
      </c>
      <c r="P41" s="92"/>
      <c r="Q41" s="30"/>
    </row>
    <row r="42" spans="2:17" ht="21.75">
      <c r="B42" s="62">
        <v>30</v>
      </c>
      <c r="C42" s="67">
        <f>IF('[7]Discharge'!C40=0,0,IF(TRIM('[7]Discharge'!C40)="","",IF(COUNT(O6)=0,"",IF(O6=1,(((10^K4)*('[7]Discharge'!C40^N4))/100),((10^K4)*('[7]Discharge'!C40^N4))))))</f>
        <v>44.35454265789041</v>
      </c>
      <c r="D42" s="67">
        <f>IF('[7]Discharge'!D40=0,0,IF(TRIM('[7]Discharge'!D40)="","",IF(COUNT(O6)=0,"",IF(O6=1,(((10^K4)*('[7]Discharge'!D40^N4))/100),((10^K4)*('[7]Discharge'!D40^N4))))))</f>
        <v>106.45663420613396</v>
      </c>
      <c r="E42" s="67">
        <f>IF('[7]Discharge'!E40=0,0,IF(TRIM('[7]Discharge'!E40)="","",IF(COUNT(O6)=0,"",IF(O6=1,(((10^K4)*('[7]Discharge'!E40^N4))/100),((10^K4)*('[7]Discharge'!E40^N4))))))</f>
        <v>14.219322637431153</v>
      </c>
      <c r="F42" s="67">
        <f>IF('[7]Discharge'!F40=0,0,IF(TRIM('[7]Discharge'!F40)="","",IF(COUNT(O6)=0,"",IF(O6=1,(((10^K4)*('[7]Discharge'!F40^N4))/100),((10^K4)*('[7]Discharge'!F40^N4))))))</f>
        <v>44.35454265789041</v>
      </c>
      <c r="G42" s="67">
        <f>IF('[7]Discharge'!G40=0,0,IF(TRIM('[7]Discharge'!G40)="","",IF(COUNT(O6)=0,"",IF(O6=1,(((10^K4)*('[7]Discharge'!G40^N4))/100),((10^K4)*('[7]Discharge'!G40^N4))))))</f>
        <v>175.95393437191535</v>
      </c>
      <c r="H42" s="67">
        <f>IF('[7]Discharge'!H40=0,0,IF(TRIM('[7]Discharge'!H40)="","",IF(COUNT(O6)=0,"",IF(O6=1,(((10^K4)*('[7]Discharge'!H40^N4))/100),((10^K4)*('[7]Discharge'!H40^N4))))))</f>
        <v>1201.3103287450563</v>
      </c>
      <c r="I42" s="67">
        <f>IF('[7]Discharge'!I40=0,0,IF(TRIM('[7]Discharge'!I40)="","",IF(COUNT(O6)=0,"",IF(O6=1,(((10^K4)*('[7]Discharge'!I40^N4))/100),((10^K4)*('[7]Discharge'!I40^N4))))))</f>
        <v>361.6225002123279</v>
      </c>
      <c r="J42" s="67">
        <f>IF('[7]Discharge'!J40=0,0,IF(TRIM('[7]Discharge'!J40)="","",IF(COUNT(O6)=0,"",IF(O6=1,(((10^K4)*('[7]Discharge'!J40^N4))/100),((10^K4)*('[7]Discharge'!J40^N4))))))</f>
        <v>126.69217772901037</v>
      </c>
      <c r="K42" s="67">
        <f>IF('[7]Discharge'!K40=0,0,IF(TRIM('[7]Discharge'!K40)="","",IF(COUNT(O6)=0,"",IF(O6=1,(((10^K4)*('[7]Discharge'!K40^N4))/100),((10^K4)*('[7]Discharge'!K40^N4))))))</f>
        <v>26.03458001542869</v>
      </c>
      <c r="L42" s="67">
        <f>IF('[7]Discharge'!L40=0,0,IF(TRIM('[7]Discharge'!L40)="","",IF(COUNT(O6)=0,"",IF(O6=1,(((10^K4)*('[7]Discharge'!L40^N4))/100),((10^K4)*('[7]Discharge'!L40^N4))))))</f>
        <v>30.519781852913447</v>
      </c>
      <c r="M42" s="67"/>
      <c r="N42" s="67">
        <f>IF('[7]Discharge'!N40=0,0,IF(TRIM('[7]Discharge'!N40)="","",IF(COUNT(O6)=0,"",IF(O6=1,(((10^K4)*('[7]Discharge'!N40^N4))/100),((10^K4)*('[7]Discharge'!N40^N4))))))</f>
        <v>27.502619378130163</v>
      </c>
      <c r="O42" s="95">
        <f>IF(AND(C42="",D42="",E42="",F42="",G42="",H42="",I42="",J42="",K42="",L42="",M42="",N42=""),"",SUM(C42:N42))</f>
        <v>2159.020964464128</v>
      </c>
      <c r="P42" s="92"/>
      <c r="Q42" s="30"/>
    </row>
    <row r="43" spans="2:17" ht="21.75">
      <c r="B43" s="62">
        <v>31</v>
      </c>
      <c r="C43" s="67"/>
      <c r="D43" s="67">
        <f>IF('[7]Discharge'!D41=0,0,IF(TRIM('[7]Discharge'!D41)="","",IF(COUNT(O6)=0,"",IF(O6=1,(((10^K4)*('[7]Discharge'!D41^N4))/100),((10^K4)*('[7]Discharge'!D41^N4))))))</f>
        <v>64.319947062735</v>
      </c>
      <c r="E43" s="67"/>
      <c r="F43" s="67">
        <f>IF('[7]Discharge'!F41=0,0,IF(TRIM('[7]Discharge'!F41)="","",IF(COUNT(O6)=0,"",IF(O6=1,(((10^K4)*('[7]Discharge'!F41^N4))/100),((10^K4)*('[7]Discharge'!F41^N4))))))</f>
        <v>44.35454265789041</v>
      </c>
      <c r="G43" s="67">
        <f>IF('[7]Discharge'!G41=0,0,IF(TRIM('[7]Discharge'!G41)="","",IF(COUNT(O6)=0,"",IF(O6=1,(((10^K4)*('[7]Discharge'!G41^N4))/100),((10^K4)*('[7]Discharge'!G41^N4))))))</f>
        <v>121.56537725631703</v>
      </c>
      <c r="H43" s="67"/>
      <c r="I43" s="67">
        <f>IF('[7]Discharge'!I41=0,0,IF(TRIM('[7]Discharge'!I41)="","",IF(COUNT(O6)=0,"",IF(O6=1,(((10^K4)*('[7]Discharge'!I41^N4))/100),((10^K4)*('[7]Discharge'!I41^N4))))))</f>
        <v>361.6225002123279</v>
      </c>
      <c r="J43" s="67"/>
      <c r="K43" s="67">
        <f>IF('[7]Discharge'!K41=0,0,IF(TRIM('[7]Discharge'!K41)="","",IF(COUNT(O6)=0,"",IF(O6=1,(((10^K4)*('[7]Discharge'!K41^N4))/100),((10^K4)*('[7]Discharge'!K41^N4))))))</f>
        <v>26.03458001542869</v>
      </c>
      <c r="L43" s="67">
        <f>IF(TRIM('[7]Discharge'!L41)="","",IF(COUNT(O6)=0,"",IF(O6=1,(((10^K4)*('[7]Discharge'!L41^N4))/100),((10^K4)*('[7]Discharge'!L41^N4)))))</f>
        <v>26.03458001542869</v>
      </c>
      <c r="M43" s="67"/>
      <c r="N43" s="67">
        <f>IF('[7]Discharge'!N41=0,0,IF(TRIM('[7]Discharge'!N41)="","",IF(COUNT(O6)=0,"",IF(O6=1,(((10^K4)*('[7]Discharge'!N41^N4))/100),((10^K4)*('[7]Discharge'!N41^N4))))))</f>
        <v>30.519781852913447</v>
      </c>
      <c r="O43" s="95">
        <f t="shared" si="0"/>
        <v>674.4513090730411</v>
      </c>
      <c r="P43" s="92"/>
      <c r="Q43" s="30"/>
    </row>
    <row r="44" spans="2:17" ht="21.75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8"/>
      <c r="Q44" s="30"/>
    </row>
    <row r="45" spans="2:17" ht="21.75">
      <c r="B45" s="48" t="s">
        <v>28</v>
      </c>
      <c r="C45" s="67">
        <f>IF(COUNT(C11:C43)=0,"",SUM(C11:C43))</f>
        <v>1099.4859666586485</v>
      </c>
      <c r="D45" s="67">
        <f aca="true" t="shared" si="1" ref="D45:M45">IF(COUNT(D11:D43)=0,"",SUM(D11:D43))</f>
        <v>2156.9677894050596</v>
      </c>
      <c r="E45" s="67">
        <f t="shared" si="1"/>
        <v>2049.2365409651</v>
      </c>
      <c r="F45" s="67">
        <f t="shared" si="1"/>
        <v>4768.830022446423</v>
      </c>
      <c r="G45" s="67">
        <f t="shared" si="1"/>
        <v>4380.652034389074</v>
      </c>
      <c r="H45" s="67">
        <f t="shared" si="1"/>
        <v>15027.519974472756</v>
      </c>
      <c r="I45" s="67">
        <f t="shared" si="1"/>
        <v>14091.171086768109</v>
      </c>
      <c r="J45" s="67">
        <f t="shared" si="1"/>
        <v>7260.140075846446</v>
      </c>
      <c r="K45" s="67">
        <f t="shared" si="1"/>
        <v>2011.8710655493546</v>
      </c>
      <c r="L45" s="67">
        <f t="shared" si="1"/>
        <v>1372.236133995703</v>
      </c>
      <c r="M45" s="67">
        <f t="shared" si="1"/>
        <v>1203.2384721887602</v>
      </c>
      <c r="N45" s="67">
        <f>IF(COUNT(N11:N43)=0,"",SUM(N11:N43))</f>
        <v>722.4779608674173</v>
      </c>
      <c r="O45" s="95">
        <f>IF(COUNT(C45:N45)=0,"",SUM(C45:N45))</f>
        <v>56143.82712355285</v>
      </c>
      <c r="P45" s="92"/>
      <c r="Q45" s="70" t="s">
        <v>34</v>
      </c>
    </row>
    <row r="46" spans="2:17" ht="21.75">
      <c r="B46" s="48" t="s">
        <v>30</v>
      </c>
      <c r="C46" s="67">
        <f>IF(COUNT(C11:C43)=0,"",AVERAGE(C11:C43))</f>
        <v>36.64953222195495</v>
      </c>
      <c r="D46" s="67">
        <f aca="true" t="shared" si="2" ref="D46:N46">IF(COUNT(D11:D43)=0,"",AVERAGE(D11:D43))</f>
        <v>69.57960610984064</v>
      </c>
      <c r="E46" s="67">
        <f t="shared" si="2"/>
        <v>68.30788469883667</v>
      </c>
      <c r="F46" s="67">
        <f t="shared" si="2"/>
        <v>153.83322653052977</v>
      </c>
      <c r="G46" s="67">
        <f t="shared" si="2"/>
        <v>141.31135594803465</v>
      </c>
      <c r="H46" s="67">
        <f t="shared" si="2"/>
        <v>500.9173324824252</v>
      </c>
      <c r="I46" s="67">
        <f t="shared" si="2"/>
        <v>454.5539060247777</v>
      </c>
      <c r="J46" s="67">
        <f t="shared" si="2"/>
        <v>242.00466919488153</v>
      </c>
      <c r="K46" s="67">
        <f t="shared" si="2"/>
        <v>64.89906663062435</v>
      </c>
      <c r="L46" s="67">
        <f t="shared" si="2"/>
        <v>44.265681741796875</v>
      </c>
      <c r="M46" s="67">
        <f t="shared" si="2"/>
        <v>42.972802578170004</v>
      </c>
      <c r="N46" s="67">
        <f t="shared" si="2"/>
        <v>23.305740673142495</v>
      </c>
      <c r="O46" s="95">
        <f>IF(COUNT(C46:N46)=0,"",SUM(C46:N46))</f>
        <v>1842.6008048350147</v>
      </c>
      <c r="P46" s="92"/>
      <c r="Q46" s="30"/>
    </row>
    <row r="47" spans="2:17" ht="21.75">
      <c r="B47" s="48" t="s">
        <v>31</v>
      </c>
      <c r="C47" s="67">
        <f>IF(COUNT(C11:C43)=0,"",MAX(C11:C43))</f>
        <v>113.92571038076456</v>
      </c>
      <c r="D47" s="67">
        <f aca="true" t="shared" si="3" ref="D47:N47">IF(COUNT(D11:D43)=0,"",MAX(D11:D43))</f>
        <v>292.58761177771544</v>
      </c>
      <c r="E47" s="67">
        <f t="shared" si="3"/>
        <v>241.23029233964547</v>
      </c>
      <c r="F47" s="67">
        <f t="shared" si="3"/>
        <v>1148.4913627978806</v>
      </c>
      <c r="G47" s="67">
        <f t="shared" si="3"/>
        <v>459.8237458546994</v>
      </c>
      <c r="H47" s="67">
        <f t="shared" si="3"/>
        <v>1218.9673432028465</v>
      </c>
      <c r="I47" s="67">
        <f t="shared" si="3"/>
        <v>1386.995166411615</v>
      </c>
      <c r="J47" s="67">
        <f t="shared" si="3"/>
        <v>782.0156601056784</v>
      </c>
      <c r="K47" s="67">
        <f t="shared" si="3"/>
        <v>126.69217772901037</v>
      </c>
      <c r="L47" s="67">
        <f t="shared" si="3"/>
        <v>117.72444383207325</v>
      </c>
      <c r="M47" s="67">
        <f t="shared" si="3"/>
        <v>158.9264200908159</v>
      </c>
      <c r="N47" s="67">
        <f t="shared" si="3"/>
        <v>32.068016763805325</v>
      </c>
      <c r="O47" s="95">
        <f>IF(COUNT(C47:N47)=0,"",MAX(C47:N47))</f>
        <v>1386.995166411615</v>
      </c>
      <c r="P47" s="92"/>
      <c r="Q47" s="30"/>
    </row>
    <row r="48" spans="2:17" ht="21.75">
      <c r="B48" s="48" t="s">
        <v>32</v>
      </c>
      <c r="C48" s="67">
        <f>IF(COUNT(C11:C43)=0,"",MIN(C11:C43))</f>
        <v>14.219322637431153</v>
      </c>
      <c r="D48" s="67">
        <f aca="true" t="shared" si="4" ref="D48:N48">IF(COUNT(D11:D43)=0,"",MIN(D11:D43))</f>
        <v>14.219322637431153</v>
      </c>
      <c r="E48" s="67">
        <f t="shared" si="4"/>
        <v>14.219322637431153</v>
      </c>
      <c r="F48" s="67">
        <f t="shared" si="4"/>
        <v>19.119885498072115</v>
      </c>
      <c r="G48" s="67">
        <f t="shared" si="4"/>
        <v>33.64213121046664</v>
      </c>
      <c r="H48" s="67">
        <f t="shared" si="4"/>
        <v>70.05720511505429</v>
      </c>
      <c r="I48" s="67">
        <f t="shared" si="4"/>
        <v>126.69217772901037</v>
      </c>
      <c r="J48" s="67">
        <f t="shared" si="4"/>
        <v>126.69217772901037</v>
      </c>
      <c r="K48" s="67">
        <f t="shared" si="4"/>
        <v>26.03458001542869</v>
      </c>
      <c r="L48" s="67">
        <f t="shared" si="4"/>
        <v>14.219322637431153</v>
      </c>
      <c r="M48" s="67">
        <f t="shared" si="4"/>
        <v>23.18198781897724</v>
      </c>
      <c r="N48" s="67">
        <f t="shared" si="4"/>
        <v>14.219322637431153</v>
      </c>
      <c r="O48" s="95">
        <f>IF(COUNT(C48:N48)=0,"",MIN(C48:N48))</f>
        <v>14.219322637431153</v>
      </c>
      <c r="P48" s="92"/>
      <c r="Q48" s="30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874015748031497" right="0.2755905511811024" top="0.7480314960629921" bottom="0.7480314960629921" header="0.31496062992125984" footer="0.31496062992125984"/>
  <pageSetup orientation="portrait" paperSize="9" scale="65" r:id="rId3"/>
  <headerFooter alignWithMargins="0">
    <oddHeader>&amp;R&amp;"Angsana New,ตัวหนา"&amp;20 50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R11" sqref="R11"/>
    </sheetView>
  </sheetViews>
  <sheetFormatPr defaultColWidth="9.140625" defaultRowHeight="21.75"/>
  <sheetData>
    <row r="1" spans="1:14" ht="21.75">
      <c r="A1" s="97" t="s">
        <v>0</v>
      </c>
      <c r="B1" s="98"/>
      <c r="C1" s="99" t="str">
        <f>'[8]c-form'!AG4</f>
        <v> Ban Huai Pa Cang ,Mae  Taeng  , Chiang  Mai,P.92A</v>
      </c>
      <c r="D1" s="99"/>
      <c r="E1" s="99"/>
      <c r="F1" s="99"/>
      <c r="G1" s="99"/>
      <c r="H1" s="99"/>
      <c r="I1" s="99"/>
      <c r="J1" s="99"/>
      <c r="K1" s="49"/>
      <c r="M1" s="97" t="s">
        <v>1</v>
      </c>
      <c r="N1" s="98"/>
    </row>
    <row r="2" spans="1:14" ht="21.75">
      <c r="A2" s="97" t="s">
        <v>2</v>
      </c>
      <c r="B2" s="98"/>
      <c r="C2" s="99" t="str">
        <f>'[8]c-form'!AG3</f>
        <v>Nam Mae Taeng</v>
      </c>
      <c r="D2" s="99"/>
      <c r="E2" s="99"/>
      <c r="F2" s="99"/>
      <c r="G2" s="99"/>
      <c r="H2" s="50"/>
      <c r="I2" s="50"/>
      <c r="J2" s="50"/>
      <c r="K2" s="49"/>
      <c r="M2" s="51" t="s">
        <v>3</v>
      </c>
      <c r="N2" s="52"/>
    </row>
    <row r="3" spans="1:14" ht="21.75">
      <c r="A3" s="48" t="s">
        <v>4</v>
      </c>
      <c r="B3" s="48"/>
      <c r="C3" s="99" t="str">
        <f>'[8]c-form'!AH3</f>
        <v>Ping</v>
      </c>
      <c r="D3" s="99"/>
      <c r="E3" s="99"/>
      <c r="F3" s="99"/>
      <c r="G3" s="99"/>
      <c r="H3" s="50"/>
      <c r="I3" s="50"/>
      <c r="J3" s="50"/>
      <c r="K3" s="49"/>
      <c r="M3" s="97" t="s">
        <v>5</v>
      </c>
      <c r="N3" s="97"/>
    </row>
    <row r="4" spans="1:15" ht="21.75">
      <c r="A4" s="51" t="s">
        <v>6</v>
      </c>
      <c r="B4" s="53"/>
      <c r="C4" s="100" t="str">
        <f>'[8]c-form'!AI3</f>
        <v>Ping</v>
      </c>
      <c r="D4" s="100"/>
      <c r="E4" s="100"/>
      <c r="F4" s="100"/>
      <c r="G4" s="100"/>
      <c r="J4" s="55" t="s">
        <v>7</v>
      </c>
      <c r="K4" s="101">
        <v>0.307175012</v>
      </c>
      <c r="L4" s="102"/>
      <c r="M4" s="72" t="s">
        <v>8</v>
      </c>
      <c r="N4" s="103">
        <v>1.7815</v>
      </c>
      <c r="O4" s="104"/>
    </row>
    <row r="5" spans="1:17" ht="21.75">
      <c r="A5" s="51"/>
      <c r="B5" s="53"/>
      <c r="C5" s="54"/>
      <c r="D5" s="54"/>
      <c r="E5" s="54"/>
      <c r="F5" s="54"/>
      <c r="G5" s="54"/>
      <c r="J5" s="105" t="s">
        <v>9</v>
      </c>
      <c r="K5" s="106"/>
      <c r="L5" s="57">
        <v>2022</v>
      </c>
      <c r="M5" s="56" t="s">
        <v>10</v>
      </c>
      <c r="N5" s="57">
        <v>2022</v>
      </c>
      <c r="O5" s="71" t="s">
        <v>11</v>
      </c>
      <c r="P5" s="58">
        <v>30</v>
      </c>
      <c r="Q5" s="59" t="s">
        <v>12</v>
      </c>
    </row>
    <row r="6" spans="1:15" ht="21.75">
      <c r="A6" s="51"/>
      <c r="B6" s="53"/>
      <c r="C6" s="54"/>
      <c r="D6" s="54"/>
      <c r="E6" s="54"/>
      <c r="F6" s="54"/>
      <c r="G6" s="54"/>
      <c r="H6" s="97" t="str">
        <f>IF(TRIM('[8]c-form'!AJ3)&lt;&gt;"","Water  Year   "&amp;'[8]c-form'!AJ3,"Water  Year   ")</f>
        <v>Water  Year   2022</v>
      </c>
      <c r="I6" s="97"/>
      <c r="J6" s="60"/>
      <c r="N6" s="61" t="s">
        <v>13</v>
      </c>
      <c r="O6" s="18">
        <v>0</v>
      </c>
    </row>
    <row r="7" spans="2:15" ht="21.75">
      <c r="B7" s="107" t="str">
        <f>IF(TRIM('[8]c-form'!AJ3)&lt;&gt;"","Suspended Sediment, in Tons per Day, Water Year April 1, "&amp;'[8]c-form'!AJ3&amp;" to March 31,  "&amp;'[8]c-form'!AJ3+1,"Suspended Sediment, in  Tons per Day, Water Year April 1,         to March 31,  ")</f>
        <v>Suspended Sediment, in Tons per Day, Water Year April 1, 2022 to March 31,  2023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2:11" ht="21.75">
      <c r="B8" s="63"/>
      <c r="C8" s="49"/>
      <c r="D8" s="49"/>
      <c r="E8" s="49"/>
      <c r="F8" s="49"/>
      <c r="G8" s="49"/>
      <c r="H8" s="49"/>
      <c r="I8" s="49"/>
      <c r="J8" s="49"/>
      <c r="K8" s="49"/>
    </row>
    <row r="9" spans="1:17" ht="23.25">
      <c r="A9" s="64"/>
      <c r="B9" s="65" t="s">
        <v>14</v>
      </c>
      <c r="C9" s="66" t="s">
        <v>15</v>
      </c>
      <c r="D9" s="66" t="s">
        <v>16</v>
      </c>
      <c r="E9" s="66" t="s">
        <v>17</v>
      </c>
      <c r="F9" s="66" t="s">
        <v>18</v>
      </c>
      <c r="G9" s="66" t="s">
        <v>19</v>
      </c>
      <c r="H9" s="66" t="s">
        <v>20</v>
      </c>
      <c r="I9" s="66" t="s">
        <v>21</v>
      </c>
      <c r="J9" s="66" t="s">
        <v>22</v>
      </c>
      <c r="K9" s="66" t="s">
        <v>23</v>
      </c>
      <c r="L9" s="66" t="s">
        <v>24</v>
      </c>
      <c r="M9" s="66" t="s">
        <v>25</v>
      </c>
      <c r="N9" s="66" t="s">
        <v>26</v>
      </c>
      <c r="O9" s="96" t="s">
        <v>27</v>
      </c>
      <c r="P9" s="90"/>
      <c r="Q9" s="64"/>
    </row>
    <row r="11" spans="2:17" ht="21.75">
      <c r="B11" s="62">
        <v>1</v>
      </c>
      <c r="C11" s="67">
        <f>IF('[8]Discharge'!C9=0,0,IF(TRIM('[8]Discharge'!C9)="","",IF(COUNT(O6)=0,"",IF(O6=1,(((10^K4)*('[8]Discharge'!C9^N4))/100),((10^K4)*('[8]Discharge'!C9^N4))))))</f>
        <v>19.382367464336138</v>
      </c>
      <c r="D11" s="67">
        <f>IF('[8]Discharge'!D9=0,0,IF(TRIM('[8]Discharge'!D9)="","",IF(COUNT(O6)=0,"",IF(O6=1,(((10^K4)*('[8]Discharge'!D9^N4))/100),((10^K4)*('[8]Discharge'!D9^N4))))))</f>
        <v>22.70799192649141</v>
      </c>
      <c r="E11" s="67">
        <f>IF('[8]Discharge'!E9=0,0,IF(TRIM('[8]Discharge'!E9)="","",IF(COUNT(O6)=0,"",IF(O6=1,(((10^K4)*('[8]Discharge'!E9^N4))/100),((10^K4)*('[8]Discharge'!E9^N4))))))</f>
        <v>98.06799503873171</v>
      </c>
      <c r="F11" s="67">
        <f>IF('[8]Discharge'!F9=0,0,IF(TRIM('[8]Discharge'!F9)="","",IF(COUNT(O6)=0,"",IF(O6=1,(((10^K4)*('[8]Discharge'!F9^N4))/100),((10^K4)*('[8]Discharge'!F9^N4))))))</f>
        <v>147.94987685097854</v>
      </c>
      <c r="G11" s="67">
        <f>IF('[8]Discharge'!G9=0,0,IF(TRIM('[8]Discharge'!G9)="","",IF(COUNT(O6)=0,"",IF(O6=1,(((10^K4)*('[8]Discharge'!G9^N4))/100),((10^K4)*('[8]Discharge'!G9^N4))))))</f>
        <v>389.9011951568867</v>
      </c>
      <c r="H11" s="67">
        <f>IF('[8]Discharge'!H9=0,0,IF(TRIM('[8]Discharge'!H9)="","",IF(COUNT(O6)=0,"",IF(O6=1,(((10^K4)*('[8]Discharge'!H9^N4))/100),((10^K4)*('[8]Discharge'!H9^N4))))))</f>
        <v>718.2727958553851</v>
      </c>
      <c r="I11" s="67">
        <f>IF('[8]Discharge'!I9=0,0,IF(TRIM('[8]Discharge'!I9)="","",IF(COUNT(O6)=0,"",IF(O6=1,(((10^K4)*('[8]Discharge'!I9^N4))/100),((10^K4)*('[8]Discharge'!I9^N4))))))</f>
        <v>1587.9380879463697</v>
      </c>
      <c r="J11" s="67">
        <f>IF('[8]Discharge'!J9=0,0,IF(TRIM('[8]Discharge'!J9)="","",IF(COUNT(O6)=0,"",IF(O6=1,(((10^K4)*('[8]Discharge'!J9^N4))/100),((10^K4)*('[8]Discharge'!J9^N4))))))</f>
        <v>507.8118557132406</v>
      </c>
      <c r="K11" s="67">
        <f>IF('[8]Discharge'!K9=0,0,IF(TRIM('[8]Discharge'!K9)="","",IF(COUNT(O6)=0,"",IF(O6=1,(((10^K4)*('[8]Discharge'!K9^N4))/100),((10^K4)*('[8]Discharge'!K9^N4))))))</f>
        <v>117.24294932344783</v>
      </c>
      <c r="L11" s="67">
        <f>IF('[8]Discharge'!L9=0,0,IF(TRIM('[8]Discharge'!L9)="","",IF(COUNT(O6)=0,"",IF(O6=1,(((10^K4)*('[8]Discharge'!L9^N4))/100),((10^K4)*('[8]Discharge'!L9^N4))))))</f>
        <v>23.974242093590647</v>
      </c>
      <c r="M11" s="67">
        <f>IF('[8]Discharge'!M9=0,0,IF(TRIM('[8]Discharge'!M9)="","",IF(COUNT(O6)=0,"",IF(O6=1,(((10^K4)*('[8]Discharge'!M9^N4))/100),((10^K4)*('[8]Discharge'!M9^N4))))))</f>
        <v>6.364650378740835</v>
      </c>
      <c r="N11" s="67">
        <f>IF('[8]Discharge'!N9=0,0,IF(TRIM('[8]Discharge'!N9)="","",IF(COUNT(O6)=0,"",IF(O6=1,(((10^K4)*('[8]Discharge'!N9^N4))/100),((10^K4)*('[8]Discharge'!N9^N4))))))</f>
        <v>7.606917138858474</v>
      </c>
      <c r="O11" s="95">
        <f>IF(AND(C11="",D11="",E11="",F11="",G11="",H11="",I11="",J11="",K11="",L11="",M11="",N11=""),"",SUM(C11:N11))</f>
        <v>3647.2209248870577</v>
      </c>
      <c r="P11" s="92"/>
      <c r="Q11" s="30"/>
    </row>
    <row r="12" spans="2:17" ht="21.75">
      <c r="B12" s="62">
        <v>2</v>
      </c>
      <c r="C12" s="67">
        <f>IF('[8]Discharge'!C10=0,0,IF(TRIM('[8]Discharge'!C10)="","",IF(COUNT(O6)=0,"",IF(O6=1,(((10^K4)*('[8]Discharge'!C10^N4))/100),((10^K4)*('[8]Discharge'!C10^N4))))))</f>
        <v>22.70799192649141</v>
      </c>
      <c r="D12" s="67">
        <f>IF('[8]Discharge'!D10=0,0,IF(TRIM('[8]Discharge'!D10)="","",IF(COUNT(O6)=0,"",IF(O6=1,(((10^K4)*('[8]Discharge'!D10^N4))/100),((10^K4)*('[8]Discharge'!D10^N4))))))</f>
        <v>74.51806870241784</v>
      </c>
      <c r="E12" s="67">
        <f>IF('[8]Discharge'!E10=0,0,IF(TRIM('[8]Discharge'!E10)="","",IF(COUNT(O6)=0,"",IF(O6=1,(((10^K4)*('[8]Discharge'!E10^N4))/100),((10^K4)*('[8]Discharge'!E10^N4))))))</f>
        <v>49.51535349552586</v>
      </c>
      <c r="F12" s="67">
        <f>IF('[8]Discharge'!F10=0,0,IF(TRIM('[8]Discharge'!F10)="","",IF(COUNT(O6)=0,"",IF(O6=1,(((10^K4)*('[8]Discharge'!F10^N4))/100),((10^K4)*('[8]Discharge'!F10^N4))))))</f>
        <v>340.21199720910727</v>
      </c>
      <c r="G12" s="67">
        <f>IF('[8]Discharge'!G10=0,0,IF(TRIM('[8]Discharge'!G10)="","",IF(COUNT(O6)=0,"",IF(O6=1,(((10^K4)*('[8]Discharge'!G10^N4))/100),((10^K4)*('[8]Discharge'!G10^N4))))))</f>
        <v>416.04026326783634</v>
      </c>
      <c r="H12" s="67">
        <f>IF('[8]Discharge'!H10=0,0,IF(TRIM('[8]Discharge'!H10)="","",IF(COUNT(O6)=0,"",IF(O6=1,(((10^K4)*('[8]Discharge'!H10^N4))/100),((10^K4)*('[8]Discharge'!H10^N4))))))</f>
        <v>817.4045394943425</v>
      </c>
      <c r="I12" s="67">
        <f>IF('[8]Discharge'!I10=0,0,IF(TRIM('[8]Discharge'!I10)="","",IF(COUNT(O6)=0,"",IF(O6=1,(((10^K4)*('[8]Discharge'!I10^N4))/100),((10^K4)*('[8]Discharge'!I10^N4))))))</f>
        <v>22371.14034284347</v>
      </c>
      <c r="J12" s="67">
        <f>IF('[8]Discharge'!J10=0,0,IF(TRIM('[8]Discharge'!J10)="","",IF(COUNT(O6)=0,"",IF(O6=1,(((10^K4)*('[8]Discharge'!J10^N4))/100),((10^K4)*('[8]Discharge'!J10^N4))))))</f>
        <v>518.4554988464596</v>
      </c>
      <c r="K12" s="67">
        <f>IF('[8]Discharge'!K10=0,0,IF(TRIM('[8]Discharge'!K10)="","",IF(COUNT(O6)=0,"",IF(O6=1,(((10^K4)*('[8]Discharge'!K10^N4))/100),((10^K4)*('[8]Discharge'!K10^N4))))))</f>
        <v>101.66185796298485</v>
      </c>
      <c r="L12" s="67">
        <f>IF('[8]Discharge'!L10=0,0,IF(TRIM('[8]Discharge'!L10)="","",IF(COUNT(O6)=0,"",IF(O6=1,(((10^K4)*('[8]Discharge'!L10^N4))/100),((10^K4)*('[8]Discharge'!L10^N4))))))</f>
        <v>21.88061322625478</v>
      </c>
      <c r="M12" s="67">
        <f>IF('[8]Discharge'!M10=0,0,IF(TRIM('[8]Discharge'!M10)="","",IF(COUNT(O6)=0,"",IF(O6=1,(((10^K4)*('[8]Discharge'!M10^N4))/100),((10^K4)*('[8]Discharge'!M10^N4))))))</f>
        <v>6.364650378740835</v>
      </c>
      <c r="N12" s="67">
        <f>IF('[8]Discharge'!N10=0,0,IF(TRIM('[8]Discharge'!N10)="","",IF(COUNT(O6)=0,"",IF(O6=1,(((10^K4)*('[8]Discharge'!N10^N4))/100),((10^K4)*('[8]Discharge'!N10^N4))))))</f>
        <v>7.606917138858474</v>
      </c>
      <c r="O12" s="95">
        <f aca="true" t="shared" si="0" ref="O12:O43">IF(AND(C12="",D12="",E12="",F12="",G12="",H12="",I12="",J12="",K12="",L12="",M12="",N12=""),"",SUM(C12:N12))</f>
        <v>24747.50809449249</v>
      </c>
      <c r="P12" s="92"/>
      <c r="Q12" s="30"/>
    </row>
    <row r="13" spans="2:17" ht="21.75">
      <c r="B13" s="62">
        <v>3</v>
      </c>
      <c r="C13" s="67">
        <f>IF('[8]Discharge'!C11=0,0,IF(TRIM('[8]Discharge'!C11)="","",IF(COUNT(O6)=0,"",IF(O6=1,(((10^K4)*('[8]Discharge'!C11^N4))/100),((10^K4)*('[8]Discharge'!C11^N4))))))</f>
        <v>129.95552102780175</v>
      </c>
      <c r="D13" s="67">
        <f>IF('[8]Discharge'!D11=0,0,IF(TRIM('[8]Discharge'!D11)="","",IF(COUNT(O6)=0,"",IF(O6=1,(((10^K4)*('[8]Discharge'!D11^N4))/100),((10^K4)*('[8]Discharge'!D11^N4))))))</f>
        <v>52.038045963321956</v>
      </c>
      <c r="E13" s="67">
        <f>IF('[8]Discharge'!E11=0,0,IF(TRIM('[8]Discharge'!E11)="","",IF(COUNT(O6)=0,"",IF(O6=1,(((10^K4)*('[8]Discharge'!E11^N4))/100),((10^K4)*('[8]Discharge'!E11^N4))))))</f>
        <v>40.38146631716023</v>
      </c>
      <c r="F13" s="67">
        <f>IF('[8]Discharge'!F11=0,0,IF(TRIM('[8]Discharge'!F11)="","",IF(COUNT(O6)=0,"",IF(O6=1,(((10^K4)*('[8]Discharge'!F11^N4))/100),((10^K4)*('[8]Discharge'!F11^N4))))))</f>
        <v>332.38949963856015</v>
      </c>
      <c r="G13" s="67">
        <f>IF('[8]Discharge'!G11=0,0,IF(TRIM('[8]Discharge'!G11)="","",IF(COUNT(O6)=0,"",IF(O6=1,(((10^K4)*('[8]Discharge'!G11^N4))/100),((10^K4)*('[8]Discharge'!G11^N4))))))</f>
        <v>389.9011951568867</v>
      </c>
      <c r="H13" s="67">
        <f>IF('[8]Discharge'!H11=0,0,IF(TRIM('[8]Discharge'!H11)="","",IF(COUNT(O6)=0,"",IF(O6=1,(((10^K4)*('[8]Discharge'!H11^N4))/100),((10^K4)*('[8]Discharge'!H11^N4))))))</f>
        <v>894.2422310486786</v>
      </c>
      <c r="I13" s="67">
        <f>IF('[8]Discharge'!I11=0,0,IF(TRIM('[8]Discharge'!I11)="","",IF(COUNT(O6)=0,"",IF(O6=1,(((10^K4)*('[8]Discharge'!I11^N4))/100),((10^K4)*('[8]Discharge'!I11^N4))))))</f>
        <v>29422.946331503335</v>
      </c>
      <c r="J13" s="67">
        <f>IF('[8]Discharge'!J11=0,0,IF(TRIM('[8]Discharge'!J11)="","",IF(COUNT(O6)=0,"",IF(O6=1,(((10^K4)*('[8]Discharge'!J11^N4))/100),((10^K4)*('[8]Discharge'!J11^N4))))))</f>
        <v>488.81769009139026</v>
      </c>
      <c r="K13" s="67">
        <f>IF('[8]Discharge'!K11=0,0,IF(TRIM('[8]Discharge'!K11)="","",IF(COUNT(O6)=0,"",IF(O6=1,(((10^K4)*('[8]Discharge'!K11^N4))/100),((10^K4)*('[8]Discharge'!K11^N4))))))</f>
        <v>87.06382061309746</v>
      </c>
      <c r="L13" s="67">
        <f>IF('[8]Discharge'!L11=0,0,IF(TRIM('[8]Discharge'!L11)="","",IF(COUNT(O6)=0,"",IF(O6=1,(((10^K4)*('[8]Discharge'!L11^N4))/100),((10^K4)*('[8]Discharge'!L11^N4))))))</f>
        <v>16.11015423870648</v>
      </c>
      <c r="M13" s="67">
        <f>IF('[8]Discharge'!M11=0,0,IF(TRIM('[8]Discharge'!M11)="","",IF(COUNT(O6)=0,"",IF(O6=1,(((10^K4)*('[8]Discharge'!M11^N4))/100),((10^K4)*('[8]Discharge'!M11^N4))))))</f>
        <v>6.364650378740835</v>
      </c>
      <c r="N13" s="67">
        <f>IF('[8]Discharge'!N11=0,0,IF(TRIM('[8]Discharge'!N11)="","",IF(COUNT(O6)=0,"",IF(O6=1,(((10^K4)*('[8]Discharge'!N11^N4))/100),((10^K4)*('[8]Discharge'!N11^N4))))))</f>
        <v>6.364650378740835</v>
      </c>
      <c r="O13" s="95">
        <f t="shared" si="0"/>
        <v>31866.575256356424</v>
      </c>
      <c r="P13" s="92"/>
      <c r="Q13" s="30"/>
    </row>
    <row r="14" spans="2:17" ht="21.75">
      <c r="B14" s="62">
        <v>4</v>
      </c>
      <c r="C14" s="67">
        <f>IF('[8]Discharge'!C12=0,0,IF(TRIM('[8]Discharge'!C12)="","",IF(COUNT(O6)=0,"",IF(O6=1,(((10^K4)*('[8]Discharge'!C12^N4))/100),((10^K4)*('[8]Discharge'!C12^N4))))))</f>
        <v>68.31449376307944</v>
      </c>
      <c r="D14" s="67">
        <f>IF('[8]Discharge'!D12=0,0,IF(TRIM('[8]Discharge'!D12)="","",IF(COUNT(O6)=0,"",IF(O6=1,(((10^K4)*('[8]Discharge'!D12^N4))/100),((10^K4)*('[8]Discharge'!D12^N4))))))</f>
        <v>36.70043530253757</v>
      </c>
      <c r="E14" s="67">
        <f>IF('[8]Discharge'!E12=0,0,IF(TRIM('[8]Discharge'!E12)="","",IF(COUNT(O6)=0,"",IF(O6=1,(((10^K4)*('[8]Discharge'!E12^N4))/100),((10^K4)*('[8]Discharge'!E12^N4))))))</f>
        <v>33.17464440295271</v>
      </c>
      <c r="F14" s="67">
        <f>IF('[8]Discharge'!F12=0,0,IF(TRIM('[8]Discharge'!F12)="","",IF(COUNT(O6)=0,"",IF(O6=1,(((10^K4)*('[8]Discharge'!F12^N4))/100),((10^K4)*('[8]Discharge'!F12^N4))))))</f>
        <v>173.77375102055296</v>
      </c>
      <c r="G14" s="67">
        <f>IF('[8]Discharge'!G12=0,0,IF(TRIM('[8]Discharge'!G12)="","",IF(COUNT(O6)=0,"",IF(O6=1,(((10^K4)*('[8]Discharge'!G12^N4))/100),((10^K4)*('[8]Discharge'!G12^N4))))))</f>
        <v>433.75160017990294</v>
      </c>
      <c r="H14" s="67">
        <f>IF('[8]Discharge'!H12=0,0,IF(TRIM('[8]Discharge'!H12)="","",IF(COUNT(O6)=0,"",IF(O6=1,(((10^K4)*('[8]Discharge'!H12^N4))/100),((10^K4)*('[8]Discharge'!H12^N4))))))</f>
        <v>632.8634171276191</v>
      </c>
      <c r="I14" s="67">
        <f>IF('[8]Discharge'!I12=0,0,IF(TRIM('[8]Discharge'!I12)="","",IF(COUNT(O6)=0,"",IF(O6=1,(((10^K4)*('[8]Discharge'!I12^N4))/100),((10^K4)*('[8]Discharge'!I12^N4))))))</f>
        <v>12062.925763743166</v>
      </c>
      <c r="J14" s="67">
        <f>IF('[8]Discharge'!J12=0,0,IF(TRIM('[8]Discharge'!J12)="","",IF(COUNT(O6)=0,"",IF(O6=1,(((10^K4)*('[8]Discharge'!J12^N4))/100),((10^K4)*('[8]Discharge'!J12^N4))))))</f>
        <v>460.72861665956293</v>
      </c>
      <c r="K14" s="67">
        <f>IF('[8]Discharge'!K12=0,0,IF(TRIM('[8]Discharge'!K12)="","",IF(COUNT(O6)=0,"",IF(O6=1,(((10^K4)*('[8]Discharge'!K12^N4))/100),((10^K4)*('[8]Discharge'!K12^N4))))))</f>
        <v>87.06382061309746</v>
      </c>
      <c r="L14" s="67">
        <f>IF('[8]Discharge'!L12=0,0,IF(TRIM('[8]Discharge'!L12)="","",IF(COUNT(O6)=0,"",IF(O6=1,(((10^K4)*('[8]Discharge'!L12^N4))/100),((10^K4)*('[8]Discharge'!L12^N4))))))</f>
        <v>14.36039967614959</v>
      </c>
      <c r="M14" s="67">
        <f>IF('[8]Discharge'!M12=0,0,IF(TRIM('[8]Discharge'!M12)="","",IF(COUNT(O6)=0,"",IF(O6=1,(((10^K4)*('[8]Discharge'!M12^N4))/100),((10^K4)*('[8]Discharge'!M12^N4))))))</f>
        <v>6.9736468280470625</v>
      </c>
      <c r="N14" s="67">
        <f>IF('[8]Discharge'!N12=0,0,IF(TRIM('[8]Discharge'!N12)="","",IF(COUNT(O6)=0,"",IF(O6=1,(((10^K4)*('[8]Discharge'!N12^N4))/100),((10^K4)*('[8]Discharge'!N12^N4))))))</f>
        <v>5.220592143111642</v>
      </c>
      <c r="O14" s="95">
        <f t="shared" si="0"/>
        <v>14015.851181459779</v>
      </c>
      <c r="P14" s="92"/>
      <c r="Q14" s="30"/>
    </row>
    <row r="15" spans="2:17" ht="21.75">
      <c r="B15" s="62">
        <v>5</v>
      </c>
      <c r="C15" s="67">
        <f>IF('[8]Discharge'!C13=0,0,IF(TRIM('[8]Discharge'!C13)="","",IF(COUNT(O6)=0,"",IF(O6=1,(((10^K4)*('[8]Discharge'!C13^N4))/100),(((10^K4)*('[8]Discharge'!C13^N4)))))))</f>
        <v>33.17464440295271</v>
      </c>
      <c r="D15" s="67">
        <f>IF('[8]Discharge'!D13=0,0,IF(TRIM('[8]Discharge'!D13)="","",IF(COUNT(O6)=0,"",IF(O6=1,(((10^K4)*('[8]Discharge'!D13^N4))/100),((10^K4)*('[8]Discharge'!D13^N4))))))</f>
        <v>26.59667126994726</v>
      </c>
      <c r="E15" s="67">
        <f>IF('[8]Discharge'!E13=0,0,IF(TRIM('[8]Discharge'!E13)="","",IF(COUNT(O6)=0,"",IF(O6=1,(((10^K4)*('[8]Discharge'!E13^N4))/100),((10^K4)*('[8]Discharge'!E13^N4))))))</f>
        <v>33.17464440295271</v>
      </c>
      <c r="F15" s="67">
        <f>IF('[8]Discharge'!F13=0,0,IF(TRIM('[8]Discharge'!F13)="","",IF(COUNT(O6)=0,"",IF(O6=1,(((10^K4)*('[8]Discharge'!F13^N4))/100),((10^K4)*('[8]Discharge'!F13^N4))))))</f>
        <v>121.56171831539507</v>
      </c>
      <c r="G15" s="67">
        <f>IF('[8]Discharge'!G13=0,0,IF(TRIM('[8]Discharge'!G13)="","",IF(COUNT(O6)=0,"",IF(O6=1,(((10^K4)*('[8]Discharge'!G13^N4))/100),((10^K4)*('[8]Discharge'!G13^N4))))))</f>
        <v>563.2737017427618</v>
      </c>
      <c r="H15" s="67">
        <f>IF('[8]Discharge'!H13=0,0,IF(TRIM('[8]Discharge'!H13)="","",IF(COUNT(O6)=0,"",IF(O6=1,(((10^K4)*('[8]Discharge'!H13^N4))/100),((10^K4)*('[8]Discharge'!H13^N4))))))</f>
        <v>507.8118557132406</v>
      </c>
      <c r="I15" s="67">
        <f>IF('[8]Discharge'!I13=0,0,IF(TRIM('[8]Discharge'!I13)="","",IF(COUNT(O6)=0,"",IF(O6=1,(((10^K4)*('[8]Discharge'!I13^N4))/100),((10^K4)*('[8]Discharge'!I13^N4))))))</f>
        <v>4192.118995013075</v>
      </c>
      <c r="J15" s="67">
        <f>IF('[8]Discharge'!J13=0,0,IF(TRIM('[8]Discharge'!J13)="","",IF(COUNT(O6)=0,"",IF(O6=1,(((10^K4)*('[8]Discharge'!J13^N4))/100),((10^K4)*('[8]Discharge'!J13^N4))))))</f>
        <v>460.72861665956293</v>
      </c>
      <c r="K15" s="67">
        <f>IF('[8]Discharge'!K13=0,0,IF(TRIM('[8]Discharge'!K13)="","",IF(COUNT(O6)=0,"",IF(O6=1,(((10^K4)*('[8]Discharge'!K13^N4))/100),((10^K4)*('[8]Discharge'!K13^N4))))))</f>
        <v>77.88718269914746</v>
      </c>
      <c r="L15" s="67">
        <f>IF('[8]Discharge'!L13=0,0,IF(TRIM('[8]Discharge'!L13)="","",IF(COUNT(O6)=0,"",IF(O6=1,(((10^K4)*('[8]Discharge'!L13^N4))/100),((10^K4)*('[8]Discharge'!L13^N4))))))</f>
        <v>14.36039967614959</v>
      </c>
      <c r="M15" s="67">
        <f>IF('[8]Discharge'!M13=0,0,IF(TRIM('[8]Discharge'!M13)="","",IF(COUNT(O6)=0,"",IF(O6=1,(((10^K4)*('[8]Discharge'!M13^N4))/100),((10^K4)*('[8]Discharge'!M13^N4))))))</f>
        <v>7.606917138858474</v>
      </c>
      <c r="N15" s="67">
        <f>IF('[8]Discharge'!N13=0,0,IF(TRIM('[8]Discharge'!N13)="","",IF(COUNT(O6)=0,"",IF(O6=1,(((10^K4)*('[8]Discharge'!N13^N4))/100),((10^K4)*('[8]Discharge'!N13^N4))))))</f>
        <v>5.220592143111642</v>
      </c>
      <c r="O15" s="95">
        <f t="shared" si="0"/>
        <v>6043.515939177154</v>
      </c>
      <c r="P15" s="92"/>
      <c r="Q15" s="30"/>
    </row>
    <row r="16" spans="2:17" ht="21.75">
      <c r="B16" s="62">
        <v>6</v>
      </c>
      <c r="C16" s="67">
        <f>IF('[8]Discharge'!C14=0,0,IF(TRIM('[8]Discharge'!C14)="","",IF(COUNT(O6)=0,"",IF(O6=1,(((10^K4)*('[8]Discharge'!C14^N4))/100),((10^K4)*('[8]Discharge'!C14^N4))))))</f>
        <v>29.80602995737592</v>
      </c>
      <c r="D16" s="67">
        <f>IF('[8]Discharge'!D14=0,0,IF(TRIM('[8]Discharge'!D14)="","",IF(COUNT(O6)=0,"",IF(O6=1,(((10^K4)*('[8]Discharge'!D14^N4))/100),((10^K4)*('[8]Discharge'!D14^N4))))))</f>
        <v>26.59667126994726</v>
      </c>
      <c r="E16" s="67">
        <f>IF('[8]Discharge'!E14=0,0,IF(TRIM('[8]Discharge'!E14)="","",IF(COUNT(O6)=0,"",IF(O6=1,(((10^K4)*('[8]Discharge'!E14^N4))/100),((10^K4)*('[8]Discharge'!E14^N4))))))</f>
        <v>33.17464440295271</v>
      </c>
      <c r="F16" s="67">
        <f>IF('[8]Discharge'!F14=0,0,IF(TRIM('[8]Discharge'!F14)="","",IF(COUNT(O6)=0,"",IF(O6=1,(((10^K4)*('[8]Discharge'!F14^N4))/100),((10^K4)*('[8]Discharge'!F14^N4))))))</f>
        <v>117.4572590834091</v>
      </c>
      <c r="G16" s="67">
        <f>IF('[8]Discharge'!G14=0,0,IF(TRIM('[8]Discharge'!G14)="","",IF(COUNT(O6)=0,"",IF(O6=1,(((10^K4)*('[8]Discharge'!G14^N4))/100),((10^K4)*('[8]Discharge'!G14^N4))))))</f>
        <v>1213.4288892889979</v>
      </c>
      <c r="H16" s="67">
        <f>IF('[8]Discharge'!H14=0,0,IF(TRIM('[8]Discharge'!H14)="","",IF(COUNT(O6)=0,"",IF(O6=1,(((10^K4)*('[8]Discharge'!H14^N4))/100),((10^K4)*('[8]Discharge'!H14^N4))))))</f>
        <v>451.78601656310883</v>
      </c>
      <c r="I16" s="67">
        <f>IF('[8]Discharge'!I14=0,0,IF(TRIM('[8]Discharge'!I14)="","",IF(COUNT(O6)=0,"",IF(O6=1,(((10^K4)*('[8]Discharge'!I14^N4))/100),((10^K4)*('[8]Discharge'!I14^N4))))))</f>
        <v>3219.379591468012</v>
      </c>
      <c r="J16" s="67">
        <f>IF('[8]Discharge'!J14=0,0,IF(TRIM('[8]Discharge'!J14)="","",IF(COUNT(O6)=0,"",IF(O6=1,(((10^K4)*('[8]Discharge'!J14^N4))/100),((10^K4)*('[8]Discharge'!J14^N4))))))</f>
        <v>451.78601656310883</v>
      </c>
      <c r="K16" s="67">
        <f>IF('[8]Discharge'!K14=0,0,IF(TRIM('[8]Discharge'!K14)="","",IF(COUNT(O6)=0,"",IF(O6=1,(((10^K4)*('[8]Discharge'!K14^N4))/100),((10^K4)*('[8]Discharge'!K14^N4))))))</f>
        <v>61.70063589967107</v>
      </c>
      <c r="L16" s="67">
        <f>IF('[8]Discharge'!L14=0,0,IF(TRIM('[8]Discharge'!L14)="","",IF(COUNT(O6)=0,"",IF(O6=1,(((10^K4)*('[8]Discharge'!L14^N4))/100),((10^K4)*('[8]Discharge'!L14^N4))))))</f>
        <v>14.36039967614959</v>
      </c>
      <c r="M16" s="67">
        <f>IF('[8]Discharge'!M14=0,0,IF(TRIM('[8]Discharge'!M14)="","",IF(COUNT(O6)=0,"",IF(O6=1,(((10^K4)*('[8]Discharge'!M14^N4))/100),((10^K4)*('[8]Discharge'!M14^N4))))))</f>
        <v>6.9736468280470625</v>
      </c>
      <c r="N16" s="67">
        <f>IF('[8]Discharge'!N14=0,0,IF(TRIM('[8]Discharge'!N14)="","",IF(COUNT(O6)=0,"",IF(O6=1,(((10^K4)*('[8]Discharge'!N14^N4))/100),((10^K4)*('[8]Discharge'!N14^N4))))))</f>
        <v>5.220592143111642</v>
      </c>
      <c r="O16" s="95">
        <f t="shared" si="0"/>
        <v>5631.670393143892</v>
      </c>
      <c r="P16" s="92"/>
      <c r="Q16" s="30"/>
    </row>
    <row r="17" spans="2:17" ht="21.75">
      <c r="B17" s="62">
        <v>7</v>
      </c>
      <c r="C17" s="67">
        <f>IF('[8]Discharge'!C15=0,0,IF(TRIM('[8]Discharge'!C15)="","",IF(COUNT(O6)=0,"",IF(O6=1,(((10^K4)*('[8]Discharge'!C15^N4))/100),((10^K4)*('[8]Discharge'!C15^N4))))))</f>
        <v>38.52166171609585</v>
      </c>
      <c r="D17" s="67">
        <f>IF('[8]Discharge'!D15=0,0,IF(TRIM('[8]Discharge'!D15)="","",IF(COUNT(O6)=0,"",IF(O6=1,(((10^K4)*('[8]Discharge'!D15^N4))/100),((10^K4)*('[8]Discharge'!D15^N4))))))</f>
        <v>238.93705263070277</v>
      </c>
      <c r="E17" s="67">
        <f>IF('[8]Discharge'!E15=0,0,IF(TRIM('[8]Discharge'!E15)="","",IF(COUNT(O6)=0,"",IF(O6=1,(((10^K4)*('[8]Discharge'!E15^N4))/100),((10^K4)*('[8]Discharge'!E15^N4))))))</f>
        <v>33.17464440295271</v>
      </c>
      <c r="F17" s="67">
        <f>IF('[8]Discharge'!F15=0,0,IF(TRIM('[8]Discharge'!F15)="","",IF(COUNT(O6)=0,"",IF(O6=1,(((10^K4)*('[8]Discharge'!F15^N4))/100),((10^K4)*('[8]Discharge'!F15^N4))))))</f>
        <v>398.6536622294462</v>
      </c>
      <c r="G17" s="67">
        <f>IF('[8]Discharge'!G15=0,0,IF(TRIM('[8]Discharge'!G15)="","",IF(COUNT(O6)=0,"",IF(O6=1,(((10^K4)*('[8]Discharge'!G15^N4))/100),((10^K4)*('[8]Discharge'!G15^N4))))))</f>
        <v>1910.1304801837905</v>
      </c>
      <c r="H17" s="67">
        <f>IF('[8]Discharge'!H15=0,0,IF(TRIM('[8]Discharge'!H15)="","",IF(COUNT(O6)=0,"",IF(O6=1,(((10^K4)*('[8]Discharge'!H15^N4))/100),((10^K4)*('[8]Discharge'!H15^N4))))))</f>
        <v>451.78601656310883</v>
      </c>
      <c r="I17" s="67">
        <f>IF('[8]Discharge'!I15=0,0,IF(TRIM('[8]Discharge'!I15)="","",IF(COUNT(O6)=0,"",IF(O6=1,(((10^K4)*('[8]Discharge'!I15^N4))/100),((10^K4)*('[8]Discharge'!I15^N4))))))</f>
        <v>2523.386091558381</v>
      </c>
      <c r="J17" s="67">
        <f>IF('[8]Discharge'!J15=0,0,IF(TRIM('[8]Discharge'!J15)="","",IF(COUNT(O6)=0,"",IF(O6=1,(((10^K4)*('[8]Discharge'!J15^N4))/100),((10^K4)*('[8]Discharge'!J15^N4))))))</f>
        <v>416.04026326783634</v>
      </c>
      <c r="K17" s="67">
        <f>IF('[8]Discharge'!K15=0,0,IF(TRIM('[8]Discharge'!K15)="","",IF(COUNT(O6)=0,"",IF(O6=1,(((10^K4)*('[8]Discharge'!K15^N4))/100),((10^K4)*('[8]Discharge'!K15^N4))))))</f>
        <v>61.70063589967107</v>
      </c>
      <c r="L17" s="67">
        <f>IF('[8]Discharge'!L15=0,0,IF(TRIM('[8]Discharge'!L15)="","",IF(COUNT(O6)=0,"",IF(O6=1,(((10^K4)*('[8]Discharge'!L15^N4))/100),((10^K4)*('[8]Discharge'!L15^N4))))))</f>
        <v>14.36039967614959</v>
      </c>
      <c r="M17" s="67">
        <f>IF('[8]Discharge'!M15=0,0,IF(TRIM('[8]Discharge'!M15)="","",IF(COUNT(O6)=0,"",IF(O6=1,(((10^K4)*('[8]Discharge'!M15^N4))/100),((10^K4)*('[8]Discharge'!M15^N4))))))</f>
        <v>6.9736468280470625</v>
      </c>
      <c r="N17" s="67">
        <f>IF('[8]Discharge'!N15=0,0,IF(TRIM('[8]Discharge'!N15)="","",IF(COUNT(O6)=0,"",IF(O6=1,(((10^K4)*('[8]Discharge'!N15^N4))/100),((10^K4)*('[8]Discharge'!N15^N4))))))</f>
        <v>5.220592143111642</v>
      </c>
      <c r="O17" s="95">
        <f t="shared" si="0"/>
        <v>6098.885147099293</v>
      </c>
      <c r="P17" s="92"/>
      <c r="Q17" s="30"/>
    </row>
    <row r="18" spans="2:17" ht="21.75">
      <c r="B18" s="62">
        <v>8</v>
      </c>
      <c r="C18" s="67">
        <f>IF('[8]Discharge'!C16=0,0,IF(TRIM('[8]Discharge'!C16)="","",IF(COUNT(O6)=0,"",IF(O6=1,(((10^K4)*('[8]Discharge'!C16^N4))/100),((10^K4)*('[8]Discharge'!C16^N4))))))</f>
        <v>68.31449376307944</v>
      </c>
      <c r="D18" s="67">
        <f>IF('[8]Discharge'!D16=0,0,IF(TRIM('[8]Discharge'!D16)="","",IF(COUNT(O6)=0,"",IF(O6=1,(((10^K4)*('[8]Discharge'!D16^N4))/100),((10^K4)*('[8]Discharge'!D16^N4))))))</f>
        <v>40.38146631716023</v>
      </c>
      <c r="E18" s="67">
        <f>IF('[8]Discharge'!E16=0,0,IF(TRIM('[8]Discharge'!E16)="","",IF(COUNT(O6)=0,"",IF(O6=1,(((10^K4)*('[8]Discharge'!E16^N4))/100),((10^K4)*('[8]Discharge'!E16^N4))))))</f>
        <v>34.91801695413817</v>
      </c>
      <c r="F18" s="67">
        <f>IF('[8]Discharge'!F16=0,0,IF(TRIM('[8]Discharge'!F16)="","",IF(COUNT(O6)=0,"",IF(O6=1,(((10^K4)*('[8]Discharge'!F16^N4))/100),((10^K4)*('[8]Discharge'!F16^N4))))))</f>
        <v>416.04026326783634</v>
      </c>
      <c r="G18" s="67">
        <f>IF('[8]Discharge'!G16=0,0,IF(TRIM('[8]Discharge'!G16)="","",IF(COUNT(O6)=0,"",IF(O6=1,(((10^K4)*('[8]Discharge'!G16^N4))/100),((10^K4)*('[8]Discharge'!G16^N4))))))</f>
        <v>3908.4399827595576</v>
      </c>
      <c r="H18" s="67">
        <f>IF('[8]Discharge'!H16=0,0,IF(TRIM('[8]Discharge'!H16)="","",IF(COUNT(O6)=0,"",IF(O6=1,(((10^K4)*('[8]Discharge'!H16^N4))/100),((10^K4)*('[8]Discharge'!H16^N4))))))</f>
        <v>529.6108901730651</v>
      </c>
      <c r="I18" s="67">
        <f>IF('[8]Discharge'!I16=0,0,IF(TRIM('[8]Discharge'!I16)="","",IF(COUNT(O6)=0,"",IF(O6=1,(((10^K4)*('[8]Discharge'!I16^N4))/100),((10^K4)*('[8]Discharge'!I16^N4))))))</f>
        <v>1987.3121201170443</v>
      </c>
      <c r="J18" s="67">
        <f>IF('[8]Discharge'!J16=0,0,IF(TRIM('[8]Discharge'!J16)="","",IF(COUNT(O6)=0,"",IF(O6=1,(((10^K4)*('[8]Discharge'!J16^N4))/100),((10^K4)*('[8]Discharge'!J16^N4))))))</f>
        <v>373.3644028604494</v>
      </c>
      <c r="K18" s="67">
        <f>IF('[8]Discharge'!K16=0,0,IF(TRIM('[8]Discharge'!K16)="","",IF(COUNT(O6)=0,"",IF(O6=1,(((10^K4)*('[8]Discharge'!K16^N4))/100),((10^K4)*('[8]Discharge'!K16^N4))))))</f>
        <v>61.70063589967107</v>
      </c>
      <c r="L18" s="67">
        <f>IF('[8]Discharge'!L16=0,0,IF(TRIM('[8]Discharge'!L16)="","",IF(COUNT(O6)=0,"",IF(O6=1,(((10^K4)*('[8]Discharge'!L16^N4))/100),((10^K4)*('[8]Discharge'!L16^N4))))))</f>
        <v>14.36039967614959</v>
      </c>
      <c r="M18" s="67">
        <f>IF('[8]Discharge'!M16=0,0,IF(TRIM('[8]Discharge'!M16)="","",IF(COUNT(O6)=0,"",IF(O6=1,(((10^K4)*('[8]Discharge'!M16^N4))/100),((10^K4)*('[8]Discharge'!M16^N4))))))</f>
        <v>6.9736468280470625</v>
      </c>
      <c r="N18" s="67">
        <f>IF('[8]Discharge'!N16=0,0,IF(TRIM('[8]Discharge'!N16)="","",IF(COUNT(O6)=0,"",IF(O6=1,(((10^K4)*('[8]Discharge'!N16^N4))/100),((10^K4)*('[8]Discharge'!N16^N4))))))</f>
        <v>5.220592143111642</v>
      </c>
      <c r="O18" s="95">
        <f t="shared" si="0"/>
        <v>7446.63691075931</v>
      </c>
      <c r="P18" s="92"/>
      <c r="Q18" s="30"/>
    </row>
    <row r="19" spans="2:17" ht="21.75">
      <c r="B19" s="62">
        <v>9</v>
      </c>
      <c r="C19" s="67">
        <f>IF('[8]Discharge'!C17=0,0,IF(TRIM('[8]Discharge'!C17)="","",IF(COUNT(O6)=0,"",IF(O6=1,(((10^K4)*('[8]Discharge'!C17^N4))/100),((10^K4)*('[8]Discharge'!C17^N4))))))</f>
        <v>38.52166171609585</v>
      </c>
      <c r="D19" s="67">
        <f>IF('[8]Discharge'!D17=0,0,IF(TRIM('[8]Discharge'!D17)="","",IF(COUNT(O6)=0,"",IF(O6=1,(((10^K4)*('[8]Discharge'!D17^N4))/100),((10^K4)*('[8]Discharge'!D17^N4))))))</f>
        <v>94.53099828185077</v>
      </c>
      <c r="E19" s="67">
        <f>IF('[8]Discharge'!E17=0,0,IF(TRIM('[8]Discharge'!E17)="","",IF(COUNT(O6)=0,"",IF(O6=1,(((10^K4)*('[8]Discharge'!E17^N4))/100),((10^K4)*('[8]Discharge'!E17^N4))))))</f>
        <v>40.38146631716023</v>
      </c>
      <c r="F19" s="67">
        <f>IF('[8]Discharge'!F17=0,0,IF(TRIM('[8]Discharge'!F17)="","",IF(COUNT(O6)=0,"",IF(O6=1,(((10^K4)*('[8]Discharge'!F17^N4))/100),((10^K4)*('[8]Discharge'!F17^N4))))))</f>
        <v>398.6536622294462</v>
      </c>
      <c r="G19" s="67">
        <f>IF('[8]Discharge'!G17=0,0,IF(TRIM('[8]Discharge'!G17)="","",IF(COUNT(O6)=0,"",IF(O6=1,(((10^K4)*('[8]Discharge'!G17^N4))/100),((10^K4)*('[8]Discharge'!G17^N4))))))</f>
        <v>3711.1688276499067</v>
      </c>
      <c r="H19" s="67">
        <f>IF('[8]Discharge'!H17=0,0,IF(TRIM('[8]Discharge'!H17)="","",IF(COUNT(O6)=0,"",IF(O6=1,(((10^K4)*('[8]Discharge'!H17^N4))/100),((10^K4)*('[8]Discharge'!H17^N4))))))</f>
        <v>705.9834878385589</v>
      </c>
      <c r="I19" s="67">
        <f>IF('[8]Discharge'!I17=0,0,IF(TRIM('[8]Discharge'!I17)="","",IF(COUNT(O6)=0,"",IF(O6=1,(((10^K4)*('[8]Discharge'!I17^N4))/100),((10^K4)*('[8]Discharge'!I17^N4))))))</f>
        <v>1565.8316770988813</v>
      </c>
      <c r="J19" s="67">
        <f>IF('[8]Discharge'!J17=0,0,IF(TRIM('[8]Discharge'!J17)="","",IF(COUNT(O6)=0,"",IF(O6=1,(((10^K4)*('[8]Discharge'!J17^N4))/100),((10^K4)*('[8]Discharge'!J17^N4))))))</f>
        <v>381.59350197003084</v>
      </c>
      <c r="K19" s="67">
        <f>IF('[8]Discharge'!K17=0,0,IF(TRIM('[8]Discharge'!K17)="","",IF(COUNT(O6)=0,"",IF(O6=1,(((10^K4)*('[8]Discharge'!K17^N4))/100),((10^K4)*('[8]Discharge'!K17^N4))))))</f>
        <v>61.70063589967107</v>
      </c>
      <c r="L19" s="67">
        <f>IF('[8]Discharge'!L17=0,0,IF(TRIM('[8]Discharge'!L17)="","",IF(COUNT(O6)=0,"",IF(O6=1,(((10^K4)*('[8]Discharge'!L17^N4))/100),((10^K4)*('[8]Discharge'!L17^N4))))))</f>
        <v>14.36039967614959</v>
      </c>
      <c r="M19" s="67">
        <f>IF('[8]Discharge'!M17=0,0,IF(TRIM('[8]Discharge'!M17)="","",IF(COUNT(O6)=0,"",IF(O6=1,(((10^K4)*('[8]Discharge'!M17^N4))/100),((10^K4)*('[8]Discharge'!M17^N4))))))</f>
        <v>6.9736468280470625</v>
      </c>
      <c r="N19" s="67">
        <f>IF('[8]Discharge'!N17=0,0,IF(TRIM('[8]Discharge'!N17)="","",IF(COUNT(O6)=0,"",IF(O6=1,(((10^K4)*('[8]Discharge'!N17^N4))/100),((10^K4)*('[8]Discharge'!N17^N4))))))</f>
        <v>4.177164611090732</v>
      </c>
      <c r="O19" s="95">
        <f t="shared" si="0"/>
        <v>7023.87713011689</v>
      </c>
      <c r="P19" s="92"/>
      <c r="Q19" s="30"/>
    </row>
    <row r="20" spans="2:17" ht="21.75">
      <c r="B20" s="62">
        <v>10</v>
      </c>
      <c r="C20" s="67">
        <f>IF('[8]Discharge'!C18=0,0,IF(TRIM('[8]Discharge'!C18)="","",IF(COUNT(O6)=0,"",IF(O6=1,(((10^K4)*('[8]Discharge'!C18^N4))/100),((10^K4)*('[8]Discharge'!C18^N4))))))</f>
        <v>31.47056373824312</v>
      </c>
      <c r="D20" s="67">
        <f>IF('[8]Discharge'!D18=0,0,IF(TRIM('[8]Discharge'!D18)="","",IF(COUNT(O6)=0,"",IF(O6=1,(((10^K4)*('[8]Discharge'!D18^N4))/100),((10^K4)*('[8]Discharge'!D18^N4))))))</f>
        <v>195.73346941835058</v>
      </c>
      <c r="E20" s="67">
        <f>IF('[8]Discharge'!E18=0,0,IF(TRIM('[8]Discharge'!E18)="","",IF(COUNT(O6)=0,"",IF(O6=1,(((10^K4)*('[8]Discharge'!E18^N4))/100),((10^K4)*('[8]Discharge'!E18^N4))))))</f>
        <v>33.17464440295271</v>
      </c>
      <c r="F20" s="67">
        <f>IF('[8]Discharge'!F18=0,0,IF(TRIM('[8]Discharge'!F18)="","",IF(COUNT(O6)=0,"",IF(O6=1,(((10^K4)*('[8]Discharge'!F18^N4))/100),((10^K4)*('[8]Discharge'!F18^N4))))))</f>
        <v>718.2727958553851</v>
      </c>
      <c r="G20" s="67">
        <f>IF('[8]Discharge'!G18=0,0,IF(TRIM('[8]Discharge'!G18)="","",IF(COUNT(O6)=0,"",IF(O6=1,(((10^K4)*('[8]Discharge'!G18^N4))/100),((10^K4)*('[8]Discharge'!G18^N4))))))</f>
        <v>4233.354983496749</v>
      </c>
      <c r="H20" s="67">
        <f>IF('[8]Discharge'!H18=0,0,IF(TRIM('[8]Discharge'!H18)="","",IF(COUNT(O6)=0,"",IF(O6=1,(((10^K4)*('[8]Discharge'!H18^N4))/100),((10^K4)*('[8]Discharge'!H18^N4))))))</f>
        <v>1073.8413262213453</v>
      </c>
      <c r="I20" s="67">
        <f>IF('[8]Discharge'!I18=0,0,IF(TRIM('[8]Discharge'!I18)="","",IF(COUNT(O6)=0,"",IF(O6=1,(((10^K4)*('[8]Discharge'!I18^N4))/100),((10^K4)*('[8]Discharge'!I18^N4))))))</f>
        <v>1544.5251018039876</v>
      </c>
      <c r="J20" s="67">
        <f>IF('[8]Discharge'!J18=0,0,IF(TRIM('[8]Discharge'!J18)="","",IF(COUNT(O6)=0,"",IF(O6=1,(((10^K4)*('[8]Discharge'!J18^N4))/100),((10^K4)*('[8]Discharge'!J18^N4))))))</f>
        <v>407.1213192019877</v>
      </c>
      <c r="K20" s="67">
        <f>IF('[8]Discharge'!K18=0,0,IF(TRIM('[8]Discharge'!K18)="","",IF(COUNT(O6)=0,"",IF(O6=1,(((10^K4)*('[8]Discharge'!K18^N4))/100),((10^K4)*('[8]Discharge'!K18^N4))))))</f>
        <v>61.70063589967107</v>
      </c>
      <c r="L20" s="67">
        <f>IF('[8]Discharge'!L18=0,0,IF(TRIM('[8]Discharge'!L18)="","",IF(COUNT(O6)=0,"",IF(O6=1,(((10^K4)*('[8]Discharge'!L18^N4))/100),((10^K4)*('[8]Discharge'!L18^N4))))))</f>
        <v>13.518765827819173</v>
      </c>
      <c r="M20" s="67">
        <f>IF('[8]Discharge'!M18=0,0,IF(TRIM('[8]Discharge'!M18)="","",IF(COUNT(O6)=0,"",IF(O6=1,(((10^K4)*('[8]Discharge'!M18^N4))/100),((10^K4)*('[8]Discharge'!M18^N4))))))</f>
        <v>7.606917138858474</v>
      </c>
      <c r="N20" s="67">
        <f>IF('[8]Discharge'!N18=0,0,IF(TRIM('[8]Discharge'!N18)="","",IF(COUNT(O6)=0,"",IF(O6=1,(((10^K4)*('[8]Discharge'!N18^N4))/100),((10^K4)*('[8]Discharge'!N18^N4))))))</f>
        <v>4.177164611090732</v>
      </c>
      <c r="O20" s="95">
        <f t="shared" si="0"/>
        <v>8324.49768761644</v>
      </c>
      <c r="P20" s="92"/>
      <c r="Q20" s="30"/>
    </row>
    <row r="21" spans="2:17" ht="21.75">
      <c r="B21" s="62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95"/>
      <c r="P21" s="92"/>
      <c r="Q21" s="30"/>
    </row>
    <row r="22" spans="2:17" ht="21.75">
      <c r="B22" s="62">
        <v>11</v>
      </c>
      <c r="C22" s="67">
        <f>IF('[8]Discharge'!C20=0,0,IF(TRIM('[8]Discharge'!C20)="","",IF(COUNT(O6)=0,"",IF(O6=1,(((10^K4)*('[8]Discharge'!C20^N4))/100),((10^K4)*('[8]Discharge'!C20^N4))))))</f>
        <v>23.86757113797556</v>
      </c>
      <c r="D22" s="67">
        <f>IF('[8]Discharge'!D20=0,0,IF(TRIM('[8]Discharge'!D20)="","",IF(COUNT(O6)=0,"",IF(O6=1,(((10^K4)*('[8]Discharge'!D20^N4))/100),((10^K4)*('[8]Discharge'!D20^N4))))))</f>
        <v>389.9011951568867</v>
      </c>
      <c r="E22" s="67">
        <f>IF('[8]Discharge'!E20=0,0,IF(TRIM('[8]Discharge'!E20)="","",IF(COUNT(O6)=0,"",IF(O6=1,(((10^K4)*('[8]Discharge'!E20^N4))/100),((10^K4)*('[8]Discharge'!E20^N4))))))</f>
        <v>33.17464440295271</v>
      </c>
      <c r="F22" s="67">
        <f>IF('[8]Discharge'!F20=0,0,IF(TRIM('[8]Discharge'!F20)="","",IF(COUNT(O6)=0,"",IF(O6=1,(((10^K4)*('[8]Discharge'!F20^N4))/100),((10^K4)*('[8]Discharge'!F20^N4))))))</f>
        <v>416.04026326783634</v>
      </c>
      <c r="G22" s="67">
        <f>IF('[8]Discharge'!G20=0,0,IF(TRIM('[8]Discharge'!G20)="","",IF(COUNT(O6)=0,"",IF(O6=1,(((10^K4)*('[8]Discharge'!G20^N4))/100),((10^K4)*('[8]Discharge'!G20^N4))))))</f>
        <v>3988.6009368331606</v>
      </c>
      <c r="H22" s="67">
        <f>IF('[8]Discharge'!H20=0,0,IF(TRIM('[8]Discharge'!H20)="","",IF(COUNT(O6)=0,"",IF(O6=1,(((10^K4)*('[8]Discharge'!H20^N4))/100),((10^K4)*('[8]Discharge'!H20^N4))))))</f>
        <v>1501.6409136484358</v>
      </c>
      <c r="I22" s="67">
        <f>IF('[8]Discharge'!I20=0,0,IF(TRIM('[8]Discharge'!I20)="","",IF(COUNT(O6)=0,"",IF(O6=1,(((10^K4)*('[8]Discharge'!I20^N4))/100),((10^K4)*('[8]Discharge'!I20^N4))))))</f>
        <v>1766.8426104016362</v>
      </c>
      <c r="J22" s="67">
        <f>IF('[8]Discharge'!J20=0,0,IF(TRIM('[8]Discharge'!J20)="","",IF(COUNT(O6)=0,"",IF(O6=1,(((10^K4)*('[8]Discharge'!J20^N4))/100),((10^K4)*('[8]Discharge'!J20^N4))))))</f>
        <v>407.1213192019877</v>
      </c>
      <c r="K22" s="67">
        <f>IF('[8]Discharge'!K20=0,0,IF(TRIM('[8]Discharge'!K20)="","",IF(COUNT(O6)=0,"",IF(O6=1,(((10^K4)*('[8]Discharge'!K20^N4))/100),((10^K4)*('[8]Discharge'!K20^N4))))))</f>
        <v>61.70063589967107</v>
      </c>
      <c r="L22" s="67">
        <f>IF('[8]Discharge'!L20=0,0,IF(TRIM('[8]Discharge'!L20)="","",IF(COUNT(O6)=0,"",IF(O6=1,(((10^K4)*('[8]Discharge'!L20^N4))/100),((10^K4)*('[8]Discharge'!L20^N4))))))</f>
        <v>13.518765827819173</v>
      </c>
      <c r="M22" s="67">
        <f>IF('[8]Discharge'!M20=0,0,IF(TRIM('[8]Discharge'!M20)="","",IF(COUNT(O6)=0,"",IF(O6=1,(((10^K4)*('[8]Discharge'!M20^N4))/100),((10^K4)*('[8]Discharge'!M20^N4))))))</f>
        <v>7.606917138858474</v>
      </c>
      <c r="N22" s="67">
        <f>IF('[8]Discharge'!N20=0,0,IF(TRIM('[8]Discharge'!N20)="","",IF(COUNT(O6)=0,"",IF(O6=1,(((10^K4)*('[8]Discharge'!N20^N4))/100),((10^K4)*('[8]Discharge'!N20^N4))))))</f>
        <v>4.177164611090732</v>
      </c>
      <c r="O22" s="95">
        <f t="shared" si="0"/>
        <v>8614.19293752831</v>
      </c>
      <c r="P22" s="92"/>
      <c r="Q22" s="30"/>
    </row>
    <row r="23" spans="2:17" ht="21.75">
      <c r="B23" s="62">
        <v>12</v>
      </c>
      <c r="C23" s="67">
        <f>IF('[8]Discharge'!C21=0,0,IF(TRIM('[8]Discharge'!C21)="","",IF(COUNT(O6)=0,"",IF(O6=1,(((10^K4)*('[8]Discharge'!C21^N4))/100),((10^K4)*('[8]Discharge'!C21^N4))))))</f>
        <v>21.57382379980089</v>
      </c>
      <c r="D23" s="67">
        <f>IF('[8]Discharge'!D21=0,0,IF(TRIM('[8]Discharge'!D21)="","",IF(COUNT(O6)=0,"",IF(O6=1,(((10^K4)*('[8]Discharge'!D21^N4))/100),((10^K4)*('[8]Discharge'!D21^N4))))))</f>
        <v>309.4025534151503</v>
      </c>
      <c r="E23" s="67">
        <f>IF('[8]Discharge'!E21=0,0,IF(TRIM('[8]Discharge'!E21)="","",IF(COUNT(O6)=0,"",IF(O6=1,(((10^K4)*('[8]Discharge'!E21^N4))/100),((10^K4)*('[8]Discharge'!E21^N4))))))</f>
        <v>33.17464440295271</v>
      </c>
      <c r="F23" s="67">
        <f>IF('[8]Discharge'!F21=0,0,IF(TRIM('[8]Discharge'!F21)="","",IF(COUNT(O6)=0,"",IF(O6=1,(((10^K4)*('[8]Discharge'!F21^N4))/100),((10^K4)*('[8]Discharge'!F21^N4))))))</f>
        <v>340.21199720910727</v>
      </c>
      <c r="G23" s="67">
        <f>IF('[8]Discharge'!G21=0,0,IF(TRIM('[8]Discharge'!G21)="","",IF(COUNT(O6)=0,"",IF(O6=1,(((10^K4)*('[8]Discharge'!G21^N4))/100),((10^K4)*('[8]Discharge'!G21^N4))))))</f>
        <v>3711.1688276499067</v>
      </c>
      <c r="H23" s="67">
        <f>IF('[8]Discharge'!H21=0,0,IF(TRIM('[8]Discharge'!H21)="","",IF(COUNT(O6)=0,"",IF(O6=1,(((10^K4)*('[8]Discharge'!H21^N4))/100),((10^K4)*('[8]Discharge'!H21^N4))))))</f>
        <v>3672.2531977281133</v>
      </c>
      <c r="I23" s="67">
        <f>IF('[8]Discharge'!I21=0,0,IF(TRIM('[8]Discharge'!I21)="","",IF(COUNT(O6)=0,"",IF(O6=1,(((10^K4)*('[8]Discharge'!I21^N4))/100),((10^K4)*('[8]Discharge'!I21^N4))))))</f>
        <v>2623.03350121717</v>
      </c>
      <c r="J23" s="67">
        <f>IF('[8]Discharge'!J21=0,0,IF(TRIM('[8]Discharge'!J21)="","",IF(COUNT(O6)=0,"",IF(O6=1,(((10^K4)*('[8]Discharge'!J21^N4))/100),((10^K4)*('[8]Discharge'!J21^N4))))))</f>
        <v>356.44472310558444</v>
      </c>
      <c r="K23" s="67">
        <f>IF('[8]Discharge'!K21=0,0,IF(TRIM('[8]Discharge'!K21)="","",IF(COUNT(O6)=0,"",IF(O6=1,(((10^K4)*('[8]Discharge'!K21^N4))/100),((10^K4)*('[8]Discharge'!K21^N4))))))</f>
        <v>61.70063589967107</v>
      </c>
      <c r="L23" s="67">
        <f>IF('[8]Discharge'!L21=0,0,IF(TRIM('[8]Discharge'!L21)="","",IF(COUNT(O6)=0,"",IF(O6=1,(((10^K4)*('[8]Discharge'!L21^N4))/100),((10^K4)*('[8]Discharge'!L21^N4))))))</f>
        <v>13.518765827819173</v>
      </c>
      <c r="M23" s="67">
        <f>IF('[8]Discharge'!M21=0,0,IF(TRIM('[8]Discharge'!M21)="","",IF(COUNT(O6)=0,"",IF(O6=1,(((10^K4)*('[8]Discharge'!M21^N4))/100),((10^K4)*('[8]Discharge'!M21^N4))))))</f>
        <v>6.364650378740835</v>
      </c>
      <c r="N23" s="67">
        <f>IF('[8]Discharge'!N21=0,0,IF(TRIM('[8]Discharge'!N21)="","",IF(COUNT(O6)=0,"",IF(O6=1,(((10^K4)*('[8]Discharge'!N21^N4))/100),((10^K4)*('[8]Discharge'!N21^N4))))))</f>
        <v>4.177164611090732</v>
      </c>
      <c r="O23" s="95">
        <f t="shared" si="0"/>
        <v>11153.024485245105</v>
      </c>
      <c r="P23" s="92"/>
      <c r="Q23" s="30"/>
    </row>
    <row r="24" spans="2:17" ht="21.75">
      <c r="B24" s="62">
        <v>13</v>
      </c>
      <c r="C24" s="67">
        <f>IF('[8]Discharge'!C10=0,0,IF(TRIM('[8]Discharge'!C22)="","",IF(COUNT(O6)=0,"",IF(O6=1,(((10^K4)*('[8]Discharge'!C22^N4))/100),((10^K4)*('[8]Discharge'!C22^N4))))))</f>
        <v>33.17464440295271</v>
      </c>
      <c r="D24" s="67">
        <f>IF('[8]Discharge'!D22=0,0,IF(TRIM('[8]Discharge'!D22)="","",IF(COUNT(O6)=0,"",IF(O6=1,(((10^K4)*('[8]Discharge'!D22^N4))/100),((10^K4)*('[8]Discharge'!D22^N4))))))</f>
        <v>68.31449376307944</v>
      </c>
      <c r="E24" s="67">
        <f>IF('[8]Discharge'!E22=0,0,IF(TRIM('[8]Discharge'!E22)="","",IF(COUNT(O6)=0,"",IF(O6=1,(((10^K4)*('[8]Discharge'!E22^N4))/100),((10^K4)*('[8]Discharge'!E22^N4))))))</f>
        <v>33.17464440295271</v>
      </c>
      <c r="F24" s="67">
        <f>IF('[8]Discharge'!F22=0,0,IF(TRIM('[8]Discharge'!F22)="","",IF(COUNT(O6)=0,"",IF(O6=1,(((10^K4)*('[8]Discharge'!F22^N4))/100),((10^K4)*('[8]Discharge'!F22^N4))))))</f>
        <v>540.8703218323649</v>
      </c>
      <c r="G24" s="67">
        <f>IF('[8]Discharge'!G22=0,0,IF(TRIM('[8]Discharge'!G22)="","",IF(COUNT(O6)=0,"",IF(O6=1,(((10^K4)*('[8]Discharge'!G22^N4))/100),((10^K4)*('[8]Discharge'!G22^N4))))))</f>
        <v>14130.113381707892</v>
      </c>
      <c r="H24" s="67">
        <f>IF('[8]Discharge'!H22=0,0,IF(TRIM('[8]Discharge'!H22)="","",IF(COUNT(O6)=0,"",IF(O6=1,(((10^K4)*('[8]Discharge'!H22^N4))/100),((10^K4)*('[8]Discharge'!H22^N4))))))</f>
        <v>3633.5176405391912</v>
      </c>
      <c r="I24" s="67">
        <f>IF('[8]Discharge'!I22=0,0,IF(TRIM('[8]Discharge'!I22)="","",IF(COUNT(O6)=0,"",IF(O6=1,(((10^K4)*('[8]Discharge'!I22^N4))/100),((10^K4)*('[8]Discharge'!I22^N4))))))</f>
        <v>1341.6635706983889</v>
      </c>
      <c r="J24" s="67">
        <f>IF('[8]Discharge'!J22=0,0,IF(TRIM('[8]Discharge'!J22)="","",IF(COUNT(O6)=0,"",IF(O6=1,(((10^K4)*('[8]Discharge'!J22^N4))/100),((10^K4)*('[8]Discharge'!J22^N4))))))</f>
        <v>324.64693823947425</v>
      </c>
      <c r="K24" s="67">
        <f>IF('[8]Discharge'!K22=0,0,IF(TRIM('[8]Discharge'!K22)="","",IF(COUNT(O6)=0,"",IF(O6=1,(((10^K4)*('[8]Discharge'!K22^N4))/100),((10^K4)*('[8]Discharge'!K22^N4))))))</f>
        <v>58.504939309970986</v>
      </c>
      <c r="L24" s="67">
        <f>IF('[8]Discharge'!L22=0,0,IF(TRIM('[8]Discharge'!L22)="","",IF(COUNT(O6)=0,"",IF(O6=1,(((10^K4)*('[8]Discharge'!L22^N4))/100),((10^K4)*('[8]Discharge'!L22^N4))))))</f>
        <v>11.902811553237939</v>
      </c>
      <c r="M24" s="67">
        <f>IF('[8]Discharge'!M22=0,0,IF(TRIM('[8]Discharge'!M22)="","",IF(COUNT(O6)=0,"",IF(O6=1,(((10^K4)*('[8]Discharge'!M22^N4))/100),((10^K4)*('[8]Discharge'!M22^N4))))))</f>
        <v>6.364650378740835</v>
      </c>
      <c r="N24" s="67">
        <f>IF('[8]Discharge'!N22=0,0,IF(TRIM('[8]Discharge'!N22)="","",IF(COUNT(O6)=0,"",IF(O6=1,(((10^K4)*('[8]Discharge'!N22^N4))/100),((10^K4)*('[8]Discharge'!N22^N4))))))</f>
        <v>4.177164611090732</v>
      </c>
      <c r="O24" s="95">
        <f t="shared" si="0"/>
        <v>20186.42520143934</v>
      </c>
      <c r="P24" s="92"/>
      <c r="Q24" s="30"/>
    </row>
    <row r="25" spans="2:17" ht="21.75">
      <c r="B25" s="62">
        <v>14</v>
      </c>
      <c r="C25" s="67">
        <f>IF('[8]Discharge'!C10=0,0,IF(TRIM('[8]Discharge'!C23)="","",IF(COUNT(O6)=0,"",IF(O6=1,(((10^K4)*('[8]Discharge'!C23^N4))/100),((10^K4)*('[8]Discharge'!C23^N4))))))</f>
        <v>28.18130757102897</v>
      </c>
      <c r="D25" s="67">
        <f>IF('[8]Discharge'!D23=0,0,IF(TRIM('[8]Discharge'!D23)="","",IF(COUNT(O6)=0,"",IF(O6=1,(((10^K4)*('[8]Discharge'!D23^N4))/100),((10^K4)*('[8]Discharge'!D23^N4))))))</f>
        <v>40.38146631716023</v>
      </c>
      <c r="E25" s="67">
        <f>IF('[8]Discharge'!E23=0,0,IF(TRIM('[8]Discharge'!E23)="","",IF(COUNT(O6)=0,"",IF(O6=1,(((10^K4)*('[8]Discharge'!E23^N4))/100),((10^K4)*('[8]Discharge'!E23^N4))))))</f>
        <v>29.80602995737592</v>
      </c>
      <c r="F25" s="67">
        <f>IF('[8]Discharge'!F23=0,0,IF(TRIM('[8]Discharge'!F23)="","",IF(COUNT(O6)=0,"",IF(O6=1,(((10^K4)*('[8]Discharge'!F23^N4))/100),((10^K4)*('[8]Discharge'!F23^N4))))))</f>
        <v>563.2737017427618</v>
      </c>
      <c r="G25" s="67">
        <f>IF('[8]Discharge'!G23=0,0,IF(TRIM('[8]Discharge'!G23)="","",IF(COUNT(O6)=0,"",IF(O6=1,(((10^K4)*('[8]Discharge'!G23^N4))/100),((10^K4)*('[8]Discharge'!G23^N4))))))</f>
        <v>2827.387340636628</v>
      </c>
      <c r="H25" s="67">
        <f>IF('[8]Discharge'!H23=0,0,IF(TRIM('[8]Discharge'!H23)="","",IF(COUNT(O6)=0,"",IF(O6=1,(((10^K4)*('[8]Discharge'!H23^N4))/100),((10^K4)*('[8]Discharge'!H23^N4))))))</f>
        <v>4028.948909901373</v>
      </c>
      <c r="I25" s="67">
        <f>IF('[8]Discharge'!I23=0,0,IF(TRIM('[8]Discharge'!I23)="","",IF(COUNT(O6)=0,"",IF(O6=1,(((10^K4)*('[8]Discharge'!I23^N4))/100),((10^K4)*('[8]Discharge'!I23^N4))))))</f>
        <v>1360.4428273872472</v>
      </c>
      <c r="J25" s="67">
        <f>IF('[8]Discharge'!J23=0,0,IF(TRIM('[8]Discharge'!J23)="","",IF(COUNT(O6)=0,"",IF(O6=1,(((10^K4)*('[8]Discharge'!J23^N4))/100),((10^K4)*('[8]Discharge'!J23^N4))))))</f>
        <v>316.98454443009354</v>
      </c>
      <c r="K25" s="67">
        <f>IF('[8]Discharge'!K23=0,0,IF(TRIM('[8]Discharge'!K23)="","",IF(COUNT(O6)=0,"",IF(O6=1,(((10^K4)*('[8]Discharge'!K23^N4))/100),((10^K4)*('[8]Discharge'!K23^N4))))))</f>
        <v>49.368674222515054</v>
      </c>
      <c r="L25" s="67">
        <f>IF('[8]Discharge'!L23=0,0,IF(TRIM('[8]Discharge'!L23)="","",IF(COUNT(O6)=0,"",IF(O6=1,(((10^K4)*('[8]Discharge'!L23^N4))/100),((10^K4)*('[8]Discharge'!L23^N4))))))</f>
        <v>11.902811553237939</v>
      </c>
      <c r="M25" s="67">
        <f>IF('[8]Discharge'!M23=0,0,IF(TRIM('[8]Discharge'!M23)="","",IF(COUNT(O6)=0,"",IF(O6=1,(((10^K4)*('[8]Discharge'!M23^N4))/100),((10^K4)*('[8]Discharge'!M23^N4))))))</f>
        <v>6.364650378740835</v>
      </c>
      <c r="N25" s="67">
        <f>IF('[8]Discharge'!N23=0,0,IF(TRIM('[8]Discharge'!N23)="","",IF(COUNT(O6)=0,"",IF(O6=1,(((10^K4)*('[8]Discharge'!N23^N4))/100),((10^K4)*('[8]Discharge'!N23^N4))))))</f>
        <v>5.220592143111642</v>
      </c>
      <c r="O25" s="95">
        <f t="shared" si="0"/>
        <v>9268.262856241274</v>
      </c>
      <c r="P25" s="92"/>
      <c r="Q25" s="30"/>
    </row>
    <row r="26" spans="2:17" ht="21.75">
      <c r="B26" s="62">
        <v>15</v>
      </c>
      <c r="C26" s="67">
        <f>IF('[8]Discharge'!C24=0,0,IF(TRIM('[8]Discharge'!C24)="","",IF(COUNT(O6)=0,"",IF(O6=1,(((10^K4)*('[8]Discharge'!C24^N4))/100),((10^K4)*('[8]Discharge'!C24^N4))))))</f>
        <v>19.382367464336138</v>
      </c>
      <c r="D26" s="67">
        <f>IF('[8]Discharge'!D24=0,0,IF(TRIM('[8]Discharge'!D24)="","",IF(COUNT(O6)=0,"",IF(O6=1,(((10^K4)*('[8]Discharge'!D24^N4))/100),((10^K4)*('[8]Discharge'!D24^N4))))))</f>
        <v>34.91801695413817</v>
      </c>
      <c r="E26" s="67">
        <f>IF('[8]Discharge'!E24=0,0,IF(TRIM('[8]Discharge'!E24)="","",IF(COUNT(O6)=0,"",IF(O6=1,(((10^K4)*('[8]Discharge'!E24^N4))/100),((10^K4)*('[8]Discharge'!E24^N4))))))</f>
        <v>40.38146631716023</v>
      </c>
      <c r="F26" s="67">
        <f>IF('[8]Discharge'!F24=0,0,IF(TRIM('[8]Discharge'!F24)="","",IF(COUNT(O6)=0,"",IF(O6=1,(((10^K4)*('[8]Discharge'!F24^N4))/100),((10^K4)*('[8]Discharge'!F24^N4))))))</f>
        <v>498.4771536628505</v>
      </c>
      <c r="G26" s="67">
        <f>IF('[8]Discharge'!G24=0,0,IF(TRIM('[8]Discharge'!G24)="","",IF(COUNT(O6)=0,"",IF(O6=1,(((10^K4)*('[8]Discharge'!G24^N4))/100),((10^K4)*('[8]Discharge'!G24^N4))))))</f>
        <v>1286.014221565549</v>
      </c>
      <c r="H26" s="67">
        <f>IF('[8]Discharge'!H24=0,0,IF(TRIM('[8]Discharge'!H24)="","",IF(COUNT(O6)=0,"",IF(O6=1,(((10^K4)*('[8]Discharge'!H24^N4))/100),((10^K4)*('[8]Discharge'!H24^N4))))))</f>
        <v>5341.813371853769</v>
      </c>
      <c r="I26" s="67">
        <f>IF('[8]Discharge'!I24=0,0,IF(TRIM('[8]Discharge'!I24)="","",IF(COUNT(O6)=0,"",IF(O6=1,(((10^K4)*('[8]Discharge'!I24^N4))/100),((10^K4)*('[8]Discharge'!I24^N4))))))</f>
        <v>1676.3433082145154</v>
      </c>
      <c r="J26" s="67">
        <f>IF('[8]Discharge'!J24=0,0,IF(TRIM('[8]Discharge'!J24)="","",IF(COUNT(O6)=0,"",IF(O6=1,(((10^K4)*('[8]Discharge'!J24^N4))/100),((10^K4)*('[8]Discharge'!J24^N4))))))</f>
        <v>324.64693823947425</v>
      </c>
      <c r="K26" s="67">
        <f>IF('[8]Discharge'!K24=0,0,IF(TRIM('[8]Discharge'!K24)="","",IF(COUNT(O6)=0,"",IF(O6=1,(((10^K4)*('[8]Discharge'!K24^N4))/100),((10^K4)*('[8]Discharge'!K24^N4))))))</f>
        <v>49.368674222515054</v>
      </c>
      <c r="L26" s="67">
        <f>IF('[8]Discharge'!L24=0,0,IF(TRIM('[8]Discharge'!L24)="","",IF(COUNT(O6)=0,"",IF(O6=1,(((10^K4)*('[8]Discharge'!L24^N4))/100),((10^K4)*('[8]Discharge'!L24^N4))))))</f>
        <v>11.902811553237939</v>
      </c>
      <c r="M26" s="67">
        <f>IF('[8]Discharge'!M24=0,0,IF(TRIM('[8]Discharge'!M24)="","",IF(COUNT(O6)=0,"",IF(O6=1,(((10^K4)*('[8]Discharge'!M24^N4))/100),((10^K4)*('[8]Discharge'!M24^N4))))))</f>
        <v>6.364650378740835</v>
      </c>
      <c r="N26" s="67">
        <f>IF('[8]Discharge'!N24=0,0,IF(TRIM('[8]Discharge'!N24)="","",IF(COUNT(O6)=0,"",IF(O6=1,(((10^K4)*('[8]Discharge'!N24^N4))/100),((10^K4)*('[8]Discharge'!N24^N4))))))</f>
        <v>7.606917138858474</v>
      </c>
      <c r="O26" s="95">
        <f t="shared" si="0"/>
        <v>9297.219897565144</v>
      </c>
      <c r="P26" s="92"/>
      <c r="Q26" s="30"/>
    </row>
    <row r="27" spans="2:17" ht="21.75">
      <c r="B27" s="62">
        <v>16</v>
      </c>
      <c r="C27" s="67">
        <f>IF('[8]Discharge'!C25=0,0,IF(TRIM('[8]Discharge'!C25)="","",IF(COUNT(O6)=0,"",IF(O6=1,(((10^K4)*('[8]Discharge'!C25^N4))/100),((10^K4)*('[8]Discharge'!C25^N4))))))</f>
        <v>19.382367464336138</v>
      </c>
      <c r="D27" s="67">
        <f>IF('[8]Discharge'!D25=0,0,IF(TRIM('[8]Discharge'!D25)="","",IF(COUNT(O6)=0,"",IF(O6=1,(((10^K4)*('[8]Discharge'!D25^N4))/100),((10^K4)*('[8]Discharge'!D25^N4))))))</f>
        <v>40.38146631716023</v>
      </c>
      <c r="E27" s="67">
        <f>IF('[8]Discharge'!E25=0,0,IF(TRIM('[8]Discharge'!E25)="","",IF(COUNT(O6)=0,"",IF(O6=1,(((10^K4)*('[8]Discharge'!E25^N4))/100),((10^K4)*('[8]Discharge'!E25^N4))))))</f>
        <v>36.70043530253757</v>
      </c>
      <c r="F27" s="67">
        <f>IF('[8]Discharge'!F25=0,0,IF(TRIM('[8]Discharge'!F25)="","",IF(COUNT(O6)=0,"",IF(O6=1,(((10^K4)*('[8]Discharge'!F25^N4))/100),((10^K4)*('[8]Discharge'!F25^N4))))))</f>
        <v>272.7071523213983</v>
      </c>
      <c r="G27" s="67">
        <f>IF('[8]Discharge'!G25=0,0,IF(TRIM('[8]Discharge'!G25)="","",IF(COUNT(O6)=0,"",IF(O6=1,(((10^K4)*('[8]Discharge'!G25^N4))/100),((10^K4)*('[8]Discharge'!G25^N4))))))</f>
        <v>1195.5721011007313</v>
      </c>
      <c r="H27" s="67">
        <f>IF('[8]Discharge'!H25=0,0,IF(TRIM('[8]Discharge'!H25)="","",IF(COUNT(O6)=0,"",IF(O6=1,(((10^K4)*('[8]Discharge'!H25^N4))/100),((10^K4)*('[8]Discharge'!H25^N4))))))</f>
        <v>4862.030660420179</v>
      </c>
      <c r="I27" s="67">
        <f>IF('[8]Discharge'!I25=0,0,IF(TRIM('[8]Discharge'!I25)="","",IF(COUNT(O6)=0,"",IF(O6=1,(((10^K4)*('[8]Discharge'!I25^N4))/100),((10^K4)*('[8]Discharge'!I25^N4))))))</f>
        <v>1125.3094639500302</v>
      </c>
      <c r="J27" s="67">
        <f>IF('[8]Discharge'!J25=0,0,IF(TRIM('[8]Discharge'!J25)="","",IF(COUNT(O6)=0,"",IF(O6=1,(((10^K4)*('[8]Discharge'!J25^N4))/100),((10^K4)*('[8]Discharge'!J25^N4))))))</f>
        <v>340.21199720910727</v>
      </c>
      <c r="K27" s="67">
        <f>IF('[8]Discharge'!K25=0,0,IF(TRIM('[8]Discharge'!K25)="","",IF(COUNT(O6)=0,"",IF(O6=1,(((10^K4)*('[8]Discharge'!K25^N4))/100),((10^K4)*('[8]Discharge'!K25^N4))))))</f>
        <v>49.368674222515054</v>
      </c>
      <c r="L27" s="67">
        <f>IF('[8]Discharge'!L25=0,0,IF(TRIM('[8]Discharge'!L25)="","",IF(COUNT(O6)=0,"",IF(O6=1,(((10^K4)*('[8]Discharge'!L25^N4))/100),((10^K4)*('[8]Discharge'!L25^N4))))))</f>
        <v>11.902811553237939</v>
      </c>
      <c r="M27" s="67">
        <f>IF('[8]Discharge'!M25=0,0,IF(TRIM('[8]Discharge'!M25)="","",IF(COUNT(O6)=0,"",IF(O6=1,(((10^K4)*('[8]Discharge'!M25^N4))/100),((10^K4)*('[8]Discharge'!M25^N4))))))</f>
        <v>11.128843403791528</v>
      </c>
      <c r="N27" s="67">
        <f>IF('[8]Discharge'!N25=0,0,IF(TRIM('[8]Discharge'!N25)="","",IF(COUNT(O6)=0,"",IF(O6=1,(((10^K4)*('[8]Discharge'!N25^N4))/100),((10^K4)*('[8]Discharge'!N25^N4))))))</f>
        <v>8.264203786497392</v>
      </c>
      <c r="O27" s="95">
        <f t="shared" si="0"/>
        <v>7972.960177051522</v>
      </c>
      <c r="P27" s="92"/>
      <c r="Q27" s="30"/>
    </row>
    <row r="28" spans="2:17" ht="21.75">
      <c r="B28" s="62">
        <v>17</v>
      </c>
      <c r="C28" s="67">
        <f>IF('[8]Discharge'!C26=0,0,IF(TRIM('[8]Discharge'!C26)="","",IF(COUNT(O6)=0,"",IF(O6=1,(((10^K4)*('[8]Discharge'!C26^N4))/100),((10^K4)*('[8]Discharge'!C26^N4))))))</f>
        <v>19.382367464336138</v>
      </c>
      <c r="D28" s="67">
        <f>IF('[8]Discharge'!D26=0,0,IF(TRIM('[8]Discharge'!D26)="","",IF(COUNT(O6)=0,"",IF(O6=1,(((10^K4)*('[8]Discharge'!D26^N4))/100),((10^K4)*('[8]Discharge'!D26^N4))))))</f>
        <v>38.52166171609585</v>
      </c>
      <c r="E28" s="67">
        <f>IF('[8]Discharge'!E26=0,0,IF(TRIM('[8]Discharge'!E26)="","",IF(COUNT(O6)=0,"",IF(O6=1,(((10^K4)*('[8]Discharge'!E26^N4))/100),((10^K4)*('[8]Discharge'!E26^N4))))))</f>
        <v>33.17464440295271</v>
      </c>
      <c r="F28" s="67">
        <f>IF('[8]Discharge'!F26=0,0,IF(TRIM('[8]Discharge'!F26)="","",IF(COUNT(O6)=0,"",IF(O6=1,(((10^K4)*('[8]Discharge'!F26^N4))/100),((10^K4)*('[8]Discharge'!F26^N4))))))</f>
        <v>195.73346941835058</v>
      </c>
      <c r="G28" s="67">
        <f>IF('[8]Discharge'!G26=0,0,IF(TRIM('[8]Discharge'!G26)="","",IF(COUNT(O6)=0,"",IF(O6=1,(((10^K4)*('[8]Discharge'!G26^N4))/100),((10^K4)*('[8]Discharge'!G26^N4))))))</f>
        <v>1437.988454071994</v>
      </c>
      <c r="H28" s="67">
        <f>IF('[8]Discharge'!H26=0,0,IF(TRIM('[8]Discharge'!H26)="","",IF(COUNT(O6)=0,"",IF(O6=1,(((10^K4)*('[8]Discharge'!H26^N4))/100),((10^K4)*('[8]Discharge'!H26^N4))))))</f>
        <v>3442.5492084372254</v>
      </c>
      <c r="I28" s="67">
        <f>IF('[8]Discharge'!I26=0,0,IF(TRIM('[8]Discharge'!I26)="","",IF(COUNT(O6)=0,"",IF(O6=1,(((10^K4)*('[8]Discharge'!I26^N4))/100),((10^K4)*('[8]Discharge'!I26^N4))))))</f>
        <v>1040.117750673025</v>
      </c>
      <c r="J28" s="67">
        <f>IF('[8]Discharge'!J26=0,0,IF(TRIM('[8]Discharge'!J26)="","",IF(COUNT(O6)=0,"",IF(O6=1,(((10^K4)*('[8]Discharge'!J26^N4))/100),((10^K4)*('[8]Discharge'!J26^N4))))))</f>
        <v>398.6536622294462</v>
      </c>
      <c r="K28" s="67">
        <f>IF('[8]Discharge'!K26=0,0,IF(TRIM('[8]Discharge'!K26)="","",IF(COUNT(O6)=0,"",IF(O6=1,(((10^K4)*('[8]Discharge'!K26^N4))/100),((10^K4)*('[8]Discharge'!K26^N4))))))</f>
        <v>49.368674222515054</v>
      </c>
      <c r="L28" s="67">
        <f>IF('[8]Discharge'!L26=0,0,IF(TRIM('[8]Discharge'!L26)="","",IF(COUNT(O6)=0,"",IF(O6=1,(((10^K4)*('[8]Discharge'!L26^N4))/100),((10^K4)*('[8]Discharge'!L26^N4))))))</f>
        <v>10.377796193230283</v>
      </c>
      <c r="M28" s="67">
        <f>IF('[8]Discharge'!M26=0,0,IF(TRIM('[8]Discharge'!M26)="","",IF(COUNT(O6)=0,"",IF(O6=1,(((10^K4)*('[8]Discharge'!M26^N4))/100),((10^K4)*('[8]Discharge'!M26^N4))))))</f>
        <v>58.504939309970986</v>
      </c>
      <c r="N28" s="67">
        <f>IF('[8]Discharge'!N26=0,0,IF(TRIM('[8]Discharge'!N26)="","",IF(COUNT(O6)=0,"",IF(O6=1,(((10^K4)*('[8]Discharge'!N26^N4))/100),((10^K4)*('[8]Discharge'!N26^N4))))))</f>
        <v>10.377796193230283</v>
      </c>
      <c r="O28" s="95">
        <f t="shared" si="0"/>
        <v>6734.750424332372</v>
      </c>
      <c r="P28" s="92"/>
      <c r="Q28" s="30"/>
    </row>
    <row r="29" spans="2:17" ht="21.75">
      <c r="B29" s="62">
        <v>18</v>
      </c>
      <c r="C29" s="67">
        <f>IF('[8]Discharge'!C27=0,0,IF(TRIM('[8]Discharge'!C27)="","",IF(COUNT(O6)=0,"",IF(O6=1,(((10^K4)*('[8]Discharge'!C27^N4))/100),((10^K4)*('[8]Discharge'!C27^N4))))))</f>
        <v>18.325417486219052</v>
      </c>
      <c r="D29" s="67">
        <f>IF('[8]Discharge'!D27=0,0,IF(TRIM('[8]Discharge'!D27)="","",IF(COUNT(O6)=0,"",IF(O6=1,(((10^K4)*('[8]Discharge'!D27^N4))/100),((10^K4)*('[8]Discharge'!D27^N4))))))</f>
        <v>94.53099828185077</v>
      </c>
      <c r="E29" s="67">
        <f>IF('[8]Discharge'!E27=0,0,IF(TRIM('[8]Discharge'!E27)="","",IF(COUNT(O6)=0,"",IF(O6=1,(((10^K4)*('[8]Discharge'!E27^N4))/100),((10^K4)*('[8]Discharge'!E27^N4))))))</f>
        <v>33.17464440295271</v>
      </c>
      <c r="F29" s="67">
        <f>IF('[8]Discharge'!F27=0,0,IF(TRIM('[8]Discharge'!F27)="","",IF(COUNT(O6)=0,"",IF(O6=1,(((10^K4)*('[8]Discharge'!F27^N4))/100),((10^K4)*('[8]Discharge'!F27^N4))))))</f>
        <v>138.59416755482485</v>
      </c>
      <c r="G29" s="67">
        <f>IF('[8]Discharge'!G27=0,0,IF(TRIM('[8]Discharge'!G27)="","",IF(COUNT(O6)=0,"",IF(O6=1,(((10^K4)*('[8]Discharge'!G27^N4))/100),((10^K4)*('[8]Discharge'!G27^N4))))))</f>
        <v>1322.9989191214386</v>
      </c>
      <c r="H29" s="67">
        <f>IF('[8]Discharge'!H27=0,0,IF(TRIM('[8]Discharge'!H27)="","",IF(COUNT(O6)=0,"",IF(O6=1,(((10^K4)*('[8]Discharge'!H27^N4))/100),((10^K4)*('[8]Discharge'!H27^N4))))))</f>
        <v>2393.1640688814737</v>
      </c>
      <c r="I29" s="67">
        <f>IF('[8]Discharge'!I27=0,0,IF(TRIM('[8]Discharge'!I27)="","",IF(COUNT(O6)=0,"",IF(O6=1,(((10^K4)*('[8]Discharge'!I27^N4))/100),((10^K4)*('[8]Discharge'!I27^N4))))))</f>
        <v>1023.4332068190922</v>
      </c>
      <c r="J29" s="67">
        <f>IF('[8]Discharge'!J27=0,0,IF(TRIM('[8]Discharge'!J27)="","",IF(COUNT(O6)=0,"",IF(O6=1,(((10^K4)*('[8]Discharge'!J27^N4))/100),((10^K4)*('[8]Discharge'!J27^N4))))))</f>
        <v>460.72861665956293</v>
      </c>
      <c r="K29" s="67">
        <f>IF('[8]Discharge'!K27=0,0,IF(TRIM('[8]Discharge'!K27)="","",IF(COUNT(O6)=0,"",IF(O6=1,(((10^K4)*('[8]Discharge'!K27^N4))/100),((10^K4)*('[8]Discharge'!K27^N4))))))</f>
        <v>49.368674222515054</v>
      </c>
      <c r="L29" s="67">
        <f>IF('[8]Discharge'!L27=0,0,IF(TRIM('[8]Discharge'!L27)="","",IF(COUNT(O6)=0,"",IF(O6=1,(((10^K4)*('[8]Discharge'!L27^N4))/100),((10^K4)*('[8]Discharge'!L27^N4))))))</f>
        <v>10.377796193230283</v>
      </c>
      <c r="M29" s="67">
        <f>IF('[8]Discharge'!M27=0,0,IF(TRIM('[8]Discharge'!M27)="","",IF(COUNT(O6)=0,"",IF(O6=1,(((10^K4)*('[8]Discharge'!M27^N4))/100),((10^K4)*('[8]Discharge'!M27^N4))))))</f>
        <v>64.97064380528262</v>
      </c>
      <c r="N29" s="67">
        <f>IF('[8]Discharge'!N27=0,0,IF(TRIM('[8]Discharge'!N27)="","",IF(COUNT(O6)=0,"",IF(O6=1,(((10^K4)*('[8]Discharge'!N27^N4))/100),((10^K4)*('[8]Discharge'!N27^N4))))))</f>
        <v>9.649867253742704</v>
      </c>
      <c r="O29" s="95">
        <f t="shared" si="0"/>
        <v>5619.317020682186</v>
      </c>
      <c r="P29" s="92"/>
      <c r="Q29" s="30"/>
    </row>
    <row r="30" spans="2:17" ht="21.75">
      <c r="B30" s="62">
        <v>19</v>
      </c>
      <c r="C30" s="67">
        <f>IF('[8]Discharge'!C28=0,0,IF(TRIM('[8]Discharge'!C28)="","",IF(COUNT(O6)=0,"",IF(O6=1,(((10^K4)*('[8]Discharge'!C28^N4))/100),((10^K4)*('[8]Discharge'!C28^N4))))))</f>
        <v>84.26380635458054</v>
      </c>
      <c r="D30" s="67">
        <f>IF('[8]Discharge'!D28=0,0,IF(TRIM('[8]Discharge'!D28)="","",IF(COUNT(O6)=0,"",IF(O6=1,(((10^K4)*('[8]Discharge'!D28^N4))/100),((10^K4)*('[8]Discharge'!D28^N4))))))</f>
        <v>152.96864560732453</v>
      </c>
      <c r="E30" s="67">
        <f>IF('[8]Discharge'!E28=0,0,IF('[8]Discharge'!E28=0,0,IF(TRIM('[8]Discharge'!E28)="","",IF(COUNT(O6)=0,"",IF(O6=1,(((10^K4)*('[8]Discharge'!E28^N4))/100),((10^K4)*('[8]Discharge'!E28^N4)))))))</f>
        <v>33.17464440295271</v>
      </c>
      <c r="F30" s="67">
        <f>IF('[8]Discharge'!F28=0,0,IF(TRIM('[8]Discharge'!F28)="","",IF(COUNT(O6)=0,"",IF(O6=1,(((10^K4)*('[8]Discharge'!F28^N4))/100),((10^K4)*('[8]Discharge'!F28^N4))))))</f>
        <v>129.95552102780175</v>
      </c>
      <c r="G30" s="67">
        <f>IF('[8]Discharge'!G28=0,0,IF(TRIM('[8]Discharge'!G28)="","",IF(COUNT(O6)=0,"",IF(O6=1,(((10^K4)*('[8]Discharge'!G28^N4))/100),((10^K4)*('[8]Discharge'!G28^N4))))))</f>
        <v>941.7923968686235</v>
      </c>
      <c r="H30" s="67">
        <f>IF('[8]Discharge'!H28=0,0,IF(TRIM('[8]Discharge'!H28)="","",IF(COUNT(O6)=0,"",IF(O6=1,(((10^K4)*('[8]Discharge'!H28^N4))/100),((10^K4)*('[8]Discharge'!H28^N4))))))</f>
        <v>2172.5945416399204</v>
      </c>
      <c r="I30" s="67">
        <f>IF('[8]Discharge'!I28=0,0,IF(TRIM('[8]Discharge'!I28)="","",IF(COUNT(O6)=0,"",IF(O6=1,(((10^K4)*('[8]Discharge'!I28^N4))/100),((10^K4)*('[8]Discharge'!I28^N4))))))</f>
        <v>894.2422310486786</v>
      </c>
      <c r="J30" s="67">
        <f>IF('[8]Discharge'!J28=0,0,IF(TRIM('[8]Discharge'!J28)="","",IF(COUNT(O6)=0,"",IF(O6=1,(((10^K4)*('[8]Discharge'!J28^N4))/100),((10^K4)*('[8]Discharge'!J28^N4))))))</f>
        <v>442.92039957923447</v>
      </c>
      <c r="K30" s="67">
        <f>IF('[8]Discharge'!K28=0,0,IF(TRIM('[8]Discharge'!K28)="","",IF(COUNT(O6)=0,"",IF(O6=1,(((10^K4)*('[8]Discharge'!K28^N4))/100),((10^K4)*('[8]Discharge'!K28^N4))))))</f>
        <v>49.368674222515054</v>
      </c>
      <c r="L30" s="67">
        <f>IF('[8]Discharge'!L28=0,0,IF(TRIM('[8]Discharge'!L28)="","",IF(COUNT(O6)=0,"",IF(O6=1,(((10^K4)*('[8]Discharge'!L28^N4))/100),((10^K4)*('[8]Discharge'!L28^N4))))))</f>
        <v>10.377796193230283</v>
      </c>
      <c r="M30" s="67">
        <f>IF('[8]Discharge'!M28=0,0,IF(TRIM('[8]Discharge'!M28)="","",IF(COUNT(O6)=0,"",IF(O6=1,(((10^K4)*('[8]Discharge'!M28^N4))/100),((10^K4)*('[8]Discharge'!M28^N4))))))</f>
        <v>33.17464440295271</v>
      </c>
      <c r="N30" s="67">
        <f>IF('[8]Discharge'!N28=0,0,IF(TRIM('[8]Discharge'!N28)="","",IF(COUNT(O6)=0,"",IF(O6=1,(((10^K4)*('[8]Discharge'!N28^N4))/100),((10^K4)*('[8]Discharge'!N28^N4))))))</f>
        <v>8.264203786497392</v>
      </c>
      <c r="O30" s="95">
        <f t="shared" si="0"/>
        <v>4953.097505134312</v>
      </c>
      <c r="P30" s="92"/>
      <c r="Q30" s="30"/>
    </row>
    <row r="31" spans="2:17" ht="21.75">
      <c r="B31" s="62">
        <v>20</v>
      </c>
      <c r="C31" s="67">
        <f>IF('[8]Discharge'!C29=0,0,IF(TRIM('[8]Discharge'!C29)="","",IF(COUNT(O6)=0,"",IF(O6=1,(((10^K4)*('[8]Discharge'!C29^N4))/100),((10^K4)*('[8]Discharge'!C29^N4))))))</f>
        <v>74.51806870241784</v>
      </c>
      <c r="D31" s="67">
        <f>IF('[8]Discharge'!D29=0,0,IF(TRIM('[8]Discharge'!D29)="","",IF(COUNT(O6)=0,"",IF(O6=1,(((10^K4)*('[8]Discharge'!D29^N4))/100),((10^K4)*('[8]Discharge'!D29^N4))))))</f>
        <v>656.8469091938438</v>
      </c>
      <c r="E31" s="67">
        <f>IF('[8]Discharge'!E29=0,0,IF(TRIM('[8]Discharge'!E29)="","",IF(COUNT(O6)=0,"",IF(O6=1,(((10^K4)*('[8]Discharge'!E29^N4))/100),((10^K4)*('[8]Discharge'!E29^N4))))))</f>
        <v>33.17464440295271</v>
      </c>
      <c r="F31" s="67">
        <f>IF('[8]Discharge'!F29=0,0,IF(TRIM('[8]Discharge'!F29)="","",IF(COUNT(O6)=0,"",IF(O6=1,(((10^K4)*('[8]Discharge'!F29^N4))/100),((10^K4)*('[8]Discharge'!F29^N4))))))</f>
        <v>201.67350645573262</v>
      </c>
      <c r="G31" s="67">
        <f>IF('[8]Discharge'!G29=0,0,IF(TRIM('[8]Discharge'!G29)="","",IF(COUNT(O6)=0,"",IF(O6=1,(((10^K4)*('[8]Discharge'!G29^N4))/100),((10^K4)*('[8]Discharge'!G29^N4))))))</f>
        <v>731.1331346962234</v>
      </c>
      <c r="H31" s="67">
        <f>IF('[8]Discharge'!H29=0,0,IF(TRIM('[8]Discharge'!H29)="","",IF(COUNT(O6)=0,"",IF(O6=1,(((10^K4)*('[8]Discharge'!H29^N4))/100),((10^K4)*('[8]Discharge'!H29^N4))))))</f>
        <v>1884.7016948512014</v>
      </c>
      <c r="I31" s="67">
        <f>IF('[8]Discharge'!I29=0,0,IF(TRIM('[8]Discharge'!I29)="","",IF(COUNT(O6)=0,"",IF(O6=1,(((10^K4)*('[8]Discharge'!I29^N4))/100),((10^K4)*('[8]Discharge'!I29^N4))))))</f>
        <v>909.9721765011478</v>
      </c>
      <c r="J31" s="67">
        <f>IF('[8]Discharge'!J29=0,0,IF(TRIM('[8]Discharge'!J29)="","",IF(COUNT(O6)=0,"",IF(O6=1,(((10^K4)*('[8]Discharge'!J29^N4))/100),((10^K4)*('[8]Discharge'!J29^N4))))))</f>
        <v>373.3644028604494</v>
      </c>
      <c r="K31" s="67">
        <f>IF('[8]Discharge'!K29=0,0,IF(TRIM('[8]Discharge'!K29)="","",IF(COUNT(O6)=0,"",IF(O6=1,(((10^K4)*('[8]Discharge'!K29^N4))/100),((10^K4)*('[8]Discharge'!K29^N4))))))</f>
        <v>49.368674222515054</v>
      </c>
      <c r="L31" s="67">
        <f>IF('[8]Discharge'!L29=0,0,IF(TRIM('[8]Discharge'!L29)="","",IF(COUNT(O6)=0,"",IF(O6=1,(((10^K4)*('[8]Discharge'!L29^N4))/100),((10^K4)*('[8]Discharge'!L29^N4))))))</f>
        <v>10.377796193230283</v>
      </c>
      <c r="M31" s="67">
        <f>IF('[8]Discharge'!M29=0,0,IF(TRIM('[8]Discharge'!M29)="","",IF(COUNT(O6)=0,"",IF(O6=1,(((10^K4)*('[8]Discharge'!M29^N4))/100),((10^K4)*('[8]Discharge'!M29^N4))))))</f>
        <v>23.974242093590647</v>
      </c>
      <c r="N31" s="67">
        <f>IF('[8]Discharge'!N29=0,0,IF(TRIM('[8]Discharge'!N29)="","",IF(COUNT(O6)=0,"",IF(O6=1,(((10^K4)*('[8]Discharge'!N29^N4))/100),((10^K4)*('[8]Discharge'!N29^N4))))))</f>
        <v>12.699512352414917</v>
      </c>
      <c r="O31" s="95">
        <f t="shared" si="0"/>
        <v>4961.80476252572</v>
      </c>
      <c r="P31" s="92"/>
      <c r="Q31" s="30"/>
    </row>
    <row r="32" spans="2:17" ht="21.75">
      <c r="B32" s="62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95"/>
      <c r="P32" s="92"/>
      <c r="Q32" s="30"/>
    </row>
    <row r="33" spans="2:17" ht="21.75">
      <c r="B33" s="62">
        <v>21</v>
      </c>
      <c r="C33" s="67">
        <f>IF('[8]Discharge'!C31=0,0,IF(TRIM('[8]Discharge'!C31)="","",IF(COUNT(O6)=0,"",IF(O6=1,(((10^K4)*('[8]Discharge'!C31^N4))/100),((10^K4)*('[8]Discharge'!C31^N4))))))</f>
        <v>109.43452786474691</v>
      </c>
      <c r="D33" s="67">
        <f>IF('[8]Discharge'!D31=0,0,IF(TRIM('[8]Discharge'!D31)="","",IF(COUNT(O6)=0,"",IF(O6=1,(((10^K4)*('[8]Discharge'!D31^N4))/100),((10^K4)*('[8]Discharge'!D31^N4))))))</f>
        <v>3330.1442893846884</v>
      </c>
      <c r="E33" s="67">
        <f>IF('[8]Discharge'!E31=0,0,IF(TRIM('[8]Discharge'!E31)="","",IF(COUNT(O6)=0,"",IF(O6=1,(((10^K4)*('[8]Discharge'!E31^N4))/100),((10^K4)*('[8]Discharge'!E31^N4))))))</f>
        <v>28.18130757102897</v>
      </c>
      <c r="F33" s="67">
        <f>IF('[8]Discharge'!F31=0,0,IF(TRIM('[8]Discharge'!F31)="","",IF(COUNT(O6)=0,"",IF(O6=1,(((10^K4)*('[8]Discharge'!F31^N4))/100),((10^K4)*('[8]Discharge'!F31^N4))))))</f>
        <v>460.72861665956293</v>
      </c>
      <c r="G33" s="67">
        <f>IF('[8]Discharge'!G31=0,0,IF(TRIM('[8]Discharge'!G31)="","",IF(COUNT(O6)=0,"",IF(O6=1,(((10^K4)*('[8]Discharge'!G31^N4))/100),((10^K4)*('[8]Discharge'!G31^N4))))))</f>
        <v>597.4053575128895</v>
      </c>
      <c r="H33" s="67">
        <f>IF('[8]Discharge'!H31=0,0,IF(TRIM('[8]Discharge'!H31)="","",IF(COUNT(O6)=0,"",IF(O6=1,(((10^K4)*('[8]Discharge'!H31^N4))/100),((10^K4)*('[8]Discharge'!H31^N4))))))</f>
        <v>2457.896754381853</v>
      </c>
      <c r="I33" s="67">
        <f>IF('[8]Discharge'!I31=0,0,IF(TRIM('[8]Discharge'!I31)="","",IF(COUNT(O6)=0,"",IF(O6=1,(((10^K4)*('[8]Discharge'!I31^N4))/100),((10^K4)*('[8]Discharge'!I31^N4))))))</f>
        <v>863.1439563618362</v>
      </c>
      <c r="J33" s="67">
        <f>IF('[8]Discharge'!J31=0,0,IF(TRIM('[8]Discharge'!J31)="","",IF(COUNT(O6)=0,"",IF(O6=1,(((10^K4)*('[8]Discharge'!J31^N4))/100),((10^K4)*('[8]Discharge'!J31^N4))))))</f>
        <v>364.86153854752786</v>
      </c>
      <c r="K33" s="67">
        <f>IF('[8]Discharge'!K31=0,0,IF(TRIM('[8]Discharge'!K31)="","",IF(COUNT(O6)=0,"",IF(O6=1,(((10^K4)*('[8]Discharge'!K31^N4))/100),((10^K4)*('[8]Discharge'!K31^N4))))))</f>
        <v>46.475276530953984</v>
      </c>
      <c r="L33" s="67">
        <f>IF('[8]Discharge'!L31=0,0,IF(TRIM('[8]Discharge'!L31)="","",IF(COUNT(O6)=0,"",IF(O6=1,(((10^K4)*('[8]Discharge'!L31^N4))/100),((10^K4)*('[8]Discharge'!L31^N4))))))</f>
        <v>10.377796193230283</v>
      </c>
      <c r="M33" s="67">
        <f>IF('[8]Discharge'!M31=0,0,IF(TRIM('[8]Discharge'!M31)="","",IF(COUNT(O6)=0,"",IF(O6=1,(((10^K4)*('[8]Discharge'!M31^N4))/100),((10^K4)*('[8]Discharge'!M31^N4))))))</f>
        <v>23.974242093590647</v>
      </c>
      <c r="N33" s="67">
        <f>IF('[8]Discharge'!N31=0,0,IF(TRIM('[8]Discharge'!N31)="","",IF(COUNT(O6)=0,"",IF(O6=1,(((10^K4)*('[8]Discharge'!N31^N4))/100),((10^K4)*('[8]Discharge'!N31^N4))))))</f>
        <v>6.364650378740835</v>
      </c>
      <c r="O33" s="95">
        <f t="shared" si="0"/>
        <v>8298.988313480648</v>
      </c>
      <c r="P33" s="92"/>
      <c r="Q33" s="30"/>
    </row>
    <row r="34" spans="2:17" ht="21.75">
      <c r="B34" s="62">
        <v>22</v>
      </c>
      <c r="C34" s="67">
        <f>IF('[8]Discharge'!C32=0,0,IF(TRIM('[8]Discharge'!C32)="","",IF(COUNT(O6)=0,"",IF(O6=1,(((10^K4)*('[8]Discharge'!C32^N4))/100),((10^K4)*('[8]Discharge'!C32^N4))))))</f>
        <v>74.51806870241784</v>
      </c>
      <c r="D34" s="67">
        <f>IF('[8]Discharge'!D32=0,0,IF(TRIM('[8]Discharge'!D32)="","",IF(COUNT(O6)=0,"",IF(O6=1,(((10^K4)*('[8]Discharge'!D32^N4))/100),((10^K4)*('[8]Discharge'!D32^N4))))))</f>
        <v>957.8821661525049</v>
      </c>
      <c r="E34" s="67">
        <f>IF('[8]Discharge'!E32=0,0,IF(TRIM('[8]Discharge'!E32)="","",IF(COUNT(O6)=0,"",IF(O6=1,(((10^K4)*('[8]Discharge'!E32^N4))/100),((10^K4)*('[8]Discharge'!E32^N4))))))</f>
        <v>22.70799192649141</v>
      </c>
      <c r="F34" s="67">
        <f>IF('[8]Discharge'!F32=0,0,IF(TRIM('[8]Discharge'!F32)="","",IF(COUNT(O6)=0,"",IF(O6=1,(((10^K4)*('[8]Discharge'!F32^N4))/100),((10^K4)*('[8]Discharge'!F32^N4))))))</f>
        <v>529.6108901730651</v>
      </c>
      <c r="G34" s="67">
        <f>IF('[8]Discharge'!G32=0,0,IF(TRIM('[8]Discharge'!G32)="","",IF(COUNT(O6)=0,"",IF(O6=1,(((10^K4)*('[8]Discharge'!G32^N4))/100),((10^K4)*('[8]Discharge'!G32^N4))))))</f>
        <v>597.4053575128895</v>
      </c>
      <c r="H34" s="67">
        <f>IF('[8]Discharge'!H32=0,0,IF(TRIM('[8]Discharge'!H32)="","",IF(COUNT(O6)=0,"",IF(O6=1,(((10^K4)*('[8]Discharge'!H32^N4))/100),((10^K4)*('[8]Discharge'!H32^N4))))))</f>
        <v>2172.5945416399204</v>
      </c>
      <c r="I34" s="67">
        <f>IF('[8]Discharge'!I32=0,0,IF(TRIM('[8]Discharge'!I32)="","",IF(COUNT(O6)=0,"",IF(O6=1,(((10^K4)*('[8]Discharge'!I32^N4))/100),((10^K4)*('[8]Discharge'!I32^N4))))))</f>
        <v>758.1249960153941</v>
      </c>
      <c r="J34" s="67">
        <f>IF('[8]Discharge'!J32=0,0,IF(TRIM('[8]Discharge'!J32)="","",IF(COUNT(O6)=0,"",IF(O6=1,(((10^K4)*('[8]Discharge'!J32^N4))/100),((10^K4)*('[8]Discharge'!J32^N4))))))</f>
        <v>332.38949963856015</v>
      </c>
      <c r="K34" s="67">
        <f>IF('[8]Discharge'!K32=0,0,IF(TRIM('[8]Discharge'!K32)="","",IF(COUNT(O6)=0,"",IF(O6=1,(((10^K4)*('[8]Discharge'!K32^N4))/100),((10^K4)*('[8]Discharge'!K32^N4))))))</f>
        <v>38.259119304852305</v>
      </c>
      <c r="L34" s="67">
        <f>IF('[8]Discharge'!L32=0,0,IF(TRIM('[8]Discharge'!L32)="","",IF(COUNT(O6)=0,"",IF(O6=1,(((10^K4)*('[8]Discharge'!L32^N4))/100),((10^K4)*('[8]Discharge'!L32^N4))))))</f>
        <v>10.377796193230283</v>
      </c>
      <c r="M34" s="67">
        <f>IF('[8]Discharge'!M32=0,0,IF(TRIM('[8]Discharge'!M32)="","",IF(COUNT(O6)=0,"",IF(O6=1,(((10^K4)*('[8]Discharge'!M32^N4))/100),((10^K4)*('[8]Discharge'!M32^N4))))))</f>
        <v>23.974242093590647</v>
      </c>
      <c r="N34" s="67">
        <f>IF('[8]Discharge'!N32=0,0,IF(TRIM('[8]Discharge'!N32)="","",IF(COUNT(O6)=0,"",IF(O6=1,(((10^K4)*('[8]Discharge'!N32^N4))/100),((10^K4)*('[8]Discharge'!N32^N4))))))</f>
        <v>6.364650378740835</v>
      </c>
      <c r="O34" s="95">
        <f t="shared" si="0"/>
        <v>5524.209319731656</v>
      </c>
      <c r="P34" s="92"/>
      <c r="Q34" s="30"/>
    </row>
    <row r="35" spans="2:17" ht="21.75">
      <c r="B35" s="62">
        <v>23</v>
      </c>
      <c r="C35" s="67">
        <f>IF('[8]Discharge'!C33=0,0,IF(TRIM('[8]Discharge'!C33)="","",IF(COUNT(O6)=0,"",IF(O6=1,(((10^K4)*('[8]Discharge'!C33^N4))/100),((10^K4)*('[8]Discharge'!C33^N4))))))</f>
        <v>31.47056373824312</v>
      </c>
      <c r="D35" s="67">
        <f>IF('[8]Discharge'!D33=0,0,IF(TRIM('[8]Discharge'!D33)="","",IF(COUNT(O6)=0,"",IF(O6=1,(((10^K4)*('[8]Discharge'!D33^N4))/100),((10^K4)*('[8]Discharge'!D33^N4))))))</f>
        <v>398.6536622294462</v>
      </c>
      <c r="E35" s="67">
        <f>IF('[8]Discharge'!E33=0,0,IF(TRIM('[8]Discharge'!E33)="","",IF(COUNT(O6)=0,"",IF(O6=1,(((10^K4)*('[8]Discharge'!E33^N4))/100),((10^K4)*('[8]Discharge'!E33^N4))))))</f>
        <v>19.382367464336138</v>
      </c>
      <c r="F35" s="67">
        <f>IF('[8]Discharge'!F33=0,0,IF(TRIM('[8]Discharge'!F33)="","",IF(COUNT(O6)=0,"",IF(O6=1,(((10^K4)*('[8]Discharge'!F33^N4))/100),((10^K4)*('[8]Discharge'!F33^N4))))))</f>
        <v>894.2422310486786</v>
      </c>
      <c r="G35" s="67">
        <f>IF('[8]Discharge'!G33=0,0,IF(TRIM('[8]Discharge'!G33)="","",IF(COUNT(O6)=0,"",IF(O6=1,(((10^K4)*('[8]Discharge'!G33^N4))/100),((10^K4)*('[8]Discharge'!G33^N4))))))</f>
        <v>731.1331346962234</v>
      </c>
      <c r="H35" s="67">
        <f>IF('[8]Discharge'!H33=0,0,IF(TRIM('[8]Discharge'!H33)="","",IF(COUNT(O6)=0,"",IF(O6=1,(((10^K4)*('[8]Discharge'!H33^N4))/100),((10^K4)*('[8]Discharge'!H33^N4))))))</f>
        <v>1631.8780772173131</v>
      </c>
      <c r="I35" s="67">
        <f>IF('[8]Discharge'!I33=0,0,IF(TRIM('[8]Discharge'!I33)="","",IF(COUNT(O6)=0,"",IF(O6=1,(((10^K4)*('[8]Discharge'!I33^N4))/100),((10^K4)*('[8]Discharge'!I33^N4))))))</f>
        <v>758.1249960153941</v>
      </c>
      <c r="J35" s="67">
        <f>IF('[8]Discharge'!J33=0,0,IF(TRIM('[8]Discharge'!J33)="","",IF(COUNT(O6)=0,"",IF(O6=1,(((10^K4)*('[8]Discharge'!J33^N4))/100),((10^K4)*('[8]Discharge'!J33^N4))))))</f>
        <v>309.4025534151503</v>
      </c>
      <c r="K35" s="67">
        <f>IF('[8]Discharge'!K33=0,0,IF(TRIM('[8]Discharge'!K33)="","",IF(COUNT(O6)=0,"",IF(O6=1,(((10^K4)*('[8]Discharge'!K33^N4))/100),((10^K4)*('[8]Discharge'!K33^N4))))))</f>
        <v>35.677143461554024</v>
      </c>
      <c r="L35" s="67">
        <f>IF('[8]Discharge'!L33=0,0,IF(TRIM('[8]Discharge'!L33)="","",IF(COUNT(O6)=0,"",IF(O6=1,(((10^K4)*('[8]Discharge'!L33^N4))/100),((10^K4)*('[8]Discharge'!L33^N4))))))</f>
        <v>10.377796193230283</v>
      </c>
      <c r="M35" s="67">
        <f>IF('[8]Discharge'!M33=0,0,IF(TRIM('[8]Discharge'!M33)="","",IF(COUNT(O6)=0,"",IF(O6=1,(((10^K4)*('[8]Discharge'!M33^N4))/100),((10^K4)*('[8]Discharge'!M33^N4))))))</f>
        <v>21.88061322625478</v>
      </c>
      <c r="N35" s="67">
        <f>IF('[8]Discharge'!N33=0,0,IF(TRIM('[8]Discharge'!N33)="","",IF(COUNT(O6)=0,"",IF(O6=1,(((10^K4)*('[8]Discharge'!N33^N4))/100),((10^K4)*('[8]Discharge'!N33^N4))))))</f>
        <v>5.780201519804484</v>
      </c>
      <c r="O35" s="95">
        <f t="shared" si="0"/>
        <v>4848.003340225629</v>
      </c>
      <c r="P35" s="92"/>
      <c r="Q35" s="30"/>
    </row>
    <row r="36" spans="2:17" ht="21.75">
      <c r="B36" s="62">
        <v>24</v>
      </c>
      <c r="C36" s="67">
        <f>IF('[8]Discharge'!C34=0,0,IF(TRIM('[8]Discharge'!C34)="","",IF(COUNT(O6)=0,"",IF(O6=1,(((10^K4)*('[8]Discharge'!C34^N4))/100),((10^K4)*('[8]Discharge'!C34^N4))))))</f>
        <v>23.86757113797556</v>
      </c>
      <c r="D36" s="67">
        <f>IF('[8]Discharge'!D34=0,0,IF(TRIM('[8]Discharge'!D34)="","",IF(COUNT(O6)=0,"",IF(O6=1,(((10^K4)*('[8]Discharge'!D34^N4))/100),((10^K4)*('[8]Discharge'!D34^N4))))))</f>
        <v>340.21199720910727</v>
      </c>
      <c r="E36" s="67">
        <f>IF('[8]Discharge'!E34=0,0,IF(TRIM('[8]Discharge'!E34)="","",IF(COUNT(O6)=0,"",IF(O6=1,(((10^K4)*('[8]Discharge'!E34^N4))/100),((10^K4)*('[8]Discharge'!E34^N4))))))</f>
        <v>19.382367464336138</v>
      </c>
      <c r="F36" s="67">
        <f>IF('[8]Discharge'!F34=0,0,IF(TRIM('[8]Discharge'!F34)="","",IF(COUNT(O6)=0,"",IF(O6=1,(((10^K4)*('[8]Discharge'!F34^N4))/100),((10^K4)*('[8]Discharge'!F34^N4))))))</f>
        <v>597.4053575128895</v>
      </c>
      <c r="G36" s="67">
        <f>IF('[8]Discharge'!G34=0,0,IF(TRIM('[8]Discharge'!G34)="","",IF(COUNT(O6)=0,"",IF(O6=1,(((10^K4)*('[8]Discharge'!G34^N4))/100),((10^K4)*('[8]Discharge'!G34^N4))))))</f>
        <v>731.1331346962234</v>
      </c>
      <c r="H36" s="67">
        <f>IF('[8]Discharge'!H34=0,0,IF(TRIM('[8]Discharge'!H34)="","",IF(COUNT(O6)=0,"",IF(O6=1,(((10^K4)*('[8]Discharge'!H34^N4))/100),((10^K4)*('[8]Discharge'!H34^N4))))))</f>
        <v>1987.3121201170443</v>
      </c>
      <c r="I36" s="67">
        <f>IF('[8]Discharge'!I34=0,0,IF(TRIM('[8]Discharge'!I34)="","",IF(COUNT(O6)=0,"",IF(O6=1,(((10^K4)*('[8]Discharge'!I34^N4))/100),((10^K4)*('[8]Discharge'!I34^N4))))))</f>
        <v>693.3200930376141</v>
      </c>
      <c r="J36" s="67">
        <f>IF('[8]Discharge'!J34=0,0,IF(TRIM('[8]Discharge'!J34)="","",IF(COUNT(O6)=0,"",IF(O6=1,(((10^K4)*('[8]Discharge'!J34^N4))/100),((10^K4)*('[8]Discharge'!J34^N4))))))</f>
        <v>251.97027357191615</v>
      </c>
      <c r="K36" s="67">
        <f>IF('[8]Discharge'!K34=0,0,IF(TRIM('[8]Discharge'!K34)="","",IF(COUNT(O6)=0,"",IF(O6=1,(((10^K4)*('[8]Discharge'!K34^N4))/100),((10^K4)*('[8]Discharge'!K34^N4))))))</f>
        <v>23.974242093590647</v>
      </c>
      <c r="L36" s="67">
        <f>IF('[8]Discharge'!L34=0,0,IF(TRIM('[8]Discharge'!L34)="","",IF(COUNT(O6)=0,"",IF(O6=1,(((10^K4)*('[8]Discharge'!L34^N4))/100),((10^K4)*('[8]Discharge'!L34^N4))))))</f>
        <v>10.377796193230283</v>
      </c>
      <c r="M36" s="67">
        <f>IF('[8]Discharge'!M34=0,0,IF(TRIM('[8]Discharge'!M34)="","",IF(COUNT(O6)=0,"",IF(O6=1,(((10^K4)*('[8]Discharge'!M34^N4))/100),((10^K4)*('[8]Discharge'!M34^N4))))))</f>
        <v>14.36039967614959</v>
      </c>
      <c r="N36" s="67">
        <f>IF('[8]Discharge'!N34=0,0,IF(TRIM('[8]Discharge'!N34)="","",IF(COUNT(O6)=0,"",IF(O6=1,(((10^K4)*('[8]Discharge'!N34^N4))/100),((10^K4)*('[8]Discharge'!N34^N4))))))</f>
        <v>4.177164611090732</v>
      </c>
      <c r="O36" s="95">
        <f t="shared" si="0"/>
        <v>4697.492517321169</v>
      </c>
      <c r="P36" s="92"/>
      <c r="Q36" s="30"/>
    </row>
    <row r="37" spans="2:17" ht="21.75">
      <c r="B37" s="62">
        <v>25</v>
      </c>
      <c r="C37" s="67">
        <f>IF('[8]Discharge'!C35=0,0,IF(TRIM('[8]Discharge'!C35)="","",IF(COUNT(O6)=0,"",IF(O6=1,(((10^K4)*('[8]Discharge'!C35^N4))/100),((10^K4)*('[8]Discharge'!C35^N4))))))</f>
        <v>20.465226973331546</v>
      </c>
      <c r="D37" s="67">
        <f>IF('[8]Discharge'!D35=0,0,IF(TRIM('[8]Discharge'!D35)="","",IF(COUNT(O6)=0,"",IF(O6=1,(((10^K4)*('[8]Discharge'!D35^N4))/100),((10^K4)*('[8]Discharge'!D35^N4))))))</f>
        <v>173.77375102055296</v>
      </c>
      <c r="E37" s="67">
        <f>IF('[8]Discharge'!E35=0,0,IF(TRIM('[8]Discharge'!E35)="","",IF(COUNT(O6)=0,"",IF(O6=1,(((10^K4)*('[8]Discharge'!E35^N4))/100),((10^K4)*('[8]Discharge'!E35^N4))))))</f>
        <v>19.382367464336138</v>
      </c>
      <c r="F37" s="67">
        <f>IF('[8]Discharge'!F35=0,0,IF(TRIM('[8]Discharge'!F35)="","",IF(COUNT(O6)=0,"",IF(O6=1,(((10^K4)*('[8]Discharge'!F35^N4))/100),((10^K4)*('[8]Discharge'!F35^N4))))))</f>
        <v>332.38949963856015</v>
      </c>
      <c r="G37" s="67">
        <f>IF('[8]Discharge'!G35=0,0,IF(TRIM('[8]Discharge'!G35)="","",IF(COUNT(O6)=0,"",IF(O6=1,(((10^K4)*('[8]Discharge'!G35^N4))/100),((10^K4)*('[8]Discharge'!G35^N4))))))</f>
        <v>563.2737017427618</v>
      </c>
      <c r="H37" s="67">
        <f>IF('[8]Discharge'!H35=0,0,IF(TRIM('[8]Discharge'!H35)="","",IF(COUNT(O6)=0,"",IF(O6=1,(((10^K4)*('[8]Discharge'!H35^N4))/100),((10^K4)*('[8]Discharge'!H35^N4))))))</f>
        <v>2758.5226121610067</v>
      </c>
      <c r="I37" s="67">
        <f>IF('[8]Discharge'!I35=0,0,IF(TRIM('[8]Discharge'!I35)="","",IF(COUNT(O6)=0,"",IF(O6=1,(((10^K4)*('[8]Discharge'!I35^N4))/100),((10^K4)*('[8]Discharge'!I35^N4))))))</f>
        <v>620.7961019203678</v>
      </c>
      <c r="J37" s="67">
        <f>IF('[8]Discharge'!J35=0,0,IF(TRIM('[8]Discharge'!J35)="","",IF(COUNT(O6)=0,"",IF(O6=1,(((10^K4)*('[8]Discharge'!J35^N4))/100),((10^K4)*('[8]Discharge'!J35^N4))))))</f>
        <v>251.97027357191615</v>
      </c>
      <c r="K37" s="67">
        <f>IF('[8]Discharge'!K35=0,0,IF(TRIM('[8]Discharge'!K35)="","",IF(COUNT(O6)=0,"",IF(O6=1,(((10^K4)*('[8]Discharge'!K35^N4))/100),((10^K4)*('[8]Discharge'!K35^N4))))))</f>
        <v>23.974242093590647</v>
      </c>
      <c r="L37" s="67">
        <f>IF('[8]Discharge'!L35=0,0,IF(TRIM('[8]Discharge'!L35)="","",IF(COUNT(O6)=0,"",IF(O6=1,(((10^K4)*('[8]Discharge'!L35^N4))/100),((10^K4)*('[8]Discharge'!L35^N4))))))</f>
        <v>10.377796193230283</v>
      </c>
      <c r="M37" s="67">
        <f>IF('[8]Discharge'!M35=0,0,IF(TRIM('[8]Discharge'!M35)="","",IF(COUNT(O6)=0,"",IF(O6=1,(((10^K4)*('[8]Discharge'!M35^N4))/100),((10^K4)*('[8]Discharge'!M35^N4))))))</f>
        <v>10.377796193230283</v>
      </c>
      <c r="N37" s="67">
        <f>IF('[8]Discharge'!N35=0,0,IF(TRIM('[8]Discharge'!N35)="","",IF(COUNT(O6)=0,"",IF(O6=1,(((10^K4)*('[8]Discharge'!N35^N4))/100),((10^K4)*('[8]Discharge'!N35^N4))))))</f>
        <v>4.177164611090732</v>
      </c>
      <c r="O37" s="95">
        <f t="shared" si="0"/>
        <v>4789.480533583976</v>
      </c>
      <c r="P37" s="92"/>
      <c r="Q37" s="30"/>
    </row>
    <row r="38" spans="2:17" ht="21.75">
      <c r="B38" s="62">
        <v>26</v>
      </c>
      <c r="C38" s="67">
        <f>IF('[8]Discharge'!C36=0,0,IF(TRIM('[8]Discharge'!C36)="","",IF(COUNT(O6)=0,"",IF(O6=1,(((10^K4)*('[8]Discharge'!C36^N4))/100),((10^K4)*('[8]Discharge'!C36^N4))))))</f>
        <v>23.86757113797556</v>
      </c>
      <c r="D38" s="67">
        <f>IF('[8]Discharge'!D36=0,0,IF(TRIM('[8]Discharge'!D36)="","",IF(COUNT(O6)=0,"",IF(O6=1,(((10^K4)*('[8]Discharge'!D36^N4))/100),((10^K4)*('[8]Discharge'!D36^N4))))))</f>
        <v>109.43452786474691</v>
      </c>
      <c r="E38" s="67">
        <f>IF('[8]Discharge'!E36=0,0,IF(TRIM('[8]Discharge'!E36)="","",IF(COUNT(O6)=0,"",IF(O6=1,(((10^K4)*('[8]Discharge'!E36^N4))/100),((10^K4)*('[8]Discharge'!E36^N4))))))</f>
        <v>21.57382379980089</v>
      </c>
      <c r="F38" s="67">
        <f>IF('[8]Discharge'!F36=0,0,IF(TRIM('[8]Discharge'!F36)="","",IF(COUNT(O6)=0,"",IF(O6=1,(((10^K4)*('[8]Discharge'!F36^N4))/100),((10^K4)*('[8]Discharge'!F36^N4))))))</f>
        <v>184.61036210005489</v>
      </c>
      <c r="G38" s="67">
        <f>IF('[8]Discharge'!G36=0,0,IF(TRIM('[8]Discharge'!G36)="","",IF(COUNT(O6)=0,"",IF(O6=1,(((10^K4)*('[8]Discharge'!G36^N4))/100),((10^K4)*('[8]Discharge'!G36^N4))))))</f>
        <v>1501.6409136484358</v>
      </c>
      <c r="H38" s="67">
        <f>IF('[8]Discharge'!H36=0,0,IF(TRIM('[8]Discharge'!H36)="","",IF(COUNT(O6)=0,"",IF(O6=1,(((10^K4)*('[8]Discharge'!H36^N4))/100),((10^K4)*('[8]Discharge'!H36^N4))))))</f>
        <v>2690.403901877803</v>
      </c>
      <c r="I38" s="67">
        <f>IF('[8]Discharge'!I36=0,0,IF(TRIM('[8]Discharge'!I36)="","",IF(COUNT(O6)=0,"",IF(O6=1,(((10^K4)*('[8]Discharge'!I36^N4))/100),((10^K4)*('[8]Discharge'!I36^N4))))))</f>
        <v>632.8634171276191</v>
      </c>
      <c r="J38" s="67">
        <f>IF('[8]Discharge'!J36=0,0,IF(TRIM('[8]Discharge'!J36)="","",IF(COUNT(O6)=0,"",IF(O6=1,(((10^K4)*('[8]Discharge'!J36^N4))/100),((10^K4)*('[8]Discharge'!J36^N4))))))</f>
        <v>139.51766238762607</v>
      </c>
      <c r="K38" s="67">
        <f>IF('[8]Discharge'!K36=0,0,IF(TRIM('[8]Discharge'!K36)="","",IF(COUNT(O6)=0,"",IF(O6=1,(((10^K4)*('[8]Discharge'!K36^N4))/100),((10^K4)*('[8]Discharge'!K36^N4))))))</f>
        <v>23.974242093590647</v>
      </c>
      <c r="L38" s="67">
        <f>IF('[8]Discharge'!L36=0,0,IF(TRIM('[8]Discharge'!L36)="","",IF(COUNT(O6)=0,"",IF(O6=1,(((10^K4)*('[8]Discharge'!L36^N4))/100),((10^K4)*('[8]Discharge'!L36^N4))))))</f>
        <v>11.902811553237939</v>
      </c>
      <c r="M38" s="67">
        <f>IF('[8]Discharge'!M36=0,0,IF(TRIM('[8]Discharge'!M36)="","",IF(COUNT(O6)=0,"",IF(O6=1,(((10^K4)*('[8]Discharge'!M36^N4))/100),((10^K4)*('[8]Discharge'!M36^N4))))))</f>
        <v>10.377796193230283</v>
      </c>
      <c r="N38" s="67">
        <f>IF('[8]Discharge'!N36=0,0,IF(TRIM('[8]Discharge'!N36)="","",IF(COUNT(O6)=0,"",IF(O6=1,(((10^K4)*('[8]Discharge'!N36^N4))/100),((10^K4)*('[8]Discharge'!N36^N4))))))</f>
        <v>4.177164611090732</v>
      </c>
      <c r="O38" s="95">
        <f t="shared" si="0"/>
        <v>5354.344194395212</v>
      </c>
      <c r="P38" s="92"/>
      <c r="Q38" s="30"/>
    </row>
    <row r="39" spans="2:17" ht="21.75">
      <c r="B39" s="62">
        <v>27</v>
      </c>
      <c r="C39" s="67">
        <f>IF('[8]Discharge'!C37=0,0,IF(TRIM('[8]Discharge'!C37)="","",IF(COUNT(O6)=0,"",IF(O6=1,(((10^K4)*('[8]Discharge'!C37^N4))/100),((10^K4)*('[8]Discharge'!C37^N4))))))</f>
        <v>20.465226973331546</v>
      </c>
      <c r="D39" s="67">
        <f>IF('[8]Discharge'!D37=0,0,IF(TRIM('[8]Discharge'!D37)="","",IF(COUNT(O6)=0,"",IF(O6=1,(((10^K4)*('[8]Discharge'!D37^N4))/100),((10^K4)*('[8]Discharge'!D37^N4))))))</f>
        <v>74.51806870241784</v>
      </c>
      <c r="E39" s="67">
        <f>IF('[8]Discharge'!E37=0,0,IF(TRIM('[8]Discharge'!E37)="","",IF(COUNT(O6)=0,"",IF(O6=1,(((10^K4)*('[8]Discharge'!E37^N4))/100),((10^K4)*('[8]Discharge'!E37^N4))))))</f>
        <v>33.17464440295271</v>
      </c>
      <c r="F39" s="67">
        <f>IF('[8]Discharge'!F37=0,0,IF(TRIM('[8]Discharge'!F37)="","",IF(COUNT(O6)=0,"",IF(O6=1,(((10^K4)*('[8]Discharge'!F37^N4))/100),((10^K4)*('[8]Discharge'!F37^N4))))))</f>
        <v>113.41477333227138</v>
      </c>
      <c r="G39" s="67">
        <f>IF('[8]Discharge'!G37=0,0,IF(TRIM('[8]Discharge'!G37)="","",IF(COUNT(O6)=0,"",IF(O6=1,(((10^K4)*('[8]Discharge'!G37^N4))/100),((10^K4)*('[8]Discharge'!G37^N4))))))</f>
        <v>4110.1787484925835</v>
      </c>
      <c r="H39" s="67">
        <f>IF('[8]Discharge'!H37=0,0,IF(TRIM('[8]Discharge'!H37)="","",IF(COUNT(O6)=0,"",IF(O6=1,(((10^K4)*('[8]Discharge'!H37^N4))/100),((10^K4)*('[8]Discharge'!H37^N4))))))</f>
        <v>2337.145609206875</v>
      </c>
      <c r="I39" s="67">
        <f>IF('[8]Discharge'!I37=0,0,IF(TRIM('[8]Discharge'!I37)="","",IF(COUNT(O6)=0,"",IF(O6=1,(((10^K4)*('[8]Discharge'!I37^N4))/100),((10^K4)*('[8]Discharge'!I37^N4))))))</f>
        <v>656.8469091938438</v>
      </c>
      <c r="J39" s="67">
        <f>IF('[8]Discharge'!J37=0,0,IF(TRIM('[8]Discharge'!J37)="","",IF(COUNT(O6)=0,"",IF(O6=1,(((10^K4)*('[8]Discharge'!J37^N4))/100),((10^K4)*('[8]Discharge'!J37^N4))))))</f>
        <v>139.51766238762607</v>
      </c>
      <c r="K39" s="67">
        <f>IF('[8]Discharge'!K37=0,0,IF(TRIM('[8]Discharge'!K37)="","",IF(COUNT(O6)=0,"",IF(O6=1,(((10^K4)*('[8]Discharge'!K37^N4))/100),((10^K4)*('[8]Discharge'!K37^N4))))))</f>
        <v>23.974242093590647</v>
      </c>
      <c r="L39" s="67">
        <f>IF('[8]Discharge'!L37=0,0,IF(TRIM('[8]Discharge'!L37)="","",IF(COUNT(O6)=0,"",IF(O6=1,(((10^K4)*('[8]Discharge'!L37^N4))/100),((10^K4)*('[8]Discharge'!L37^N4))))))</f>
        <v>11.902811553237939</v>
      </c>
      <c r="M39" s="67">
        <f>IF('[8]Discharge'!M37=0,0,IF(TRIM('[8]Discharge'!M37)="","",IF(COUNT(O6)=0,"",IF(O6=1,(((10^K4)*('[8]Discharge'!M37^N4))/100),((10^K4)*('[8]Discharge'!M37^N4))))))</f>
        <v>9.649867253742704</v>
      </c>
      <c r="N39" s="67">
        <f>IF('[8]Discharge'!N37=0,0,IF(TRIM('[8]Discharge'!N37)="","",IF(COUNT(O6)=0,"",IF(O6=1,(((10^K4)*('[8]Discharge'!N37^N4))/100),((10^K4)*('[8]Discharge'!N37^N4))))))</f>
        <v>4.177164611090732</v>
      </c>
      <c r="O39" s="95">
        <f t="shared" si="0"/>
        <v>7534.965728203565</v>
      </c>
      <c r="P39" s="92"/>
      <c r="Q39" s="30"/>
    </row>
    <row r="40" spans="2:17" ht="21.75">
      <c r="B40" s="62">
        <v>28</v>
      </c>
      <c r="C40" s="67">
        <f>IF('[8]Discharge'!C38=0,0,IF(TRIM('[8]Discharge'!C38)="","",IF(COUNT(O6)=0,"",IF(O6=1,(((10^K4)*('[8]Discharge'!C38^N4))/100),((10^K4)*('[8]Discharge'!C38^N4))))))</f>
        <v>23.86757113797556</v>
      </c>
      <c r="D40" s="67">
        <f>IF('[8]Discharge'!D38=0,0,IF(TRIM('[8]Discharge'!D38)="","",IF(COUNT(O6)=0,"",IF(O6=1,(((10^K4)*('[8]Discharge'!D38^N4))/100),((10^K4)*('[8]Discharge'!D38^N4))))))</f>
        <v>52.038045963321956</v>
      </c>
      <c r="E40" s="67">
        <f>IF('[8]Discharge'!E38=0,0,IF(TRIM('[8]Discharge'!E38)="","",IF(COUNT(O6)=0,"",IF(O6=1,(((10^K4)*('[8]Discharge'!E38^N4))/100),((10^K4)*('[8]Discharge'!E38^N4))))))</f>
        <v>33.17464440295271</v>
      </c>
      <c r="F40" s="67">
        <f>IF('[8]Discharge'!F38=0,0,IF(TRIM('[8]Discharge'!F38)="","",IF(COUNT(O6)=0,"",IF(O6=1,(((10^K4)*('[8]Discharge'!F38^N4))/100),((10^K4)*('[8]Discharge'!F38^N4))))))</f>
        <v>163.22577023648097</v>
      </c>
      <c r="G40" s="67">
        <f>IF('[8]Discharge'!G38=0,0,IF(TRIM('[8]Discharge'!G38)="","",IF(COUNT(O6)=0,"",IF(O6=1,(((10^K4)*('[8]Discharge'!G38^N4))/100),((10^K4)*('[8]Discharge'!G38^N4))))))</f>
        <v>2393.1640688814737</v>
      </c>
      <c r="H40" s="67">
        <f>IF('[8]Discharge'!H38=0,0,IF(TRIM('[8]Discharge'!H38)="","",IF(COUNT(O6)=0,"",IF(O6=1,(((10^K4)*('[8]Discharge'!H38^N4))/100),((10^K4)*('[8]Discharge'!H38^N4))))))</f>
        <v>1587.9380879463697</v>
      </c>
      <c r="I40" s="67">
        <f>IF('[8]Discharge'!I38=0,0,IF(TRIM('[8]Discharge'!I38)="","",IF(COUNT(O6)=0,"",IF(O6=1,(((10^K4)*('[8]Discharge'!I38^N4))/100),((10^K4)*('[8]Discharge'!I38^N4))))))</f>
        <v>693.3200930376141</v>
      </c>
      <c r="J40" s="67">
        <f>IF('[8]Discharge'!J38=0,0,IF(TRIM('[8]Discharge'!J38)="","",IF(COUNT(O6)=0,"",IF(O6=1,(((10^K4)*('[8]Discharge'!J38^N4))/100),((10^K4)*('[8]Discharge'!J38^N4))))))</f>
        <v>139.51766238762607</v>
      </c>
      <c r="K40" s="67">
        <f>IF('[8]Discharge'!K38=0,0,IF(TRIM('[8]Discharge'!K38)="","",IF(COUNT(O6)=0,"",IF(O6=1,(((10^K4)*('[8]Discharge'!K38^N4))/100),((10^K4)*('[8]Discharge'!K38^N4))))))</f>
        <v>23.974242093590647</v>
      </c>
      <c r="L40" s="67">
        <f>IF('[8]Discharge'!L38=0,0,IF(TRIM('[8]Discharge'!L38)="","",IF(COUNT(O6)=0,"",IF(O6=1,(((10^K4)*('[8]Discharge'!L38^N4))/100),((10^K4)*('[8]Discharge'!L38^N4))))))</f>
        <v>11.902811553237939</v>
      </c>
      <c r="M40" s="67">
        <f>IF('[8]Discharge'!M38=0,0,IF(TRIM('[8]Discharge'!M38)="","",IF(COUNT(O6)=0,"",IF(O6=1,(((10^K4)*('[8]Discharge'!M38^N4))/100),((10^K4)*('[8]Discharge'!M38^N4))))))</f>
        <v>7.606917138858474</v>
      </c>
      <c r="N40" s="67">
        <f>IF('[8]Discharge'!N38=0,0,IF(TRIM('[8]Discharge'!N38)="","",IF(COUNT(O6)=0,"",IF(O6=1,(((10^K4)*('[8]Discharge'!N38^N4))/100),((10^K4)*('[8]Discharge'!N38^N4))))))</f>
        <v>4.177164611090732</v>
      </c>
      <c r="O40" s="95">
        <f t="shared" si="0"/>
        <v>5133.907079390593</v>
      </c>
      <c r="P40" s="92"/>
      <c r="Q40" s="30"/>
    </row>
    <row r="41" spans="2:17" ht="21.75">
      <c r="B41" s="62">
        <v>29</v>
      </c>
      <c r="C41" s="67">
        <f>IF('[8]Discharge'!C39=0,0,IF(TRIM('[8]Discharge'!C39)="","",IF(COUNT(O6)=0,"",IF(O6=1,(((10^K4)*('[8]Discharge'!C39^N4))/100),((10^K4)*('[8]Discharge'!C39^N4))))))</f>
        <v>19.382367464336138</v>
      </c>
      <c r="D41" s="67">
        <f>IF('[8]Discharge'!D39=0,0,IF(TRIM('[8]Discharge'!D39)="","",IF(COUNT(O6)=0,"",IF(O6=1,(((10^K4)*('[8]Discharge'!D39^N4))/100),((10^K4)*('[8]Discharge'!D39^N4))))))</f>
        <v>49.51535349552586</v>
      </c>
      <c r="E41" s="67">
        <f>IF('[8]Discharge'!E39=0,0,IF(TRIM('[8]Discharge'!E39)="","",IF(COUNT(O6)=0,"",IF(O6=1,(((10^K4)*('[8]Discharge'!E39^N4))/100),((10^K4)*('[8]Discharge'!E39^N4))))))</f>
        <v>33.17464440295271</v>
      </c>
      <c r="F41" s="67">
        <f>IF('[8]Discharge'!F39=0,0,IF(TRIM('[8]Discharge'!F39)="","",IF(COUNT(O6)=0,"",IF(O6=1,(((10^K4)*('[8]Discharge'!F39^N4))/100),((10^K4)*('[8]Discharge'!F39^N4))))))</f>
        <v>232.5345548143658</v>
      </c>
      <c r="G41" s="67">
        <f>IF('[8]Discharge'!G39=0,0,IF(TRIM('[8]Discharge'!G39)="","",IF(COUNT(O6)=0,"",IF(O6=1,(((10^K4)*('[8]Discharge'!G39^N4))/100),((10^K4)*('[8]Discharge'!G39^N4))))))</f>
        <v>1040.117750673025</v>
      </c>
      <c r="H41" s="67">
        <f>IF('[8]Discharge'!H39=0,0,IF(TRIM('[8]Discharge'!H39)="","",IF(COUNT(O6)=0,"",IF(O6=1,(((10^K4)*('[8]Discharge'!H39^N4))/100),((10^K4)*('[8]Discharge'!H39^N4))))))</f>
        <v>1286.014221565549</v>
      </c>
      <c r="I41" s="67">
        <f>IF('[8]Discharge'!I39=0,0,IF(TRIM('[8]Discharge'!I39)="","",IF(COUNT(O6)=0,"",IF(O6=1,(((10^K4)*('[8]Discharge'!I39^N4))/100),((10^K4)*('[8]Discharge'!I39^N4))))))</f>
        <v>609.2721557404149</v>
      </c>
      <c r="J41" s="67">
        <f>IF('[8]Discharge'!J39=0,0,IF(TRIM('[8]Discharge'!J39)="","",IF(COUNT(O6)=0,"",IF(O6=1,(((10^K4)*('[8]Discharge'!J39^N4))/100),((10^K4)*('[8]Discharge'!J39^N4))))))</f>
        <v>139.51766238762607</v>
      </c>
      <c r="K41" s="67">
        <f>IF('[8]Discharge'!K39=0,0,IF(TRIM('[8]Discharge'!K39)="","",IF(COUNT(O6)=0,"",IF(O6=1,(((10^K4)*('[8]Discharge'!K39^N4))/100),((10^K4)*('[8]Discharge'!K39^N4))))))</f>
        <v>23.974242093590647</v>
      </c>
      <c r="L41" s="67">
        <f>IF('[8]Discharge'!L39=0,0,IF(TRIM('[8]Discharge'!L39)="","",IF(COUNT(O6)=0,"",IF(O6=1,(((10^K4)*('[8]Discharge'!L39^N4))/100),((10^K4)*('[8]Discharge'!L39^N4))))))</f>
        <v>9.649867253742704</v>
      </c>
      <c r="M41" s="67">
        <f>IF('[8]Discharge'!M39=0,0,IF(TRIM('[8]Discharge'!M39)="","",IF(COUNT(O6)=0,"",IF(O6=1,(((10^K4)*('[8]Discharge'!M39^N4))/100),((10^K4)*('[8]Discharge'!M39^N4))))))</f>
      </c>
      <c r="N41" s="67">
        <f>IF('[8]Discharge'!N39=0,0,IF(TRIM('[8]Discharge'!N39)="","",IF(COUNT(O6)=0,"",IF(O6=1,(((10^K4)*('[8]Discharge'!N39^N4))/100),((10^K4)*('[8]Discharge'!N39^N4))))))</f>
        <v>4.177164611090732</v>
      </c>
      <c r="O41" s="95">
        <f t="shared" si="0"/>
        <v>3447.3299845022198</v>
      </c>
      <c r="P41" s="92"/>
      <c r="Q41" s="30"/>
    </row>
    <row r="42" spans="2:17" ht="21.75">
      <c r="B42" s="62">
        <v>30</v>
      </c>
      <c r="C42" s="67">
        <f>IF('[8]Discharge'!C40=0,0,IF(TRIM('[8]Discharge'!C40)="","",IF(COUNT(O6)=0,"",IF(O6=1,(((10^K4)*('[8]Discharge'!C40^N4))/100),((10^K4)*('[8]Discharge'!C40^N4))))))</f>
        <v>19.382367464336138</v>
      </c>
      <c r="D42" s="67">
        <f>IF('[8]Discharge'!D40=0,0,IF(TRIM('[8]Discharge'!D40)="","",IF(COUNT(O6)=0,"",IF(O6=1,(((10^K4)*('[8]Discharge'!D40^N4))/100),((10^K4)*('[8]Discharge'!D40^N4))))))</f>
        <v>91.05112449252206</v>
      </c>
      <c r="E42" s="67">
        <f>IF('[8]Discharge'!E40=0,0,IF(TRIM('[8]Discharge'!E40)="","",IF(COUNT(O6)=0,"",IF(O6=1,(((10^K4)*('[8]Discharge'!E40^N4))/100),((10^K4)*('[8]Discharge'!E40^N4))))))</f>
        <v>33.17464440295271</v>
      </c>
      <c r="F42" s="67">
        <f>IF('[8]Discharge'!F40=0,0,IF(TRIM('[8]Discharge'!F40)="","",IF(COUNT(O6)=0,"",IF(O6=1,(((10^K4)*('[8]Discharge'!F40^N4))/100),((10^K4)*('[8]Discharge'!F40^N4))))))</f>
        <v>168.4635449602493</v>
      </c>
      <c r="G42" s="67">
        <f>IF('[8]Discharge'!G40=0,0,IF(TRIM('[8]Discharge'!G40)="","",IF(COUNT(O6)=0,"",IF(O6=1,(((10^K4)*('[8]Discharge'!G40^N4))/100),((10^K4)*('[8]Discharge'!G40^N4))))))</f>
        <v>1040.117750673025</v>
      </c>
      <c r="H42" s="67">
        <f>IF('[8]Discharge'!H40=0,0,IF(TRIM('[8]Discharge'!H40)="","",IF(COUNT(O6)=0,"",IF(O6=1,(((10^K4)*('[8]Discharge'!H40^N4))/100),((10^K4)*('[8]Discharge'!H40^N4))))))</f>
        <v>1160.207449432919</v>
      </c>
      <c r="I42" s="67">
        <f>IF('[8]Discharge'!I40=0,0,IF(TRIM('[8]Discharge'!I40)="","",IF(COUNT(O6)=0,"",IF(O6=1,(((10^K4)*('[8]Discharge'!I40^N4))/100),((10^K4)*('[8]Discharge'!I40^N4))))))</f>
        <v>540.8703218323649</v>
      </c>
      <c r="J42" s="67">
        <f>IF('[8]Discharge'!J40=0,0,IF(TRIM('[8]Discharge'!J40)="","",IF(COUNT(O6)=0,"",IF(O6=1,(((10^K4)*('[8]Discharge'!J40^N4))/100),((10^K4)*('[8]Discharge'!J40^N4))))))</f>
        <v>139.51766238762607</v>
      </c>
      <c r="K42" s="67">
        <f>IF('[8]Discharge'!K40=0,0,IF(TRIM('[8]Discharge'!K40)="","",IF(COUNT(O6)=0,"",IF(O6=1,(((10^K4)*('[8]Discharge'!K40^N4))/100),((10^K4)*('[8]Discharge'!K40^N4))))))</f>
        <v>23.974242093590647</v>
      </c>
      <c r="L42" s="67">
        <f>IF('[8]Discharge'!L40=0,0,IF(TRIM('[8]Discharge'!L40)="","",IF(COUNT(O6)=0,"",IF(O6=1,(((10^K4)*('[8]Discharge'!L40^N4))/100),((10^K4)*('[8]Discharge'!L40^N4))))))</f>
        <v>6.364650378740835</v>
      </c>
      <c r="M42" s="67"/>
      <c r="N42" s="67">
        <f>IF('[8]Discharge'!N40=0,0,IF(TRIM('[8]Discharge'!N40)="","",IF(COUNT(O6)=0,"",IF(O6=1,(((10^K4)*('[8]Discharge'!N40^N4))/100),((10^K4)*('[8]Discharge'!N40^N4))))))</f>
        <v>4.177164611090732</v>
      </c>
      <c r="O42" s="95">
        <f>IF(AND(C42="",D42="",E42="",F42="",G42="",H42="",I42="",J42="",K42="",L42="",M42="",N42=""),"",SUM(C42:N42))</f>
        <v>3227.300922729417</v>
      </c>
      <c r="P42" s="92"/>
      <c r="Q42" s="30"/>
    </row>
    <row r="43" spans="2:17" ht="21.75">
      <c r="B43" s="62">
        <v>31</v>
      </c>
      <c r="C43" s="67"/>
      <c r="D43" s="67">
        <f>IF('[8]Discharge'!D41=0,0,IF(TRIM('[8]Discharge'!D41)="","",IF(COUNT(O6)=0,"",IF(O6=1,(((10^K4)*('[8]Discharge'!D41^N4))/100),((10^K4)*('[8]Discharge'!D41^N4))))))</f>
        <v>272.7071523213983</v>
      </c>
      <c r="E43" s="67"/>
      <c r="F43" s="67">
        <f>IF('[8]Discharge'!F41=0,0,IF(TRIM('[8]Discharge'!F41)="","",IF(COUNT(O6)=0,"",IF(O6=1,(((10^K4)*('[8]Discharge'!F41^N4))/100),((10^K4)*('[8]Discharge'!F41^N4))))))</f>
        <v>201.67350645573262</v>
      </c>
      <c r="G43" s="67">
        <f>IF('[8]Discharge'!G41=0,0,IF(TRIM('[8]Discharge'!G41)="","",IF(COUNT(O6)=0,"",IF(O6=1,(((10^K4)*('[8]Discharge'!G41^N4))/100),((10^K4)*('[8]Discharge'!G41^N4))))))</f>
        <v>597.4053575128895</v>
      </c>
      <c r="H43" s="67"/>
      <c r="I43" s="67">
        <f>IF('[8]Discharge'!I41=0,0,IF(TRIM('[8]Discharge'!I41)="","",IF(COUNT(O6)=0,"",IF(O6=1,(((10^K4)*('[8]Discharge'!I41^N4))/100),((10^K4)*('[8]Discharge'!I41^N4))))))</f>
        <v>498.4771536628505</v>
      </c>
      <c r="J43" s="67"/>
      <c r="K43" s="67">
        <f>IF('[8]Discharge'!K41=0,0,IF(TRIM('[8]Discharge'!K41)="","",IF(COUNT(O6)=0,"",IF(O6=1,(((10^K4)*('[8]Discharge'!K41^N4))/100),((10^K4)*('[8]Discharge'!K41^N4))))))</f>
        <v>23.974242093590647</v>
      </c>
      <c r="L43" s="67">
        <f>IF(TRIM('[8]Discharge'!L41)="","",IF(COUNT(O6)=0,"",IF(O6=1,(((10^K4)*('[8]Discharge'!L41^N4))/100),((10^K4)*('[8]Discharge'!L41^N4)))))</f>
        <v>6.364650378740835</v>
      </c>
      <c r="M43" s="67"/>
      <c r="N43" s="67">
        <f>IF('[8]Discharge'!N41=0,0,IF(TRIM('[8]Discharge'!N41)="","",IF(COUNT(O6)=0,"",IF(O6=1,(((10^K4)*('[8]Discharge'!N41^N4))/100),((10^K4)*('[8]Discharge'!N41^N4))))))</f>
        <v>4.177164611090732</v>
      </c>
      <c r="O43" s="95">
        <f t="shared" si="0"/>
        <v>1604.7792270362934</v>
      </c>
      <c r="P43" s="92"/>
      <c r="Q43" s="30"/>
    </row>
    <row r="44" spans="2:17" ht="21.75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8"/>
      <c r="Q44" s="30"/>
    </row>
    <row r="45" spans="2:17" ht="21.75">
      <c r="B45" s="48" t="s">
        <v>28</v>
      </c>
      <c r="C45" s="67">
        <f>IF(COUNT(C11:C43)=0,"",SUM(C11:C43))</f>
        <v>1188.9422339182051</v>
      </c>
      <c r="D45" s="67">
        <f aca="true" t="shared" si="1" ref="D45:M45">IF(COUNT(D11:D43)=0,"",SUM(D11:D43))</f>
        <v>8484.83841664165</v>
      </c>
      <c r="E45" s="67">
        <f t="shared" si="1"/>
        <v>1031.5567658373627</v>
      </c>
      <c r="F45" s="67">
        <f t="shared" si="1"/>
        <v>10340.800847125056</v>
      </c>
      <c r="G45" s="67">
        <f t="shared" si="1"/>
        <v>62645.13610917786</v>
      </c>
      <c r="H45" s="67">
        <f t="shared" si="1"/>
        <v>59786.730160046</v>
      </c>
      <c r="I45" s="73">
        <f t="shared" si="1"/>
        <v>101564.06494395198</v>
      </c>
      <c r="J45" s="67">
        <f t="shared" si="1"/>
        <v>10420.353774271249</v>
      </c>
      <c r="K45" s="67">
        <f t="shared" si="1"/>
        <v>1619.115217423134</v>
      </c>
      <c r="L45" s="67">
        <f t="shared" si="1"/>
        <v>387.78271972186946</v>
      </c>
      <c r="M45" s="67">
        <f t="shared" si="1"/>
        <v>416.1967250922325</v>
      </c>
      <c r="N45" s="67">
        <f>IF(COUNT(N11:N43)=0,"",SUM(N11:N43))</f>
        <v>182.57718024783458</v>
      </c>
      <c r="O45" s="95">
        <f>IF(COUNT(C45:N45)=0,"",SUM(C45:N45))</f>
        <v>258068.09509345444</v>
      </c>
      <c r="P45" s="92"/>
      <c r="Q45" s="70" t="s">
        <v>34</v>
      </c>
    </row>
    <row r="46" spans="2:17" ht="21.75">
      <c r="B46" s="48" t="s">
        <v>30</v>
      </c>
      <c r="C46" s="67">
        <f>IF(COUNT(C11:C43)=0,"",AVERAGE(C11:C43))</f>
        <v>39.6314077972735</v>
      </c>
      <c r="D46" s="67">
        <f aca="true" t="shared" si="2" ref="D46:N46">IF(COUNT(D11:D43)=0,"",AVERAGE(D11:D43))</f>
        <v>273.7044650529565</v>
      </c>
      <c r="E46" s="67">
        <f t="shared" si="2"/>
        <v>34.38522552791209</v>
      </c>
      <c r="F46" s="67">
        <f t="shared" si="2"/>
        <v>333.5742208750018</v>
      </c>
      <c r="G46" s="67">
        <f t="shared" si="2"/>
        <v>2020.8108422315438</v>
      </c>
      <c r="H46" s="67">
        <f t="shared" si="2"/>
        <v>1992.8910053348666</v>
      </c>
      <c r="I46" s="67">
        <f t="shared" si="2"/>
        <v>3276.260159482322</v>
      </c>
      <c r="J46" s="67">
        <f t="shared" si="2"/>
        <v>347.34512580904163</v>
      </c>
      <c r="K46" s="67">
        <f t="shared" si="2"/>
        <v>52.22952314268174</v>
      </c>
      <c r="L46" s="67">
        <f t="shared" si="2"/>
        <v>12.509119991028047</v>
      </c>
      <c r="M46" s="67">
        <f t="shared" si="2"/>
        <v>14.864168753294019</v>
      </c>
      <c r="N46" s="67">
        <f t="shared" si="2"/>
        <v>5.889586459607567</v>
      </c>
      <c r="O46" s="95">
        <f>IF(COUNT(C46:N46)=0,"",SUM(C46:N46))</f>
        <v>8404.094850457528</v>
      </c>
      <c r="P46" s="92"/>
      <c r="Q46" s="30"/>
    </row>
    <row r="47" spans="2:17" ht="21.75">
      <c r="B47" s="48" t="s">
        <v>31</v>
      </c>
      <c r="C47" s="67">
        <f>IF(COUNT(C11:C43)=0,"",MAX(C11:C43))</f>
        <v>129.95552102780175</v>
      </c>
      <c r="D47" s="67">
        <f aca="true" t="shared" si="3" ref="D47:N47">IF(COUNT(D11:D43)=0,"",MAX(D11:D43))</f>
        <v>3330.1442893846884</v>
      </c>
      <c r="E47" s="67">
        <f t="shared" si="3"/>
        <v>98.06799503873171</v>
      </c>
      <c r="F47" s="67">
        <f t="shared" si="3"/>
        <v>894.2422310486786</v>
      </c>
      <c r="G47" s="67">
        <f t="shared" si="3"/>
        <v>14130.113381707892</v>
      </c>
      <c r="H47" s="67">
        <f t="shared" si="3"/>
        <v>5341.813371853769</v>
      </c>
      <c r="I47" s="67">
        <f t="shared" si="3"/>
        <v>29422.946331503335</v>
      </c>
      <c r="J47" s="67">
        <f t="shared" si="3"/>
        <v>518.4554988464596</v>
      </c>
      <c r="K47" s="67">
        <f t="shared" si="3"/>
        <v>117.24294932344783</v>
      </c>
      <c r="L47" s="67">
        <f t="shared" si="3"/>
        <v>23.974242093590647</v>
      </c>
      <c r="M47" s="67">
        <f t="shared" si="3"/>
        <v>64.97064380528262</v>
      </c>
      <c r="N47" s="67">
        <f t="shared" si="3"/>
        <v>12.699512352414917</v>
      </c>
      <c r="O47" s="95">
        <f>IF(COUNT(C47:N47)=0,"",MAX(C47:N47))</f>
        <v>29422.946331503335</v>
      </c>
      <c r="P47" s="92"/>
      <c r="Q47" s="30"/>
    </row>
    <row r="48" spans="2:17" ht="21.75">
      <c r="B48" s="48" t="s">
        <v>32</v>
      </c>
      <c r="C48" s="67">
        <f>IF(COUNT(C11:C43)=0,"",MIN(C11:C43))</f>
        <v>18.325417486219052</v>
      </c>
      <c r="D48" s="67">
        <f aca="true" t="shared" si="4" ref="D48:N48">IF(COUNT(D11:D43)=0,"",MIN(D11:D43))</f>
        <v>22.70799192649141</v>
      </c>
      <c r="E48" s="67">
        <f t="shared" si="4"/>
        <v>19.382367464336138</v>
      </c>
      <c r="F48" s="67">
        <f t="shared" si="4"/>
        <v>113.41477333227138</v>
      </c>
      <c r="G48" s="67">
        <f t="shared" si="4"/>
        <v>389.9011951568867</v>
      </c>
      <c r="H48" s="67">
        <f t="shared" si="4"/>
        <v>451.78601656310883</v>
      </c>
      <c r="I48" s="67">
        <f t="shared" si="4"/>
        <v>498.4771536628505</v>
      </c>
      <c r="J48" s="67">
        <f t="shared" si="4"/>
        <v>139.51766238762607</v>
      </c>
      <c r="K48" s="67">
        <f t="shared" si="4"/>
        <v>23.974242093590647</v>
      </c>
      <c r="L48" s="67">
        <f t="shared" si="4"/>
        <v>6.364650378740835</v>
      </c>
      <c r="M48" s="67">
        <f t="shared" si="4"/>
        <v>6.364650378740835</v>
      </c>
      <c r="N48" s="67">
        <f t="shared" si="4"/>
        <v>4.177164611090732</v>
      </c>
      <c r="O48" s="95">
        <f>IF(COUNT(C48:N48)=0,"",MIN(C48:N48))</f>
        <v>4.177164611090732</v>
      </c>
      <c r="P48" s="92"/>
      <c r="Q48" s="30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PC-CM.Com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Crazy Danger</dc:creator>
  <cp:keywords/>
  <dc:description/>
  <cp:lastModifiedBy>Admin_TK</cp:lastModifiedBy>
  <cp:lastPrinted>2022-06-02T07:47:25Z</cp:lastPrinted>
  <dcterms:created xsi:type="dcterms:W3CDTF">2008-07-21T01:50:58Z</dcterms:created>
  <dcterms:modified xsi:type="dcterms:W3CDTF">2023-06-16T05:48:54Z</dcterms:modified>
  <cp:category/>
  <cp:version/>
  <cp:contentType/>
  <cp:contentStatus/>
</cp:coreProperties>
</file>