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93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<sst xmlns="http://schemas.openxmlformats.org/spreadsheetml/2006/main" count="39" uniqueCount="24">
  <si>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</si>
  <si>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</si>
  <si>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</si>
  <si>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</si>
  <si>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</si>
  <si>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</si>
  <si>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</si>
  <si>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</si>
  <si>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</si>
  <si>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</si>
  <si>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</si>
  <si>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</si>
  <si>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</si>
  <si>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</si>
  <si>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</si>
  <si>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</si>
  <si>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</si>
  <si>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</si>
  <si>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</si>
  <si>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</si>
  <si>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</si>
  <si>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</si>
  <si>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</si>
  <si>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2564 ปริมาณน้ำสะสม 1 เม.ย.64 - 30 ก.ค.64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</si>
</sst>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P.93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23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75"/>
          <c:y val="0.1635"/>
          <c:w val="0.87275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P.93'!$B$5:$B$16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P.93'!$C$5:$C$16</c:f>
              <c:numCache>
                <c:ptCount val="12"/>
                <c:pt idx="0">
                  <c:v>80.52912000000002</c:v>
                </c:pt>
                <c:pt idx="1">
                  <c:v>186.007104</c:v>
                </c:pt>
                <c:pt idx="2">
                  <c:v>93.60576000000002</c:v>
                </c:pt>
                <c:pt idx="3">
                  <c:v>86.860512</c:v>
                </c:pt>
                <c:pt idx="4">
                  <c:v>66.81311999999998</c:v>
                </c:pt>
                <c:pt idx="5">
                  <c:v>38.31408000000001</c:v>
                </c:pt>
                <c:pt idx="6">
                  <c:v>60.651936</c:v>
                </c:pt>
                <c:pt idx="7">
                  <c:v>142.3</c:v>
                </c:pt>
                <c:pt idx="8">
                  <c:v>151</c:v>
                </c:pt>
                <c:pt idx="9">
                  <c:v>66.7</c:v>
                </c:pt>
                <c:pt idx="10">
                  <c:v>62.8</c:v>
                </c:pt>
                <c:pt idx="11">
                  <c:v>2.8</c:v>
                </c:pt>
              </c:numCache>
            </c:numRef>
          </c:val>
        </c:ser>
        <c:axId val="53290871"/>
        <c:axId val="9855792"/>
      </c:barChart>
      <c:lineChart>
        <c:grouping val="standard"/>
        <c:varyColors val="0"/>
        <c:ser>
          <c:idx val="1"/>
          <c:order val="1"/>
          <c:tx>
            <c:v>ค่าเฉลี่ย (2553 - 2563 )อยู่ระหว่างค่า+- SD 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P.93'!$E$5:$E$15</c:f>
              <c:numCache>
                <c:ptCount val="11"/>
                <c:pt idx="0">
                  <c:v>94.14378472727275</c:v>
                </c:pt>
                <c:pt idx="1">
                  <c:v>94.14378472727275</c:v>
                </c:pt>
                <c:pt idx="2">
                  <c:v>94.14378472727275</c:v>
                </c:pt>
                <c:pt idx="3">
                  <c:v>94.14378472727275</c:v>
                </c:pt>
                <c:pt idx="4">
                  <c:v>94.14378472727275</c:v>
                </c:pt>
                <c:pt idx="5">
                  <c:v>94.14378472727275</c:v>
                </c:pt>
                <c:pt idx="6">
                  <c:v>94.14378472727275</c:v>
                </c:pt>
                <c:pt idx="7">
                  <c:v>94.14378472727275</c:v>
                </c:pt>
                <c:pt idx="8">
                  <c:v>94.14378472727275</c:v>
                </c:pt>
                <c:pt idx="9">
                  <c:v>94.14378472727275</c:v>
                </c:pt>
                <c:pt idx="10">
                  <c:v>94.14378472727275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P.93'!$H$5:$H$15</c:f>
              <c:numCache>
                <c:ptCount val="11"/>
                <c:pt idx="0">
                  <c:v>139.91542834744882</c:v>
                </c:pt>
                <c:pt idx="1">
                  <c:v>139.91542834744882</c:v>
                </c:pt>
                <c:pt idx="2">
                  <c:v>139.91542834744882</c:v>
                </c:pt>
                <c:pt idx="3">
                  <c:v>139.91542834744882</c:v>
                </c:pt>
                <c:pt idx="4">
                  <c:v>139.91542834744882</c:v>
                </c:pt>
                <c:pt idx="5">
                  <c:v>139.91542834744882</c:v>
                </c:pt>
                <c:pt idx="6">
                  <c:v>139.91542834744882</c:v>
                </c:pt>
                <c:pt idx="7">
                  <c:v>139.91542834744882</c:v>
                </c:pt>
                <c:pt idx="8">
                  <c:v>139.91542834744882</c:v>
                </c:pt>
                <c:pt idx="9">
                  <c:v>139.91542834744882</c:v>
                </c:pt>
                <c:pt idx="10">
                  <c:v>139.91542834744882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P.93'!$F$5:$F$15</c:f>
              <c:numCache>
                <c:ptCount val="11"/>
                <c:pt idx="0">
                  <c:v>48.37214110709666</c:v>
                </c:pt>
                <c:pt idx="1">
                  <c:v>48.37214110709666</c:v>
                </c:pt>
                <c:pt idx="2">
                  <c:v>48.37214110709666</c:v>
                </c:pt>
                <c:pt idx="3">
                  <c:v>48.37214110709666</c:v>
                </c:pt>
                <c:pt idx="4">
                  <c:v>48.37214110709666</c:v>
                </c:pt>
                <c:pt idx="5">
                  <c:v>48.37214110709666</c:v>
                </c:pt>
                <c:pt idx="6">
                  <c:v>48.37214110709666</c:v>
                </c:pt>
                <c:pt idx="7">
                  <c:v>48.37214110709666</c:v>
                </c:pt>
                <c:pt idx="8">
                  <c:v>48.37214110709666</c:v>
                </c:pt>
                <c:pt idx="9">
                  <c:v>48.37214110709666</c:v>
                </c:pt>
                <c:pt idx="10">
                  <c:v>48.37214110709666</c:v>
                </c:pt>
              </c:numCache>
            </c:numRef>
          </c:val>
          <c:smooth val="0"/>
        </c:ser>
        <c:axId val="53290871"/>
        <c:axId val="9855792"/>
      </c:lineChart>
      <c:catAx>
        <c:axId val="532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855792"/>
        <c:crossesAt val="0"/>
        <c:auto val="1"/>
        <c:lblOffset val="100"/>
        <c:tickLblSkip val="1"/>
        <c:noMultiLvlLbl val="0"/>
      </c:catAx>
      <c:valAx>
        <c:axId val="985579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290871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87425"/>
          <c:w val="0.780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P.93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25"/>
          <c:y val="0.15075"/>
          <c:w val="0.84675"/>
          <c:h val="0.733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P.93'!$B$5:$B$16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P.93'!$C$5:$C$15</c:f>
              <c:numCache>
                <c:ptCount val="11"/>
                <c:pt idx="0">
                  <c:v>80.52912000000002</c:v>
                </c:pt>
                <c:pt idx="1">
                  <c:v>186.007104</c:v>
                </c:pt>
                <c:pt idx="2">
                  <c:v>93.60576000000002</c:v>
                </c:pt>
                <c:pt idx="3">
                  <c:v>86.860512</c:v>
                </c:pt>
                <c:pt idx="4">
                  <c:v>66.81311999999998</c:v>
                </c:pt>
                <c:pt idx="5">
                  <c:v>38.31408000000001</c:v>
                </c:pt>
                <c:pt idx="6">
                  <c:v>60.651936</c:v>
                </c:pt>
                <c:pt idx="7">
                  <c:v>142.3</c:v>
                </c:pt>
                <c:pt idx="8">
                  <c:v>151</c:v>
                </c:pt>
                <c:pt idx="9">
                  <c:v>66.7</c:v>
                </c:pt>
                <c:pt idx="10">
                  <c:v>62.8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(2553 - 2563)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P.93'!$E$5:$E$15</c:f>
              <c:numCache>
                <c:ptCount val="11"/>
                <c:pt idx="0">
                  <c:v>94.14378472727275</c:v>
                </c:pt>
                <c:pt idx="1">
                  <c:v>94.14378472727275</c:v>
                </c:pt>
                <c:pt idx="2">
                  <c:v>94.14378472727275</c:v>
                </c:pt>
                <c:pt idx="3">
                  <c:v>94.14378472727275</c:v>
                </c:pt>
                <c:pt idx="4">
                  <c:v>94.14378472727275</c:v>
                </c:pt>
                <c:pt idx="5">
                  <c:v>94.14378472727275</c:v>
                </c:pt>
                <c:pt idx="6">
                  <c:v>94.14378472727275</c:v>
                </c:pt>
                <c:pt idx="7">
                  <c:v>94.14378472727275</c:v>
                </c:pt>
                <c:pt idx="8">
                  <c:v>94.14378472727275</c:v>
                </c:pt>
                <c:pt idx="9">
                  <c:v>94.14378472727275</c:v>
                </c:pt>
                <c:pt idx="10">
                  <c:v>94.14378472727275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P.93'!$B$5:$B$16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P.93'!$D$5:$D$16</c:f>
              <c:numCache>
                <c:ptCount val="12"/>
                <c:pt idx="11">
                  <c:v>2.8</c:v>
                </c:pt>
              </c:numCache>
            </c:numRef>
          </c:val>
          <c:smooth val="0"/>
        </c:ser>
        <c:marker val="1"/>
        <c:axId val="21593265"/>
        <c:axId val="60121658"/>
      </c:line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121658"/>
        <c:crossesAt val="0"/>
        <c:auto val="1"/>
        <c:lblOffset val="100"/>
        <c:tickLblSkip val="1"/>
        <c:noMultiLvlLbl val="0"/>
      </c:catAx>
      <c:valAx>
        <c:axId val="60121658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593265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05"/>
          <c:y val="0.927"/>
          <c:w val="0.834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</cdr:x>
      <cdr:y>0.4915</cdr:y>
    </cdr:from>
    <cdr:to>
      <cdr:x>0.55525</cdr:x>
      <cdr:y>0.534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3028950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94 ล้าน ลบ.ม..</a:t>
          </a:r>
        </a:p>
      </cdr:txBody>
    </cdr:sp>
  </cdr:relSizeAnchor>
  <cdr:relSizeAnchor xmlns:cdr="http://schemas.openxmlformats.org/drawingml/2006/chartDrawing">
    <cdr:from>
      <cdr:x>0.551</cdr:x>
      <cdr:y>0.3745</cdr:y>
    </cdr:from>
    <cdr:to>
      <cdr:x>0.7</cdr:x>
      <cdr:y>0.42</cdr:y>
    </cdr:to>
    <cdr:sp>
      <cdr:nvSpPr>
        <cdr:cNvPr id="2" name="TextBox 1"/>
        <cdr:cNvSpPr txBox="1">
          <a:spLocks noChangeArrowheads="1"/>
        </cdr:cNvSpPr>
      </cdr:nvSpPr>
      <cdr:spPr>
        <a:xfrm>
          <a:off x="5172075" y="2305050"/>
          <a:ext cx="14001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140 ล้าน ลบ.ม.</a:t>
          </a:r>
        </a:p>
      </cdr:txBody>
    </cdr:sp>
  </cdr:relSizeAnchor>
  <cdr:relSizeAnchor xmlns:cdr="http://schemas.openxmlformats.org/drawingml/2006/chartDrawing">
    <cdr:from>
      <cdr:x>0.26225</cdr:x>
      <cdr:y>0.6845</cdr:y>
    </cdr:from>
    <cdr:to>
      <cdr:x>0.412</cdr:x>
      <cdr:y>0.72825</cdr:y>
    </cdr:to>
    <cdr:sp>
      <cdr:nvSpPr>
        <cdr:cNvPr id="3" name="TextBox 1"/>
        <cdr:cNvSpPr txBox="1">
          <a:spLocks noChangeArrowheads="1"/>
        </cdr:cNvSpPr>
      </cdr:nvSpPr>
      <cdr:spPr>
        <a:xfrm>
          <a:off x="2457450" y="4219575"/>
          <a:ext cx="14097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48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0.27775</cdr:x>
      <cdr:y>0.346</cdr:y>
    </cdr:from>
    <cdr:to>
      <cdr:x>0.341</cdr:x>
      <cdr:y>0.55525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600325" y="2114550"/>
          <a:ext cx="590550" cy="1285875"/>
        </a:xfrm>
        <a:prstGeom prst="curvedConnector3">
          <a:avLst>
            <a:gd name="adj1" fmla="val 0"/>
            <a:gd name="adj2" fmla="val -620916"/>
            <a:gd name="adj3" fmla="val -59933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8">
        <v>80.52912000000002</v>
      </c>
      <c r="D5" s="59"/>
      <c r="E5" s="60">
        <f aca="true" t="shared" si="0" ref="E5:E15">$C$64</f>
        <v>94.14378472727275</v>
      </c>
      <c r="F5" s="61">
        <f aca="true" t="shared" si="1" ref="F5:F15">+$C$67</f>
        <v>48.37214110709666</v>
      </c>
      <c r="G5" s="62">
        <f aca="true" t="shared" si="2" ref="G5:G15">$C$65</f>
        <v>45.771643620176086</v>
      </c>
      <c r="H5" s="63">
        <f aca="true" t="shared" si="3" ref="H5:H15">+$C$68</f>
        <v>139.91542834744882</v>
      </c>
      <c r="I5" s="2">
        <v>1</v>
      </c>
    </row>
    <row r="6" spans="2:9" ht="11.25">
      <c r="B6" s="22">
        <v>2554</v>
      </c>
      <c r="C6" s="64">
        <v>186.007104</v>
      </c>
      <c r="D6" s="59"/>
      <c r="E6" s="65">
        <f t="shared" si="0"/>
        <v>94.14378472727275</v>
      </c>
      <c r="F6" s="66">
        <f t="shared" si="1"/>
        <v>48.37214110709666</v>
      </c>
      <c r="G6" s="67">
        <f t="shared" si="2"/>
        <v>45.771643620176086</v>
      </c>
      <c r="H6" s="68">
        <f t="shared" si="3"/>
        <v>139.91542834744882</v>
      </c>
      <c r="I6" s="2">
        <f>I5+1</f>
        <v>2</v>
      </c>
    </row>
    <row r="7" spans="2:9" ht="11.25">
      <c r="B7" s="22">
        <v>2555</v>
      </c>
      <c r="C7" s="64">
        <v>93.60576000000002</v>
      </c>
      <c r="D7" s="59"/>
      <c r="E7" s="65">
        <f t="shared" si="0"/>
        <v>94.14378472727275</v>
      </c>
      <c r="F7" s="66">
        <f t="shared" si="1"/>
        <v>48.37214110709666</v>
      </c>
      <c r="G7" s="67">
        <f t="shared" si="2"/>
        <v>45.771643620176086</v>
      </c>
      <c r="H7" s="68">
        <f t="shared" si="3"/>
        <v>139.91542834744882</v>
      </c>
      <c r="I7" s="2">
        <f aca="true" t="shared" si="4" ref="I7:I15">I6+1</f>
        <v>3</v>
      </c>
    </row>
    <row r="8" spans="2:9" ht="11.25">
      <c r="B8" s="22">
        <v>2556</v>
      </c>
      <c r="C8" s="64">
        <v>86.860512</v>
      </c>
      <c r="D8" s="59"/>
      <c r="E8" s="65">
        <f t="shared" si="0"/>
        <v>94.14378472727275</v>
      </c>
      <c r="F8" s="66">
        <f t="shared" si="1"/>
        <v>48.37214110709666</v>
      </c>
      <c r="G8" s="67">
        <f t="shared" si="2"/>
        <v>45.771643620176086</v>
      </c>
      <c r="H8" s="68">
        <f t="shared" si="3"/>
        <v>139.91542834744882</v>
      </c>
      <c r="I8" s="2">
        <f t="shared" si="4"/>
        <v>4</v>
      </c>
    </row>
    <row r="9" spans="2:9" ht="11.25">
      <c r="B9" s="22">
        <v>2557</v>
      </c>
      <c r="C9" s="64">
        <v>66.81311999999998</v>
      </c>
      <c r="D9" s="59"/>
      <c r="E9" s="65">
        <f t="shared" si="0"/>
        <v>94.14378472727275</v>
      </c>
      <c r="F9" s="66">
        <f t="shared" si="1"/>
        <v>48.37214110709666</v>
      </c>
      <c r="G9" s="67">
        <f t="shared" si="2"/>
        <v>45.771643620176086</v>
      </c>
      <c r="H9" s="68">
        <f t="shared" si="3"/>
        <v>139.91542834744882</v>
      </c>
      <c r="I9" s="2">
        <f t="shared" si="4"/>
        <v>5</v>
      </c>
    </row>
    <row r="10" spans="2:9" ht="11.25">
      <c r="B10" s="22">
        <v>2558</v>
      </c>
      <c r="C10" s="64">
        <v>38.31408000000001</v>
      </c>
      <c r="D10" s="59"/>
      <c r="E10" s="65">
        <f t="shared" si="0"/>
        <v>94.14378472727275</v>
      </c>
      <c r="F10" s="66">
        <f t="shared" si="1"/>
        <v>48.37214110709666</v>
      </c>
      <c r="G10" s="67">
        <f t="shared" si="2"/>
        <v>45.771643620176086</v>
      </c>
      <c r="H10" s="68">
        <f t="shared" si="3"/>
        <v>139.91542834744882</v>
      </c>
      <c r="I10" s="2">
        <f t="shared" si="4"/>
        <v>6</v>
      </c>
    </row>
    <row r="11" spans="2:9" ht="11.25">
      <c r="B11" s="22">
        <v>2559</v>
      </c>
      <c r="C11" s="64">
        <v>60.651936</v>
      </c>
      <c r="D11" s="59"/>
      <c r="E11" s="65">
        <f t="shared" si="0"/>
        <v>94.14378472727275</v>
      </c>
      <c r="F11" s="66">
        <f t="shared" si="1"/>
        <v>48.37214110709666</v>
      </c>
      <c r="G11" s="67">
        <f t="shared" si="2"/>
        <v>45.771643620176086</v>
      </c>
      <c r="H11" s="68">
        <f t="shared" si="3"/>
        <v>139.91542834744882</v>
      </c>
      <c r="I11" s="2">
        <f t="shared" si="4"/>
        <v>7</v>
      </c>
    </row>
    <row r="12" spans="2:9" ht="11.25">
      <c r="B12" s="22">
        <v>2560</v>
      </c>
      <c r="C12" s="64">
        <v>142.3</v>
      </c>
      <c r="D12" s="59"/>
      <c r="E12" s="65">
        <f t="shared" si="0"/>
        <v>94.14378472727275</v>
      </c>
      <c r="F12" s="66">
        <f t="shared" si="1"/>
        <v>48.37214110709666</v>
      </c>
      <c r="G12" s="67">
        <f t="shared" si="2"/>
        <v>45.771643620176086</v>
      </c>
      <c r="H12" s="68">
        <f t="shared" si="3"/>
        <v>139.91542834744882</v>
      </c>
      <c r="I12" s="2">
        <f t="shared" si="4"/>
        <v>8</v>
      </c>
    </row>
    <row r="13" spans="2:9" ht="11.25">
      <c r="B13" s="22">
        <v>2561</v>
      </c>
      <c r="C13" s="64">
        <v>151</v>
      </c>
      <c r="D13" s="59"/>
      <c r="E13" s="65">
        <f t="shared" si="0"/>
        <v>94.14378472727275</v>
      </c>
      <c r="F13" s="66">
        <f t="shared" si="1"/>
        <v>48.37214110709666</v>
      </c>
      <c r="G13" s="67">
        <f t="shared" si="2"/>
        <v>45.771643620176086</v>
      </c>
      <c r="H13" s="68">
        <f t="shared" si="3"/>
        <v>139.91542834744882</v>
      </c>
      <c r="I13" s="2">
        <f t="shared" si="4"/>
        <v>9</v>
      </c>
    </row>
    <row r="14" spans="2:9" ht="11.25">
      <c r="B14" s="22">
        <v>2562</v>
      </c>
      <c r="C14" s="64">
        <v>66.7</v>
      </c>
      <c r="D14" s="59"/>
      <c r="E14" s="65">
        <f t="shared" si="0"/>
        <v>94.14378472727275</v>
      </c>
      <c r="F14" s="66">
        <f t="shared" si="1"/>
        <v>48.37214110709666</v>
      </c>
      <c r="G14" s="67">
        <f t="shared" si="2"/>
        <v>45.771643620176086</v>
      </c>
      <c r="H14" s="68">
        <f t="shared" si="3"/>
        <v>139.91542834744882</v>
      </c>
      <c r="I14" s="2">
        <f t="shared" si="4"/>
        <v>10</v>
      </c>
    </row>
    <row r="15" spans="2:9" ht="11.25">
      <c r="B15" s="22">
        <v>2563</v>
      </c>
      <c r="C15" s="64">
        <v>62.8</v>
      </c>
      <c r="D15" s="59"/>
      <c r="E15" s="65">
        <f t="shared" si="0"/>
        <v>94.14378472727275</v>
      </c>
      <c r="F15" s="66">
        <f t="shared" si="1"/>
        <v>48.37214110709666</v>
      </c>
      <c r="G15" s="67">
        <f t="shared" si="2"/>
        <v>45.771643620176086</v>
      </c>
      <c r="H15" s="68">
        <f t="shared" si="3"/>
        <v>139.91542834744882</v>
      </c>
      <c r="I15" s="2">
        <f t="shared" si="4"/>
        <v>11</v>
      </c>
    </row>
    <row r="16" spans="2:14" ht="11.25">
      <c r="B16" s="70">
        <v>2564</v>
      </c>
      <c r="C16" s="71">
        <v>10.5</v>
      </c>
      <c r="D16" s="72">
        <f>C16</f>
        <v>10.5</v>
      </c>
      <c r="E16" s="65"/>
      <c r="F16" s="66"/>
      <c r="G16" s="67"/>
      <c r="H16" s="68"/>
      <c r="K16" s="76" t="s">
        <v>23</v>
      </c>
      <c r="L16" s="76"/>
      <c r="M16" s="76"/>
      <c r="N16" s="76"/>
    </row>
    <row r="17" spans="2:8" ht="11.25">
      <c r="B17" s="22"/>
      <c r="C17" s="64"/>
      <c r="D17" s="59"/>
      <c r="E17" s="65"/>
      <c r="F17" s="66"/>
      <c r="G17" s="67"/>
      <c r="H17" s="68"/>
    </row>
    <row r="18" spans="2:8" ht="11.25">
      <c r="B18" s="22"/>
      <c r="C18" s="64"/>
      <c r="D18" s="59"/>
      <c r="E18" s="65"/>
      <c r="F18" s="66"/>
      <c r="G18" s="67"/>
      <c r="H18" s="68"/>
    </row>
    <row r="19" spans="2:8" ht="11.25">
      <c r="B19" s="22"/>
      <c r="C19" s="64"/>
      <c r="D19" s="59"/>
      <c r="E19" s="65"/>
      <c r="F19" s="66"/>
      <c r="G19" s="67"/>
      <c r="H19" s="68"/>
    </row>
    <row r="20" spans="2:8" ht="11.25">
      <c r="B20" s="22"/>
      <c r="C20" s="64"/>
      <c r="D20" s="59"/>
      <c r="E20" s="65"/>
      <c r="F20" s="66"/>
      <c r="G20" s="67"/>
      <c r="H20" s="68"/>
    </row>
    <row r="21" spans="2:8" ht="11.25">
      <c r="B21" s="22"/>
      <c r="C21" s="64"/>
      <c r="D21" s="59"/>
      <c r="E21" s="65"/>
      <c r="F21" s="66"/>
      <c r="G21" s="67"/>
      <c r="H21" s="68"/>
    </row>
    <row r="22" spans="2:8" ht="11.25">
      <c r="B22" s="22"/>
      <c r="C22" s="69"/>
      <c r="D22" s="59"/>
      <c r="E22" s="65"/>
      <c r="F22" s="66"/>
      <c r="G22" s="67"/>
      <c r="H22" s="68"/>
    </row>
    <row r="23" spans="2:8" ht="11.25">
      <c r="B23" s="22"/>
      <c r="C23" s="69"/>
      <c r="D23" s="59"/>
      <c r="E23" s="65"/>
      <c r="F23" s="66"/>
      <c r="G23" s="67"/>
      <c r="H23" s="68"/>
    </row>
    <row r="24" spans="2:8" ht="11.25">
      <c r="B24" s="22"/>
      <c r="C24" s="69"/>
      <c r="D24" s="59"/>
      <c r="E24" s="65"/>
      <c r="F24" s="66"/>
      <c r="G24" s="67"/>
      <c r="H24" s="68"/>
    </row>
    <row r="25" spans="2:8" ht="11.25">
      <c r="B25" s="22"/>
      <c r="C25" s="69"/>
      <c r="D25" s="59"/>
      <c r="E25" s="65"/>
      <c r="F25" s="66"/>
      <c r="G25" s="67"/>
      <c r="H25" s="68"/>
    </row>
    <row r="26" spans="2:8" ht="11.25">
      <c r="B26" s="22"/>
      <c r="C26" s="69"/>
      <c r="D26" s="59"/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.75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AVERAGE(C5:C15)</f>
        <v>94.14378472727275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STDEV(C5:C15)</f>
        <v>45.771643620176086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0.48618869267655845</v>
      </c>
      <c r="D66" s="37"/>
      <c r="E66" s="48">
        <f>C66*100</f>
        <v>48.618869267655846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7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48.37214110709666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3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139.91542834744882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1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11</v>
      </c>
    </row>
    <row r="72" ht="11.25">
      <c r="C72" s="2">
        <f>COUNTIF(C5:C15,"&gt;140")</f>
        <v>3</v>
      </c>
    </row>
    <row r="73" ht="11.25">
      <c r="C73" s="2">
        <f>COUNTIF(C5:C15,"&lt;48")</f>
        <v>1</v>
      </c>
    </row>
  </sheetData>
  <sheetProtection/>
  <mergeCells count="2">
    <mergeCell ref="B2:B4"/>
    <mergeCell ref="K16:N1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2021-08-18T07:50:40Z</dcterms:modified>
  <cp:category/>
  <cp:version/>
  <cp:contentType/>
  <cp:contentStatus/>
</cp:coreProperties>
</file>