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0EDD1A28-0A8C-456D-9C78-F3D1A5447C7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6" i="1" l="1"/>
  <c r="J77" i="1"/>
  <c r="J76" i="1"/>
  <c r="K77" i="1"/>
  <c r="I77" i="1"/>
  <c r="G77" i="1"/>
  <c r="M75" i="1"/>
  <c r="J75" i="1"/>
  <c r="M74" i="1"/>
  <c r="M73" i="1"/>
  <c r="M72" i="1"/>
  <c r="M71" i="1"/>
  <c r="M70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K74" i="1"/>
  <c r="K73" i="1"/>
  <c r="K72" i="1"/>
  <c r="J71" i="1"/>
  <c r="K70" i="1"/>
  <c r="J69" i="1"/>
  <c r="M69" i="1" s="1"/>
  <c r="J68" i="1"/>
  <c r="J67" i="1"/>
  <c r="J66" i="1"/>
  <c r="J65" i="1"/>
  <c r="K64" i="1"/>
  <c r="J63" i="1"/>
  <c r="J62" i="1"/>
  <c r="J61" i="1"/>
  <c r="K60" i="1"/>
  <c r="J59" i="1"/>
  <c r="J58" i="1"/>
  <c r="K57" i="1"/>
  <c r="J56" i="1"/>
  <c r="J55" i="1"/>
  <c r="J54" i="1"/>
  <c r="J53" i="1"/>
  <c r="M41" i="1"/>
  <c r="M40" i="1"/>
  <c r="M39" i="1"/>
  <c r="M38" i="1"/>
  <c r="J41" i="1"/>
  <c r="J40" i="1"/>
  <c r="J39" i="1"/>
  <c r="J38" i="1"/>
  <c r="M37" i="1"/>
  <c r="J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K23" i="1"/>
  <c r="K22" i="1"/>
  <c r="K21" i="1"/>
  <c r="K20" i="1"/>
  <c r="K19" i="1"/>
  <c r="K18" i="1"/>
  <c r="K17" i="1"/>
  <c r="K16" i="1"/>
  <c r="J15" i="1"/>
  <c r="K14" i="1"/>
  <c r="K13" i="1"/>
  <c r="K12" i="1"/>
  <c r="J11" i="1"/>
  <c r="J33" i="2" l="1"/>
  <c r="J34" i="2"/>
  <c r="J35" i="2" l="1"/>
  <c r="J11" i="2"/>
  <c r="Q52" i="3"/>
  <c r="O2" i="3"/>
  <c r="D5" i="2"/>
  <c r="C121" i="1"/>
  <c r="C120" i="1"/>
</calcChain>
</file>

<file path=xl/sharedStrings.xml><?xml version="1.0" encoding="utf-8"?>
<sst xmlns="http://schemas.openxmlformats.org/spreadsheetml/2006/main" count="193" uniqueCount="97">
  <si>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</si>
  <si>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</si>
  <si>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</si>
  <si>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</si>
  <si>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</si>
  <si>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</si>
  <si>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</si>
  <si>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</si>
  <si>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</si>
  <si>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</si>
  <si>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</si>
  <si>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</si>
  <si>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</si>
  <si>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</si>
  <si>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</si>
  <si>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</si>
  <si>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</si>
  <si>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</si>
  <si>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</si>
  <si>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</si>
  <si>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</si>
  <si>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</si>
  <si>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</si>
  <si>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</si>
  <si>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</si>
  <si>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</si>
  <si>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</si>
  <si>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</si>
  <si>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</si>
  <si>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</si>
  <si>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</si>
  <si>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</si>
  <si>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</si>
  <si>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</si>
  <si>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</si>
  <si>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</si>
  <si>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</si>
  <si>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</si>
  <si>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</si>
  <si>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</si>
  <si>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</si>
  <si>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</si>
  <si>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</si>
  <si>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</si>
  <si>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</si>
  <si>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</si>
  <si>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</si>
  <si>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</si>
  <si>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</si>
  <si>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</si>
  <si>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</si>
  <si>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</si>
  <si>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</si>
  <si>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</si>
  <si>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</si>
  <si>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</si>
  <si>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</si>
  <si>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</si>
  <si>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</si>
  <si>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</si>
  <si>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</si>
  <si>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</si>
  <si>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</si>
  <si>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</si>
  <si>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</si>
  <si>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</si>
  <si>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</si>
  <si>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</si>
  <si>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</si>
  <si>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</si>
  <si>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</si>
  <si>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ที่  แนวสะพาน</t>
  </si>
  <si>
    <t>BM. อุทกวิทยา</t>
  </si>
  <si>
    <t>หมายเลข</t>
  </si>
  <si>
    <t>B40</t>
  </si>
  <si>
    <t>BM. อุทกวิทยาตลิ่งฝั่งซ้ายผ่านขวางลำน้ำ</t>
  </si>
  <si>
    <t>เชียงใหม่</t>
  </si>
  <si>
    <t>P.92A</t>
  </si>
  <si>
    <t>แม่แตง</t>
  </si>
  <si>
    <t>น้ำแม่แตง</t>
  </si>
  <si>
    <t>TP.1</t>
  </si>
  <si>
    <t>TP.3</t>
  </si>
  <si>
    <t>TP.4</t>
  </si>
  <si>
    <t>หัวแผ่น 7 ม.</t>
  </si>
  <si>
    <t>กึ๊ดช้าง</t>
  </si>
  <si>
    <t>0(ล่าง)</t>
  </si>
  <si>
    <t>0(บน)</t>
  </si>
  <si>
    <t>70(ล่าง)</t>
  </si>
  <si>
    <t>70(บน)</t>
  </si>
  <si>
    <t xml:space="preserve">( แผ่นที่  2  )   </t>
  </si>
  <si>
    <t>ผู้สำรวจ                     นาย  กฤษดา  ถาปัน</t>
  </si>
  <si>
    <t>พ.ศ.        2562</t>
  </si>
  <si>
    <t>คอบน(R2)</t>
  </si>
  <si>
    <t>นาย กฤษดา ถาปัน</t>
  </si>
  <si>
    <t>TP.2</t>
  </si>
  <si>
    <t>11.40-12.22</t>
  </si>
  <si>
    <t>7 ผิวน้ำ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</si>
</sst>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6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20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187" fontId="2" fillId="0" borderId="1" xfId="1" applyNumberFormat="1" applyFont="1" applyFill="1" applyBorder="1" applyAlignment="1">
      <alignment horizontal="right" vertical="center"/>
    </xf>
    <xf numFmtId="187" fontId="2" fillId="0" borderId="8" xfId="1" applyNumberFormat="1" applyFont="1" applyFill="1" applyBorder="1" applyAlignment="1">
      <alignment horizontal="right" vertical="center"/>
    </xf>
    <xf numFmtId="187" fontId="2" fillId="0" borderId="9" xfId="1" applyNumberFormat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187" fontId="2" fillId="0" borderId="47" xfId="1" applyNumberFormat="1" applyFont="1" applyFill="1" applyBorder="1" applyAlignment="1">
      <alignment horizontal="center" vertical="center"/>
    </xf>
    <xf numFmtId="0" fontId="3" fillId="0" borderId="48" xfId="1" applyFont="1" applyFill="1" applyBorder="1"/>
    <xf numFmtId="0" fontId="3" fillId="0" borderId="10" xfId="1" applyFont="1" applyFill="1" applyBorder="1"/>
    <xf numFmtId="2" fontId="2" fillId="0" borderId="49" xfId="1" applyNumberFormat="1" applyFont="1" applyFill="1" applyBorder="1" applyAlignment="1">
      <alignment horizontal="center" vertical="center"/>
    </xf>
    <xf numFmtId="187" fontId="3" fillId="0" borderId="48" xfId="1" applyNumberFormat="1" applyFont="1" applyFill="1" applyBorder="1"/>
    <xf numFmtId="187" fontId="2" fillId="0" borderId="46" xfId="1" applyNumberFormat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187" fontId="2" fillId="0" borderId="50" xfId="1" applyNumberFormat="1" applyFont="1" applyFill="1" applyBorder="1" applyAlignment="1">
      <alignment horizontal="center" vertical="center"/>
    </xf>
    <xf numFmtId="0" fontId="3" fillId="0" borderId="8" xfId="1" applyFont="1" applyFill="1" applyBorder="1"/>
    <xf numFmtId="0" fontId="25" fillId="0" borderId="9" xfId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187" fontId="12" fillId="0" borderId="0" xfId="1" applyNumberFormat="1" applyFont="1" applyFill="1"/>
    <xf numFmtId="0" fontId="12" fillId="0" borderId="0" xfId="1" applyFont="1" applyFill="1"/>
    <xf numFmtId="187" fontId="24" fillId="0" borderId="8" xfId="1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1810FDC4-2BE3-43FD-A673-55099F1D8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topLeftCell="A19" zoomScaleNormal="100" workbookViewId="0">
      <selection activeCell="P27" sqref="P27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85"/>
      <c r="G3" s="185"/>
      <c r="H3" s="185"/>
    </row>
    <row r="4" spans="1:16" ht="26.25" customHeight="1" x14ac:dyDescent="0.7">
      <c r="A4" s="186" t="s">
        <v>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6" ht="24" customHeight="1" x14ac:dyDescent="0.55000000000000004">
      <c r="A5" s="4" t="s">
        <v>4</v>
      </c>
      <c r="B5" s="176" t="s">
        <v>79</v>
      </c>
      <c r="C5" s="176"/>
      <c r="D5" s="5" t="s">
        <v>5</v>
      </c>
      <c r="E5" s="176" t="s">
        <v>77</v>
      </c>
      <c r="F5" s="176"/>
      <c r="G5" s="5" t="s">
        <v>6</v>
      </c>
      <c r="H5" s="176" t="s">
        <v>78</v>
      </c>
      <c r="I5" s="176"/>
      <c r="J5" s="5" t="s">
        <v>7</v>
      </c>
      <c r="K5" s="176" t="s">
        <v>76</v>
      </c>
      <c r="L5" s="176"/>
      <c r="M5" s="4" t="s">
        <v>8</v>
      </c>
    </row>
    <row r="6" spans="1:16" ht="27" customHeight="1" x14ac:dyDescent="0.55000000000000004">
      <c r="A6" s="6" t="s">
        <v>9</v>
      </c>
      <c r="B6" s="177" t="s">
        <v>75</v>
      </c>
      <c r="C6" s="178"/>
      <c r="D6" s="178"/>
      <c r="E6" s="178"/>
      <c r="F6" s="178"/>
      <c r="G6" s="5" t="s">
        <v>10</v>
      </c>
      <c r="H6" s="179" t="s">
        <v>64</v>
      </c>
      <c r="I6" s="179"/>
      <c r="J6" s="179"/>
      <c r="K6" s="179"/>
      <c r="L6" s="179"/>
      <c r="M6" s="179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80" t="s">
        <v>11</v>
      </c>
      <c r="B8" s="182" t="s">
        <v>12</v>
      </c>
      <c r="C8" s="182"/>
      <c r="D8" s="183" t="s">
        <v>13</v>
      </c>
      <c r="E8" s="184"/>
      <c r="F8" s="9" t="s">
        <v>14</v>
      </c>
      <c r="G8" s="182" t="s">
        <v>15</v>
      </c>
      <c r="H8" s="182"/>
      <c r="I8" s="182"/>
      <c r="J8" s="182" t="s">
        <v>16</v>
      </c>
      <c r="K8" s="182"/>
      <c r="L8" s="180" t="s">
        <v>17</v>
      </c>
      <c r="M8" s="180"/>
      <c r="N8" s="10"/>
    </row>
    <row r="9" spans="1:16" ht="21.75" x14ac:dyDescent="0.5">
      <c r="A9" s="181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81"/>
      <c r="M9" s="181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4">
        <v>1.0049999999999999</v>
      </c>
      <c r="H10" s="144"/>
      <c r="I10" s="14"/>
      <c r="J10" s="14"/>
      <c r="K10" s="14"/>
      <c r="L10" s="14"/>
      <c r="M10" s="15">
        <v>355.32400000000001</v>
      </c>
      <c r="N10" s="170"/>
    </row>
    <row r="11" spans="1:16" ht="17.100000000000001" customHeight="1" x14ac:dyDescent="0.5">
      <c r="A11" s="16"/>
      <c r="B11" s="16">
        <v>-50</v>
      </c>
      <c r="C11" s="16"/>
      <c r="D11" s="16"/>
      <c r="E11" s="16"/>
      <c r="F11" s="16"/>
      <c r="G11" s="145"/>
      <c r="H11" s="145">
        <v>0.97699999999999998</v>
      </c>
      <c r="I11" s="17"/>
      <c r="J11" s="17">
        <f>G10-H11</f>
        <v>2.7999999999999914E-2</v>
      </c>
      <c r="K11" s="17"/>
      <c r="L11" s="17"/>
      <c r="M11" s="17">
        <f>M10:N10+J11</f>
        <v>355.35200000000003</v>
      </c>
      <c r="O11" s="170"/>
      <c r="P11" s="170"/>
    </row>
    <row r="12" spans="1:16" ht="17.100000000000001" customHeight="1" x14ac:dyDescent="0.5">
      <c r="A12" s="16"/>
      <c r="B12" s="16">
        <v>-40</v>
      </c>
      <c r="C12" s="16"/>
      <c r="D12" s="16"/>
      <c r="E12" s="16"/>
      <c r="F12" s="16"/>
      <c r="G12" s="145"/>
      <c r="H12" s="145">
        <v>0.98599999999999999</v>
      </c>
      <c r="I12" s="17"/>
      <c r="J12" s="17"/>
      <c r="K12" s="17">
        <f>H11-H12</f>
        <v>-9.000000000000008E-3</v>
      </c>
      <c r="L12" s="17"/>
      <c r="M12" s="17">
        <f>M11:N11+K12</f>
        <v>355.34300000000002</v>
      </c>
      <c r="O12" s="170"/>
      <c r="P12" s="170"/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45"/>
      <c r="H13" s="145">
        <v>1.02</v>
      </c>
      <c r="I13" s="17"/>
      <c r="J13" s="17"/>
      <c r="K13" s="17">
        <f>H12-H13</f>
        <v>-3.400000000000003E-2</v>
      </c>
      <c r="L13" s="17"/>
      <c r="M13" s="17">
        <f>M12:N12+K13</f>
        <v>355.30900000000003</v>
      </c>
      <c r="O13" s="170"/>
      <c r="P13" s="170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45"/>
      <c r="H14" s="145">
        <v>1.2709999999999999</v>
      </c>
      <c r="I14" s="17"/>
      <c r="J14" s="17"/>
      <c r="K14" s="17">
        <f>H13-H14</f>
        <v>-0.25099999999999989</v>
      </c>
      <c r="L14" s="17"/>
      <c r="M14" s="17">
        <f>M13:N13+K14</f>
        <v>355.05800000000005</v>
      </c>
      <c r="O14" s="170"/>
      <c r="P14" s="170"/>
    </row>
    <row r="15" spans="1:16" ht="17.100000000000001" customHeight="1" x14ac:dyDescent="0.5">
      <c r="A15" s="16"/>
      <c r="B15" s="16">
        <v>-10</v>
      </c>
      <c r="C15" s="16"/>
      <c r="D15" s="16"/>
      <c r="E15" s="16"/>
      <c r="F15" s="16"/>
      <c r="G15" s="145"/>
      <c r="H15" s="145">
        <v>1.1299999999999999</v>
      </c>
      <c r="I15" s="17"/>
      <c r="J15" s="17">
        <f>H14-H15</f>
        <v>0.14100000000000001</v>
      </c>
      <c r="K15" s="17"/>
      <c r="L15" s="17"/>
      <c r="M15" s="17">
        <f>M14:N14+J15</f>
        <v>355.19900000000007</v>
      </c>
      <c r="O15" s="170"/>
      <c r="P15" s="170"/>
    </row>
    <row r="16" spans="1:16" ht="17.100000000000001" customHeight="1" x14ac:dyDescent="0.5">
      <c r="A16" s="173" t="s">
        <v>69</v>
      </c>
      <c r="B16" s="16"/>
      <c r="C16" s="16">
        <v>0</v>
      </c>
      <c r="D16" s="20"/>
      <c r="E16" s="20"/>
      <c r="F16" s="20"/>
      <c r="G16" s="145"/>
      <c r="H16" s="145">
        <v>1.22</v>
      </c>
      <c r="I16" s="17"/>
      <c r="J16" s="17"/>
      <c r="K16" s="17">
        <f>H15-H16</f>
        <v>-9.000000000000008E-2</v>
      </c>
      <c r="L16" s="17"/>
      <c r="M16" s="167">
        <f t="shared" ref="M16:M23" si="0">M15:N15+K16</f>
        <v>355.10900000000009</v>
      </c>
      <c r="O16" s="170"/>
      <c r="P16" s="170"/>
    </row>
    <row r="17" spans="1:16" ht="17.100000000000001" customHeight="1" x14ac:dyDescent="0.5">
      <c r="A17" s="16" t="s">
        <v>70</v>
      </c>
      <c r="B17" s="16"/>
      <c r="C17" s="16">
        <v>0</v>
      </c>
      <c r="D17" s="20"/>
      <c r="E17" s="20"/>
      <c r="F17" s="20"/>
      <c r="G17" s="145"/>
      <c r="H17" s="145">
        <v>1.7210000000000001</v>
      </c>
      <c r="I17" s="17"/>
      <c r="J17" s="17"/>
      <c r="K17" s="17">
        <f>H16-H17</f>
        <v>-0.50100000000000011</v>
      </c>
      <c r="L17" s="17"/>
      <c r="M17" s="17">
        <f t="shared" si="0"/>
        <v>354.60800000000012</v>
      </c>
      <c r="O17" s="170"/>
      <c r="P17" s="170"/>
    </row>
    <row r="18" spans="1:16" ht="17.100000000000001" customHeight="1" x14ac:dyDescent="0.5">
      <c r="A18" s="16" t="s">
        <v>80</v>
      </c>
      <c r="B18" s="16"/>
      <c r="C18" s="16"/>
      <c r="D18" s="20"/>
      <c r="E18" s="20"/>
      <c r="F18" s="20"/>
      <c r="G18" s="145">
        <v>0.44800000000000001</v>
      </c>
      <c r="H18" s="145"/>
      <c r="I18" s="17">
        <v>3.8140000000000001</v>
      </c>
      <c r="J18" s="17"/>
      <c r="K18" s="17">
        <f>H17-I18</f>
        <v>-2.093</v>
      </c>
      <c r="L18" s="17"/>
      <c r="M18" s="17">
        <f t="shared" si="0"/>
        <v>352.5150000000001</v>
      </c>
      <c r="N18" s="170"/>
      <c r="O18" s="170"/>
      <c r="P18" s="170"/>
    </row>
    <row r="19" spans="1:16" ht="17.100000000000001" customHeight="1" x14ac:dyDescent="0.5">
      <c r="A19" s="16"/>
      <c r="B19" s="16"/>
      <c r="C19" s="16">
        <v>2</v>
      </c>
      <c r="D19" s="20"/>
      <c r="E19" s="20"/>
      <c r="F19" s="20"/>
      <c r="G19" s="145"/>
      <c r="H19" s="145">
        <v>1.5680000000000001</v>
      </c>
      <c r="I19" s="17"/>
      <c r="J19" s="17"/>
      <c r="K19" s="17">
        <f>G18-H19</f>
        <v>-1.1200000000000001</v>
      </c>
      <c r="L19" s="17"/>
      <c r="M19" s="17">
        <f t="shared" si="0"/>
        <v>351.3950000000001</v>
      </c>
      <c r="N19" s="170"/>
      <c r="O19" s="170"/>
      <c r="P19" s="170"/>
    </row>
    <row r="20" spans="1:16" ht="17.100000000000001" customHeight="1" x14ac:dyDescent="0.5">
      <c r="A20" s="19"/>
      <c r="B20" s="16"/>
      <c r="C20" s="16">
        <v>4</v>
      </c>
      <c r="D20" s="20"/>
      <c r="E20" s="20"/>
      <c r="F20" s="20"/>
      <c r="G20" s="145"/>
      <c r="H20" s="145">
        <v>2.97</v>
      </c>
      <c r="I20" s="17"/>
      <c r="J20" s="17"/>
      <c r="K20" s="17">
        <f>H19-H20</f>
        <v>-1.4020000000000001</v>
      </c>
      <c r="L20" s="17"/>
      <c r="M20" s="17">
        <f t="shared" si="0"/>
        <v>349.99300000000011</v>
      </c>
      <c r="N20" s="171"/>
      <c r="O20" s="170"/>
      <c r="P20" s="171"/>
    </row>
    <row r="21" spans="1:16" ht="17.100000000000001" customHeight="1" x14ac:dyDescent="0.5">
      <c r="A21" s="16" t="s">
        <v>94</v>
      </c>
      <c r="B21" s="16"/>
      <c r="C21" s="16"/>
      <c r="D21" s="20"/>
      <c r="E21" s="20"/>
      <c r="F21" s="16"/>
      <c r="G21" s="145">
        <v>0.21199999999999999</v>
      </c>
      <c r="H21" s="145"/>
      <c r="I21" s="17">
        <v>3.7639999999999998</v>
      </c>
      <c r="J21" s="17"/>
      <c r="K21" s="17">
        <f>H20-I21</f>
        <v>-0.79399999999999959</v>
      </c>
      <c r="L21" s="17"/>
      <c r="M21" s="17">
        <f t="shared" si="0"/>
        <v>349.19900000000013</v>
      </c>
      <c r="N21" s="171"/>
      <c r="O21" s="170"/>
      <c r="P21" s="171"/>
    </row>
    <row r="22" spans="1:16" ht="17.100000000000001" customHeight="1" x14ac:dyDescent="0.5">
      <c r="A22" s="16"/>
      <c r="B22" s="16"/>
      <c r="C22" s="16">
        <v>6</v>
      </c>
      <c r="D22" s="20"/>
      <c r="E22" s="20"/>
      <c r="F22" s="16"/>
      <c r="G22" s="145"/>
      <c r="H22" s="145">
        <v>0.85799999999999998</v>
      </c>
      <c r="I22" s="17"/>
      <c r="J22" s="17"/>
      <c r="K22" s="17">
        <f>G21-H22</f>
        <v>-0.64600000000000002</v>
      </c>
      <c r="L22" s="17"/>
      <c r="M22" s="17">
        <f t="shared" si="0"/>
        <v>348.55300000000011</v>
      </c>
      <c r="N22" s="171"/>
      <c r="O22" s="171"/>
      <c r="P22" s="171"/>
    </row>
    <row r="23" spans="1:16" ht="17.100000000000001" customHeight="1" x14ac:dyDescent="0.5">
      <c r="A23" s="121" t="s">
        <v>61</v>
      </c>
      <c r="B23" s="16"/>
      <c r="C23" s="16">
        <v>7</v>
      </c>
      <c r="D23" s="20"/>
      <c r="E23" s="20"/>
      <c r="F23" s="21"/>
      <c r="G23" s="145"/>
      <c r="H23" s="145">
        <v>2.169</v>
      </c>
      <c r="I23" s="17"/>
      <c r="J23" s="17"/>
      <c r="K23" s="17">
        <f>H22-H23</f>
        <v>-1.3109999999999999</v>
      </c>
      <c r="L23" s="17"/>
      <c r="M23" s="172">
        <f t="shared" si="0"/>
        <v>347.24200000000013</v>
      </c>
      <c r="N23" s="171"/>
      <c r="O23" s="171"/>
      <c r="P23" s="171"/>
    </row>
    <row r="24" spans="1:16" ht="17.100000000000001" customHeight="1" x14ac:dyDescent="0.5">
      <c r="A24" s="121"/>
      <c r="B24" s="16"/>
      <c r="C24" s="16">
        <v>8</v>
      </c>
      <c r="D24" s="20"/>
      <c r="E24" s="20"/>
      <c r="F24" s="21">
        <v>0.41</v>
      </c>
      <c r="G24" s="145"/>
      <c r="H24" s="145"/>
      <c r="I24" s="17"/>
      <c r="J24" s="17"/>
      <c r="K24" s="17"/>
      <c r="L24" s="17"/>
      <c r="M24" s="17">
        <f>M23:N23-F24</f>
        <v>346.83200000000011</v>
      </c>
      <c r="N24" s="171"/>
      <c r="O24" s="171"/>
      <c r="P24" s="171"/>
    </row>
    <row r="25" spans="1:16" ht="17.100000000000001" customHeight="1" x14ac:dyDescent="0.5">
      <c r="A25" s="16"/>
      <c r="B25" s="16"/>
      <c r="C25" s="16">
        <v>10</v>
      </c>
      <c r="D25" s="20"/>
      <c r="E25" s="20"/>
      <c r="F25" s="21">
        <v>0.51</v>
      </c>
      <c r="G25" s="145"/>
      <c r="H25" s="145"/>
      <c r="I25" s="17"/>
      <c r="J25" s="17"/>
      <c r="K25" s="17"/>
      <c r="L25" s="17"/>
      <c r="M25" s="17">
        <f>M23-F25</f>
        <v>346.73200000000014</v>
      </c>
      <c r="N25" s="171"/>
      <c r="O25" s="171"/>
      <c r="P25" s="171"/>
    </row>
    <row r="26" spans="1:16" ht="17.100000000000001" customHeight="1" x14ac:dyDescent="0.5">
      <c r="A26" s="16"/>
      <c r="B26" s="16"/>
      <c r="C26" s="16">
        <v>12</v>
      </c>
      <c r="D26" s="20"/>
      <c r="E26" s="20"/>
      <c r="F26" s="21">
        <v>0.32</v>
      </c>
      <c r="G26" s="145"/>
      <c r="H26" s="145"/>
      <c r="I26" s="17"/>
      <c r="J26" s="17"/>
      <c r="K26" s="17"/>
      <c r="L26" s="17"/>
      <c r="M26" s="17">
        <f>M23-F26</f>
        <v>346.92200000000014</v>
      </c>
      <c r="N26" s="171"/>
      <c r="O26" s="171"/>
      <c r="P26" s="171"/>
    </row>
    <row r="27" spans="1:16" ht="17.100000000000001" customHeight="1" x14ac:dyDescent="0.5">
      <c r="A27" s="121"/>
      <c r="B27" s="16"/>
      <c r="C27" s="16">
        <v>14</v>
      </c>
      <c r="D27" s="20"/>
      <c r="E27" s="20"/>
      <c r="F27" s="21">
        <v>0.31</v>
      </c>
      <c r="G27" s="145"/>
      <c r="H27" s="145"/>
      <c r="I27" s="17"/>
      <c r="J27" s="17"/>
      <c r="K27" s="17"/>
      <c r="L27" s="17"/>
      <c r="M27" s="17">
        <f>M23-F27</f>
        <v>346.93200000000013</v>
      </c>
      <c r="N27" s="171"/>
      <c r="O27" s="171"/>
      <c r="P27" s="171"/>
    </row>
    <row r="28" spans="1:16" ht="17.100000000000001" customHeight="1" x14ac:dyDescent="0.5">
      <c r="A28" s="16"/>
      <c r="B28" s="16"/>
      <c r="C28" s="16">
        <v>16</v>
      </c>
      <c r="D28" s="20"/>
      <c r="E28" s="20"/>
      <c r="F28" s="21">
        <v>0.32</v>
      </c>
      <c r="G28" s="145"/>
      <c r="H28" s="145"/>
      <c r="I28" s="17"/>
      <c r="J28" s="17"/>
      <c r="K28" s="17"/>
      <c r="L28" s="17"/>
      <c r="M28" s="17">
        <f>M23-F28</f>
        <v>346.92200000000014</v>
      </c>
      <c r="N28" s="171"/>
      <c r="O28" s="171"/>
      <c r="P28" s="171"/>
    </row>
    <row r="29" spans="1:16" ht="17.100000000000001" customHeight="1" x14ac:dyDescent="0.5">
      <c r="A29" s="121"/>
      <c r="B29" s="16"/>
      <c r="C29" s="16">
        <v>18</v>
      </c>
      <c r="D29" s="20"/>
      <c r="E29" s="20"/>
      <c r="F29" s="21">
        <v>0.3</v>
      </c>
      <c r="G29" s="145"/>
      <c r="H29" s="145"/>
      <c r="I29" s="17"/>
      <c r="J29" s="17"/>
      <c r="K29" s="17"/>
      <c r="L29" s="17"/>
      <c r="M29" s="17">
        <f>M23-F29</f>
        <v>346.94200000000012</v>
      </c>
      <c r="N29" s="171"/>
      <c r="O29" s="171"/>
      <c r="P29" s="171"/>
    </row>
    <row r="30" spans="1:16" ht="17.100000000000001" customHeight="1" x14ac:dyDescent="0.5">
      <c r="A30" s="22"/>
      <c r="B30" s="16"/>
      <c r="C30" s="16">
        <v>20</v>
      </c>
      <c r="D30" s="20"/>
      <c r="E30" s="20"/>
      <c r="F30" s="21">
        <v>0.77</v>
      </c>
      <c r="G30" s="145"/>
      <c r="H30" s="145"/>
      <c r="I30" s="17"/>
      <c r="J30" s="17"/>
      <c r="K30" s="17"/>
      <c r="L30" s="17"/>
      <c r="M30" s="17">
        <f>M23-F30</f>
        <v>346.47200000000015</v>
      </c>
      <c r="N30" s="171"/>
      <c r="O30" s="171"/>
      <c r="P30" s="171"/>
    </row>
    <row r="31" spans="1:16" ht="17.100000000000001" customHeight="1" x14ac:dyDescent="0.5">
      <c r="A31" s="16"/>
      <c r="B31" s="16"/>
      <c r="C31" s="16">
        <v>22</v>
      </c>
      <c r="D31" s="20"/>
      <c r="E31" s="20"/>
      <c r="F31" s="21">
        <v>0.81</v>
      </c>
      <c r="G31" s="145"/>
      <c r="H31" s="145"/>
      <c r="I31" s="17"/>
      <c r="J31" s="17"/>
      <c r="K31" s="17"/>
      <c r="L31" s="17"/>
      <c r="M31" s="17">
        <f>M23-F31</f>
        <v>346.43200000000013</v>
      </c>
      <c r="N31" s="171"/>
      <c r="O31" s="171"/>
      <c r="P31" s="171"/>
    </row>
    <row r="32" spans="1:16" ht="17.100000000000001" customHeight="1" x14ac:dyDescent="0.5">
      <c r="A32" s="16"/>
      <c r="B32" s="16"/>
      <c r="C32" s="16">
        <v>24</v>
      </c>
      <c r="D32" s="20"/>
      <c r="E32" s="20"/>
      <c r="F32" s="21">
        <v>0.82</v>
      </c>
      <c r="G32" s="145"/>
      <c r="H32" s="145"/>
      <c r="I32" s="17"/>
      <c r="J32" s="17"/>
      <c r="K32" s="17"/>
      <c r="L32" s="17"/>
      <c r="M32" s="17">
        <f>M23-F32</f>
        <v>346.42200000000014</v>
      </c>
      <c r="N32" s="171"/>
      <c r="O32" s="171"/>
      <c r="P32" s="171"/>
    </row>
    <row r="33" spans="1:16" ht="17.100000000000001" customHeight="1" x14ac:dyDescent="0.5">
      <c r="A33" s="16"/>
      <c r="B33" s="16"/>
      <c r="C33" s="16">
        <v>26</v>
      </c>
      <c r="D33" s="20"/>
      <c r="E33" s="20"/>
      <c r="F33" s="21">
        <v>0.56000000000000005</v>
      </c>
      <c r="G33" s="145"/>
      <c r="H33" s="145"/>
      <c r="I33" s="17"/>
      <c r="J33" s="17"/>
      <c r="K33" s="17"/>
      <c r="L33" s="17"/>
      <c r="M33" s="17">
        <f>M23-F33</f>
        <v>346.68200000000013</v>
      </c>
      <c r="N33" s="171"/>
      <c r="O33" s="171"/>
      <c r="P33" s="171"/>
    </row>
    <row r="34" spans="1:16" ht="17.100000000000001" customHeight="1" x14ac:dyDescent="0.5">
      <c r="A34" s="16"/>
      <c r="B34" s="16"/>
      <c r="C34" s="16">
        <v>28</v>
      </c>
      <c r="D34" s="20"/>
      <c r="E34" s="20"/>
      <c r="F34" s="21">
        <v>0.52</v>
      </c>
      <c r="G34" s="145"/>
      <c r="H34" s="145"/>
      <c r="I34" s="17"/>
      <c r="J34" s="17"/>
      <c r="L34" s="17"/>
      <c r="M34" s="17">
        <f>M23-F34</f>
        <v>346.72200000000015</v>
      </c>
      <c r="N34" s="171"/>
      <c r="O34" s="171"/>
      <c r="P34" s="171"/>
    </row>
    <row r="35" spans="1:16" ht="17.100000000000001" customHeight="1" x14ac:dyDescent="0.5">
      <c r="A35" s="19"/>
      <c r="B35" s="16"/>
      <c r="C35" s="16">
        <v>30</v>
      </c>
      <c r="D35" s="20"/>
      <c r="E35" s="20"/>
      <c r="F35" s="21">
        <v>0.27</v>
      </c>
      <c r="G35" s="145"/>
      <c r="H35" s="145"/>
      <c r="I35" s="17"/>
      <c r="J35" s="17"/>
      <c r="K35" s="17"/>
      <c r="L35" s="17"/>
      <c r="M35" s="17">
        <f>M23-F35</f>
        <v>346.97200000000015</v>
      </c>
      <c r="N35" s="170"/>
      <c r="O35" s="171"/>
      <c r="P35" s="171"/>
    </row>
    <row r="36" spans="1:16" ht="17.100000000000001" customHeight="1" x14ac:dyDescent="0.5">
      <c r="A36" s="19"/>
      <c r="B36" s="16"/>
      <c r="C36" s="16">
        <v>32</v>
      </c>
      <c r="D36" s="20"/>
      <c r="E36" s="20"/>
      <c r="F36" s="21">
        <v>0.3</v>
      </c>
      <c r="G36" s="145"/>
      <c r="H36" s="145"/>
      <c r="I36" s="17"/>
      <c r="J36" s="17"/>
      <c r="K36" s="17"/>
      <c r="L36" s="17"/>
      <c r="M36" s="17">
        <f>M23-F36</f>
        <v>346.94200000000012</v>
      </c>
      <c r="N36" s="171"/>
      <c r="O36" s="171"/>
      <c r="P36" s="171"/>
    </row>
    <row r="37" spans="1:16" ht="17.100000000000001" customHeight="1" x14ac:dyDescent="0.5">
      <c r="A37" s="19"/>
      <c r="B37" s="16"/>
      <c r="C37" s="16">
        <v>34</v>
      </c>
      <c r="D37" s="20"/>
      <c r="E37" s="20"/>
      <c r="F37" s="21"/>
      <c r="G37" s="145"/>
      <c r="H37" s="145">
        <v>1.9419999999999999</v>
      </c>
      <c r="I37" s="17"/>
      <c r="J37" s="17">
        <f>H23-H37</f>
        <v>0.22700000000000009</v>
      </c>
      <c r="K37" s="17"/>
      <c r="L37" s="17"/>
      <c r="M37" s="17">
        <f>M23+J37</f>
        <v>347.46900000000011</v>
      </c>
      <c r="N37" s="171"/>
      <c r="O37" s="171"/>
      <c r="P37" s="171"/>
    </row>
    <row r="38" spans="1:16" ht="17.100000000000001" customHeight="1" x14ac:dyDescent="0.5">
      <c r="A38" s="16"/>
      <c r="B38" s="16"/>
      <c r="C38" s="16">
        <v>36</v>
      </c>
      <c r="D38" s="20"/>
      <c r="E38" s="20"/>
      <c r="F38" s="21"/>
      <c r="G38" s="145"/>
      <c r="H38" s="145">
        <v>0.70699999999999996</v>
      </c>
      <c r="I38" s="17"/>
      <c r="J38" s="17">
        <f>H37-H38</f>
        <v>1.2349999999999999</v>
      </c>
      <c r="K38" s="17"/>
      <c r="L38" s="17"/>
      <c r="M38" s="17">
        <f>M37:N37+J38</f>
        <v>348.70400000000012</v>
      </c>
      <c r="N38" s="171"/>
      <c r="O38" s="171"/>
      <c r="P38" s="171"/>
    </row>
    <row r="39" spans="1:16" ht="17.100000000000001" customHeight="1" x14ac:dyDescent="0.5">
      <c r="A39" s="19"/>
      <c r="B39" s="16"/>
      <c r="C39" s="16">
        <v>38</v>
      </c>
      <c r="D39" s="20"/>
      <c r="E39" s="20"/>
      <c r="F39" s="21"/>
      <c r="G39" s="145"/>
      <c r="H39" s="145">
        <v>0.32300000000000001</v>
      </c>
      <c r="I39" s="17"/>
      <c r="J39" s="17">
        <f>H38-H39</f>
        <v>0.38399999999999995</v>
      </c>
      <c r="K39" s="17"/>
      <c r="L39" s="17"/>
      <c r="M39" s="17">
        <f>M38:N38+J39</f>
        <v>349.08800000000014</v>
      </c>
      <c r="N39" s="171"/>
      <c r="O39" s="171"/>
      <c r="P39" s="171"/>
    </row>
    <row r="40" spans="1:16" ht="17.100000000000001" customHeight="1" x14ac:dyDescent="0.5">
      <c r="A40" s="16" t="s">
        <v>81</v>
      </c>
      <c r="B40" s="16"/>
      <c r="C40" s="133"/>
      <c r="D40" s="20"/>
      <c r="E40" s="20"/>
      <c r="F40" s="21"/>
      <c r="G40" s="145">
        <v>3.7120000000000002</v>
      </c>
      <c r="H40" s="145"/>
      <c r="I40" s="17">
        <v>2.3E-2</v>
      </c>
      <c r="J40" s="17">
        <f>H39-I40</f>
        <v>0.3</v>
      </c>
      <c r="K40" s="17"/>
      <c r="L40" s="17"/>
      <c r="M40" s="17">
        <f>M39:N39+J40</f>
        <v>349.38800000000015</v>
      </c>
      <c r="P40" s="171"/>
    </row>
    <row r="41" spans="1:16" ht="17.100000000000001" customHeight="1" x14ac:dyDescent="0.5">
      <c r="A41" s="16"/>
      <c r="B41" s="16"/>
      <c r="C41" s="16">
        <v>40</v>
      </c>
      <c r="D41" s="20"/>
      <c r="E41" s="20"/>
      <c r="F41" s="21"/>
      <c r="G41" s="145"/>
      <c r="H41" s="145">
        <v>3.6720000000000002</v>
      </c>
      <c r="I41" s="17"/>
      <c r="J41" s="17">
        <f>G40-H41</f>
        <v>4.0000000000000036E-2</v>
      </c>
      <c r="K41" s="17"/>
      <c r="L41" s="17"/>
      <c r="M41" s="17">
        <f>M40:N40+J41</f>
        <v>349.42800000000017</v>
      </c>
      <c r="O41" s="18"/>
      <c r="P41" s="171"/>
    </row>
    <row r="42" spans="1:16" ht="33" customHeight="1" x14ac:dyDescent="0.5">
      <c r="A42" s="33"/>
      <c r="B42" s="32" t="s">
        <v>25</v>
      </c>
      <c r="C42" s="174" t="s">
        <v>93</v>
      </c>
      <c r="D42" s="174"/>
      <c r="E42" s="174"/>
      <c r="F42" s="34" t="s">
        <v>26</v>
      </c>
      <c r="G42" s="34"/>
      <c r="H42" s="34" t="s">
        <v>27</v>
      </c>
      <c r="I42" s="174"/>
      <c r="J42" s="174"/>
      <c r="K42" s="174"/>
      <c r="L42" s="174"/>
      <c r="M42" s="35"/>
    </row>
    <row r="43" spans="1:16" ht="22.5" customHeight="1" x14ac:dyDescent="0.5">
      <c r="A43" s="35"/>
      <c r="B43" s="32" t="s">
        <v>28</v>
      </c>
      <c r="C43" s="175">
        <v>23042</v>
      </c>
      <c r="D43" s="174"/>
      <c r="E43" s="174"/>
      <c r="F43" s="32"/>
      <c r="G43" s="34"/>
      <c r="H43" s="34" t="s">
        <v>28</v>
      </c>
      <c r="I43" s="174"/>
      <c r="J43" s="174"/>
      <c r="K43" s="174"/>
      <c r="L43" s="174"/>
      <c r="M43" s="35"/>
    </row>
    <row r="44" spans="1:16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6" ht="16.5" customHeight="1" x14ac:dyDescent="0.5">
      <c r="A45" s="1" t="s">
        <v>2</v>
      </c>
      <c r="B45" s="1"/>
      <c r="C45" s="1"/>
      <c r="D45" s="1"/>
      <c r="E45" s="1"/>
    </row>
    <row r="46" spans="1:16" ht="19.5" customHeight="1" x14ac:dyDescent="0.35">
      <c r="F46" s="185"/>
      <c r="G46" s="185"/>
      <c r="H46" s="185"/>
    </row>
    <row r="47" spans="1:16" ht="26.25" customHeight="1" x14ac:dyDescent="0.7">
      <c r="A47" s="186" t="s">
        <v>3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16" ht="24" customHeight="1" x14ac:dyDescent="0.55000000000000004">
      <c r="A48" s="4" t="s">
        <v>4</v>
      </c>
      <c r="B48" s="176" t="s">
        <v>79</v>
      </c>
      <c r="C48" s="176"/>
      <c r="D48" s="166" t="s">
        <v>5</v>
      </c>
      <c r="E48" s="176" t="s">
        <v>77</v>
      </c>
      <c r="F48" s="176"/>
      <c r="G48" s="166" t="s">
        <v>6</v>
      </c>
      <c r="H48" s="176" t="s">
        <v>78</v>
      </c>
      <c r="I48" s="176"/>
      <c r="J48" s="166" t="s">
        <v>7</v>
      </c>
      <c r="K48" s="176" t="s">
        <v>76</v>
      </c>
      <c r="L48" s="176"/>
      <c r="M48" s="4" t="s">
        <v>89</v>
      </c>
    </row>
    <row r="49" spans="1:17" ht="27" customHeight="1" x14ac:dyDescent="0.55000000000000004">
      <c r="A49" s="165" t="s">
        <v>9</v>
      </c>
      <c r="B49" s="177" t="s">
        <v>75</v>
      </c>
      <c r="C49" s="178"/>
      <c r="D49" s="178"/>
      <c r="E49" s="178"/>
      <c r="F49" s="178"/>
      <c r="G49" s="166" t="s">
        <v>10</v>
      </c>
      <c r="H49" s="179" t="s">
        <v>64</v>
      </c>
      <c r="I49" s="179"/>
      <c r="J49" s="179"/>
      <c r="K49" s="179"/>
      <c r="L49" s="179"/>
      <c r="M49" s="179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80" t="s">
        <v>11</v>
      </c>
      <c r="B51" s="182" t="s">
        <v>12</v>
      </c>
      <c r="C51" s="182"/>
      <c r="D51" s="183" t="s">
        <v>13</v>
      </c>
      <c r="E51" s="184"/>
      <c r="F51" s="9" t="s">
        <v>14</v>
      </c>
      <c r="G51" s="182" t="s">
        <v>15</v>
      </c>
      <c r="H51" s="182"/>
      <c r="I51" s="182"/>
      <c r="J51" s="182" t="s">
        <v>16</v>
      </c>
      <c r="K51" s="182"/>
      <c r="L51" s="180" t="s">
        <v>17</v>
      </c>
      <c r="M51" s="180"/>
      <c r="N51" s="10"/>
    </row>
    <row r="52" spans="1:17" ht="21.75" x14ac:dyDescent="0.5">
      <c r="A52" s="181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81"/>
      <c r="M52" s="181"/>
    </row>
    <row r="53" spans="1:17" ht="17.100000000000001" customHeight="1" x14ac:dyDescent="0.5">
      <c r="A53" s="19"/>
      <c r="B53" s="13"/>
      <c r="C53" s="13">
        <v>42</v>
      </c>
      <c r="D53" s="124"/>
      <c r="E53" s="124"/>
      <c r="F53" s="125"/>
      <c r="G53" s="144"/>
      <c r="H53" s="144">
        <v>3.5710000000000002</v>
      </c>
      <c r="I53" s="14"/>
      <c r="J53" s="134">
        <f>H41-H53</f>
        <v>0.10099999999999998</v>
      </c>
      <c r="K53" s="14"/>
      <c r="L53" s="14"/>
      <c r="M53" s="14">
        <f>M41+J53</f>
        <v>349.52900000000017</v>
      </c>
      <c r="O53" s="18"/>
    </row>
    <row r="54" spans="1:17" ht="17.100000000000001" customHeight="1" x14ac:dyDescent="0.5">
      <c r="A54" s="19"/>
      <c r="B54" s="16"/>
      <c r="C54" s="16">
        <v>44</v>
      </c>
      <c r="D54" s="20"/>
      <c r="E54" s="20"/>
      <c r="F54" s="21"/>
      <c r="G54" s="145"/>
      <c r="H54" s="145">
        <v>3.2869999999999999</v>
      </c>
      <c r="I54" s="17"/>
      <c r="J54" s="17">
        <f>H53-H54</f>
        <v>0.28400000000000025</v>
      </c>
      <c r="K54" s="17"/>
      <c r="L54" s="17"/>
      <c r="M54" s="17">
        <f>M53:N53+J54</f>
        <v>349.81300000000016</v>
      </c>
      <c r="O54" s="18"/>
    </row>
    <row r="55" spans="1:17" ht="17.100000000000001" customHeight="1" x14ac:dyDescent="0.5">
      <c r="A55" s="19"/>
      <c r="B55" s="27"/>
      <c r="C55" s="27">
        <v>46</v>
      </c>
      <c r="D55" s="28"/>
      <c r="E55" s="28"/>
      <c r="F55" s="29"/>
      <c r="G55" s="146"/>
      <c r="H55" s="146">
        <v>3.1219999999999999</v>
      </c>
      <c r="I55" s="30"/>
      <c r="J55" s="30">
        <f>H54-H55</f>
        <v>0.16500000000000004</v>
      </c>
      <c r="K55" s="30"/>
      <c r="L55" s="30"/>
      <c r="M55" s="30">
        <f>M54:N54+J55</f>
        <v>349.97800000000018</v>
      </c>
      <c r="O55" s="18"/>
    </row>
    <row r="56" spans="1:17" ht="17.100000000000001" customHeight="1" x14ac:dyDescent="0.5">
      <c r="A56" s="19"/>
      <c r="B56" s="16"/>
      <c r="C56" s="16">
        <v>48</v>
      </c>
      <c r="D56" s="16"/>
      <c r="E56" s="16"/>
      <c r="F56" s="20"/>
      <c r="G56" s="147"/>
      <c r="H56" s="145">
        <v>2.843</v>
      </c>
      <c r="I56" s="17"/>
      <c r="J56" s="17">
        <f>H55-H56</f>
        <v>0.27899999999999991</v>
      </c>
      <c r="K56" s="17"/>
      <c r="L56" s="17"/>
      <c r="M56" s="17">
        <f>M55:N55+J56</f>
        <v>350.25700000000018</v>
      </c>
      <c r="N56" s="153"/>
      <c r="O56" s="17"/>
    </row>
    <row r="57" spans="1:17" ht="17.100000000000001" customHeight="1" x14ac:dyDescent="0.5">
      <c r="A57" s="19"/>
      <c r="B57" s="16"/>
      <c r="C57" s="16">
        <v>50</v>
      </c>
      <c r="D57" s="20"/>
      <c r="E57" s="16"/>
      <c r="F57" s="16"/>
      <c r="G57" s="147"/>
      <c r="H57" s="146">
        <v>2.863</v>
      </c>
      <c r="I57" s="17"/>
      <c r="J57" s="17"/>
      <c r="K57" s="17">
        <f>H56-H57</f>
        <v>-2.0000000000000018E-2</v>
      </c>
      <c r="L57" s="17"/>
      <c r="M57" s="17">
        <f>M56:N56+K57</f>
        <v>350.23700000000019</v>
      </c>
      <c r="N57" s="153"/>
      <c r="O57" s="17"/>
      <c r="P57" s="17"/>
      <c r="Q57" s="17"/>
    </row>
    <row r="58" spans="1:17" ht="17.100000000000001" customHeight="1" x14ac:dyDescent="0.35">
      <c r="A58" s="16"/>
      <c r="B58" s="16"/>
      <c r="C58" s="16">
        <v>52</v>
      </c>
      <c r="D58" s="20"/>
      <c r="E58" s="20"/>
      <c r="F58" s="21"/>
      <c r="G58" s="146"/>
      <c r="H58" s="145">
        <v>2.431</v>
      </c>
      <c r="I58" s="30"/>
      <c r="J58" s="30">
        <f>H57-H58</f>
        <v>0.43199999999999994</v>
      </c>
      <c r="K58" s="30"/>
      <c r="L58" s="30"/>
      <c r="M58" s="30">
        <f>M57:N57+J58</f>
        <v>350.66900000000021</v>
      </c>
      <c r="O58" s="18"/>
    </row>
    <row r="59" spans="1:17" ht="17.100000000000001" customHeight="1" x14ac:dyDescent="0.35">
      <c r="A59" s="16"/>
      <c r="B59" s="159"/>
      <c r="C59" s="16">
        <v>54</v>
      </c>
      <c r="D59" s="20"/>
      <c r="E59" s="20"/>
      <c r="F59" s="21"/>
      <c r="G59" s="17"/>
      <c r="H59" s="17">
        <v>2.323</v>
      </c>
      <c r="I59" s="17"/>
      <c r="J59" s="17">
        <f>H58-H59</f>
        <v>0.1080000000000001</v>
      </c>
      <c r="K59" s="17"/>
      <c r="L59" s="17"/>
      <c r="M59" s="17">
        <f>M58:N58+J59</f>
        <v>350.77700000000021</v>
      </c>
      <c r="O59" s="18"/>
    </row>
    <row r="60" spans="1:17" ht="17.100000000000001" customHeight="1" x14ac:dyDescent="0.35">
      <c r="A60" s="16"/>
      <c r="B60" s="159"/>
      <c r="C60" s="16">
        <v>56</v>
      </c>
      <c r="D60" s="20"/>
      <c r="E60" s="20"/>
      <c r="F60" s="21"/>
      <c r="G60" s="17"/>
      <c r="H60" s="17">
        <v>2.5710000000000002</v>
      </c>
      <c r="I60" s="17"/>
      <c r="J60" s="17"/>
      <c r="K60" s="17">
        <f>H59-H60</f>
        <v>-0.24800000000000022</v>
      </c>
      <c r="L60" s="17"/>
      <c r="M60" s="17">
        <f>M59:N59+K60</f>
        <v>350.52900000000022</v>
      </c>
      <c r="O60" s="18"/>
    </row>
    <row r="61" spans="1:17" ht="17.100000000000001" customHeight="1" x14ac:dyDescent="0.35">
      <c r="A61" s="161"/>
      <c r="B61" s="16"/>
      <c r="C61" s="16">
        <v>58</v>
      </c>
      <c r="D61" s="20"/>
      <c r="E61" s="20"/>
      <c r="F61" s="21"/>
      <c r="G61" s="17"/>
      <c r="H61" s="17">
        <v>2.5110000000000001</v>
      </c>
      <c r="I61" s="17"/>
      <c r="J61" s="17">
        <f>H60-H61</f>
        <v>6.0000000000000053E-2</v>
      </c>
      <c r="K61" s="17"/>
      <c r="L61" s="17"/>
      <c r="M61" s="17">
        <f>M60:N60+J61</f>
        <v>350.58900000000023</v>
      </c>
      <c r="O61" s="18"/>
    </row>
    <row r="62" spans="1:17" ht="17.100000000000001" customHeight="1" x14ac:dyDescent="0.35">
      <c r="A62" s="162"/>
      <c r="B62" s="16"/>
      <c r="C62" s="149">
        <v>60</v>
      </c>
      <c r="D62" s="151"/>
      <c r="E62" s="151"/>
      <c r="F62" s="150"/>
      <c r="G62" s="138"/>
      <c r="H62" s="138">
        <v>2.331</v>
      </c>
      <c r="I62" s="138"/>
      <c r="J62" s="138">
        <f>H61-H62</f>
        <v>0.18000000000000016</v>
      </c>
      <c r="K62" s="138"/>
      <c r="L62" s="138"/>
      <c r="M62" s="138">
        <f>M61:N61+J62</f>
        <v>350.76900000000023</v>
      </c>
      <c r="N62" s="153"/>
      <c r="O62" s="18"/>
    </row>
    <row r="63" spans="1:17" ht="15.75" customHeight="1" x14ac:dyDescent="0.5">
      <c r="A63" s="19"/>
      <c r="B63" s="16"/>
      <c r="C63" s="16">
        <v>62</v>
      </c>
      <c r="D63" s="20"/>
      <c r="E63" s="20"/>
      <c r="F63" s="21"/>
      <c r="G63" s="17"/>
      <c r="H63" s="17">
        <v>2.1960000000000002</v>
      </c>
      <c r="I63" s="17"/>
      <c r="J63" s="17">
        <f>H62-H63</f>
        <v>0.13499999999999979</v>
      </c>
      <c r="K63" s="17"/>
      <c r="L63" s="17"/>
      <c r="M63" s="17">
        <f>M62:N62+J63</f>
        <v>350.90400000000022</v>
      </c>
      <c r="N63" s="154"/>
      <c r="O63" s="18"/>
    </row>
    <row r="64" spans="1:17" ht="17.100000000000001" customHeight="1" x14ac:dyDescent="0.5">
      <c r="A64" s="19"/>
      <c r="B64" s="16"/>
      <c r="C64" s="16">
        <v>64</v>
      </c>
      <c r="D64" s="20"/>
      <c r="E64" s="20"/>
      <c r="F64" s="21"/>
      <c r="G64" s="17"/>
      <c r="H64" s="17">
        <v>2.6509999999999998</v>
      </c>
      <c r="I64" s="17"/>
      <c r="J64" s="17"/>
      <c r="K64" s="17">
        <f>H63-H64</f>
        <v>-0.45499999999999963</v>
      </c>
      <c r="L64" s="17"/>
      <c r="M64" s="17">
        <f>M63:N63+K64</f>
        <v>350.44900000000024</v>
      </c>
      <c r="N64" s="155"/>
      <c r="O64" s="18"/>
    </row>
    <row r="65" spans="1:15" ht="17.100000000000001" customHeight="1" x14ac:dyDescent="0.5">
      <c r="A65" s="19"/>
      <c r="B65" s="16"/>
      <c r="C65" s="16">
        <v>66</v>
      </c>
      <c r="D65" s="20"/>
      <c r="E65" s="20"/>
      <c r="F65" s="21"/>
      <c r="G65" s="17"/>
      <c r="H65" s="17">
        <v>2.6309999999999998</v>
      </c>
      <c r="I65" s="17"/>
      <c r="J65" s="17">
        <f>H64-H65</f>
        <v>2.0000000000000018E-2</v>
      </c>
      <c r="K65" s="17"/>
      <c r="L65" s="17"/>
      <c r="M65" s="17">
        <f>M64:N64+J65</f>
        <v>350.46900000000022</v>
      </c>
      <c r="O65" s="18"/>
    </row>
    <row r="66" spans="1:15" ht="17.100000000000001" customHeight="1" x14ac:dyDescent="0.35">
      <c r="A66" s="16"/>
      <c r="B66" s="16"/>
      <c r="C66" s="16">
        <v>68</v>
      </c>
      <c r="D66" s="20"/>
      <c r="E66" s="20"/>
      <c r="F66" s="21"/>
      <c r="G66" s="17"/>
      <c r="H66" s="17">
        <v>2.1509999999999998</v>
      </c>
      <c r="I66" s="17"/>
      <c r="J66" s="17">
        <f>H65-H66</f>
        <v>0.48</v>
      </c>
      <c r="K66" s="17"/>
      <c r="L66" s="17"/>
      <c r="M66" s="17">
        <f>M65:N65+J66</f>
        <v>350.94900000000024</v>
      </c>
      <c r="O66" s="157"/>
    </row>
    <row r="67" spans="1:15" ht="17.100000000000001" customHeight="1" x14ac:dyDescent="0.35">
      <c r="A67" s="16" t="s">
        <v>82</v>
      </c>
      <c r="B67" s="27"/>
      <c r="C67" s="27"/>
      <c r="D67" s="28"/>
      <c r="E67" s="28"/>
      <c r="F67" s="156"/>
      <c r="G67" s="17">
        <v>3.81</v>
      </c>
      <c r="H67" s="160"/>
      <c r="I67" s="17">
        <v>0.66800000000000004</v>
      </c>
      <c r="J67" s="17">
        <f>H66-I67</f>
        <v>1.4829999999999997</v>
      </c>
      <c r="K67" s="158"/>
      <c r="L67" s="17"/>
      <c r="M67" s="30">
        <f>M66:N66+J67</f>
        <v>352.43200000000024</v>
      </c>
      <c r="O67" s="18"/>
    </row>
    <row r="68" spans="1:15" ht="17.100000000000001" customHeight="1" x14ac:dyDescent="0.5">
      <c r="A68" s="19" t="s">
        <v>70</v>
      </c>
      <c r="B68" s="16"/>
      <c r="C68" s="16">
        <v>70</v>
      </c>
      <c r="D68" s="20"/>
      <c r="E68" s="20"/>
      <c r="F68" s="21"/>
      <c r="G68" s="30"/>
      <c r="H68" s="30">
        <v>3.0859999999999999</v>
      </c>
      <c r="I68" s="30"/>
      <c r="J68" s="30">
        <f>G67-H68</f>
        <v>0.7240000000000002</v>
      </c>
      <c r="K68" s="30"/>
      <c r="L68" s="30"/>
      <c r="M68" s="30">
        <f>M67:N67+J68</f>
        <v>353.15600000000023</v>
      </c>
      <c r="O68" s="18"/>
    </row>
    <row r="69" spans="1:15" ht="17.100000000000001" customHeight="1" x14ac:dyDescent="0.5">
      <c r="A69" s="173" t="s">
        <v>92</v>
      </c>
      <c r="B69" s="16"/>
      <c r="C69" s="16">
        <v>70</v>
      </c>
      <c r="D69" s="20"/>
      <c r="E69" s="20"/>
      <c r="F69" s="21"/>
      <c r="G69" s="17"/>
      <c r="H69" s="17">
        <v>1.2410000000000001</v>
      </c>
      <c r="I69" s="17"/>
      <c r="J69" s="17">
        <f>H68-H69</f>
        <v>1.8449999999999998</v>
      </c>
      <c r="K69" s="17"/>
      <c r="L69" s="17"/>
      <c r="M69" s="167">
        <f>M68:N68+J69</f>
        <v>355.00100000000026</v>
      </c>
      <c r="O69" s="18"/>
    </row>
    <row r="70" spans="1:15" ht="17.100000000000001" customHeight="1" x14ac:dyDescent="0.35">
      <c r="A70" s="16"/>
      <c r="B70" s="16"/>
      <c r="C70" s="16">
        <v>80</v>
      </c>
      <c r="D70" s="20"/>
      <c r="E70" s="20"/>
      <c r="F70" s="21"/>
      <c r="G70" s="17"/>
      <c r="H70" s="17">
        <v>1.6830000000000001</v>
      </c>
      <c r="I70" s="17"/>
      <c r="J70" s="17"/>
      <c r="K70" s="17">
        <f>H69-H70</f>
        <v>-0.44199999999999995</v>
      </c>
      <c r="L70" s="17"/>
      <c r="M70" s="17">
        <f>M69:N69+K70</f>
        <v>354.55900000000025</v>
      </c>
      <c r="O70" s="18"/>
    </row>
    <row r="71" spans="1:15" ht="17.100000000000001" customHeight="1" x14ac:dyDescent="0.35">
      <c r="A71" s="16"/>
      <c r="B71" s="16"/>
      <c r="C71" s="16">
        <v>90</v>
      </c>
      <c r="D71" s="20"/>
      <c r="E71" s="20"/>
      <c r="F71" s="21"/>
      <c r="G71" s="17"/>
      <c r="H71" s="17">
        <v>0.17799999999999999</v>
      </c>
      <c r="I71" s="17"/>
      <c r="J71" s="17">
        <f>H70-H71</f>
        <v>1.5050000000000001</v>
      </c>
      <c r="K71" s="17"/>
      <c r="L71" s="17"/>
      <c r="M71" s="17">
        <f>M70:N70+J71</f>
        <v>356.06400000000025</v>
      </c>
      <c r="O71" s="18"/>
    </row>
    <row r="72" spans="1:15" ht="17.100000000000001" customHeight="1" x14ac:dyDescent="0.35">
      <c r="A72" s="16"/>
      <c r="B72" s="16"/>
      <c r="C72" s="16">
        <v>100</v>
      </c>
      <c r="D72" s="20"/>
      <c r="E72" s="20"/>
      <c r="F72" s="21"/>
      <c r="G72" s="17"/>
      <c r="H72" s="17">
        <v>2.6949999999999998</v>
      </c>
      <c r="I72" s="17"/>
      <c r="J72" s="17"/>
      <c r="K72" s="17">
        <f>H71-H72</f>
        <v>-2.5169999999999999</v>
      </c>
      <c r="L72" s="17"/>
      <c r="M72" s="17">
        <f>M71:N71+K72</f>
        <v>353.54700000000025</v>
      </c>
      <c r="O72" s="18"/>
    </row>
    <row r="73" spans="1:15" ht="17.100000000000001" customHeight="1" x14ac:dyDescent="0.35">
      <c r="A73" s="16"/>
      <c r="B73" s="16"/>
      <c r="C73" s="16">
        <v>110</v>
      </c>
      <c r="D73" s="20"/>
      <c r="E73" s="20"/>
      <c r="F73" s="21"/>
      <c r="G73" s="17"/>
      <c r="H73" s="17">
        <v>3.5680000000000001</v>
      </c>
      <c r="I73" s="17"/>
      <c r="J73" s="17"/>
      <c r="K73" s="17">
        <f>H72-H73</f>
        <v>-0.87300000000000022</v>
      </c>
      <c r="L73" s="17"/>
      <c r="M73" s="17">
        <f>M72:N72+K73</f>
        <v>352.67400000000026</v>
      </c>
      <c r="O73" s="18"/>
    </row>
    <row r="74" spans="1:15" ht="17.100000000000001" customHeight="1" x14ac:dyDescent="0.35">
      <c r="A74" s="16"/>
      <c r="B74" s="16"/>
      <c r="C74" s="16">
        <v>120</v>
      </c>
      <c r="D74" s="20"/>
      <c r="E74" s="20"/>
      <c r="F74" s="21"/>
      <c r="G74" s="17"/>
      <c r="H74" s="17">
        <v>3.6749999999999998</v>
      </c>
      <c r="I74" s="17"/>
      <c r="J74" s="17"/>
      <c r="K74" s="17">
        <f>H73-H74</f>
        <v>-0.10699999999999976</v>
      </c>
      <c r="L74" s="17"/>
      <c r="M74" s="17">
        <f>M73:N73+K74</f>
        <v>352.56700000000023</v>
      </c>
      <c r="O74" s="18"/>
    </row>
    <row r="75" spans="1:15" ht="17.100000000000001" customHeight="1" x14ac:dyDescent="0.35">
      <c r="A75" s="16" t="s">
        <v>83</v>
      </c>
      <c r="B75" s="16"/>
      <c r="C75" s="16"/>
      <c r="D75" s="20"/>
      <c r="E75" s="20"/>
      <c r="F75" s="21"/>
      <c r="G75" s="17"/>
      <c r="H75" s="17">
        <v>2.59</v>
      </c>
      <c r="I75" s="17"/>
      <c r="J75" s="17">
        <f>H74-H75</f>
        <v>1.085</v>
      </c>
      <c r="K75" s="17"/>
      <c r="L75" s="17"/>
      <c r="M75" s="17">
        <f>M74:N74+J75</f>
        <v>353.65200000000021</v>
      </c>
      <c r="O75" s="18"/>
    </row>
    <row r="76" spans="1:15" ht="17.100000000000001" customHeight="1" x14ac:dyDescent="0.35">
      <c r="A76" s="152" t="s">
        <v>24</v>
      </c>
      <c r="B76" s="148"/>
      <c r="C76" s="148"/>
      <c r="D76" s="24"/>
      <c r="E76" s="24"/>
      <c r="F76" s="25"/>
      <c r="G76" s="26"/>
      <c r="H76" s="26"/>
      <c r="I76" s="26">
        <v>0.91800000000000004</v>
      </c>
      <c r="J76" s="26">
        <f>H75-I76</f>
        <v>1.6719999999999997</v>
      </c>
      <c r="K76" s="26"/>
      <c r="L76" s="26"/>
      <c r="M76" s="137">
        <f>M75:N75+J76</f>
        <v>355.32400000000024</v>
      </c>
      <c r="O76" s="18"/>
    </row>
    <row r="77" spans="1:15" ht="17.100000000000001" customHeight="1" x14ac:dyDescent="0.35">
      <c r="A77" s="27"/>
      <c r="B77" s="27"/>
      <c r="C77" s="27"/>
      <c r="D77" s="28"/>
      <c r="E77" s="28"/>
      <c r="F77" s="29"/>
      <c r="G77" s="30">
        <f>G67+G40+G21+G18+G10</f>
        <v>9.1870000000000012</v>
      </c>
      <c r="H77" s="30"/>
      <c r="I77" s="30">
        <f>I76:J76+I67+I40+I21+I18</f>
        <v>9.1869999999999994</v>
      </c>
      <c r="J77" s="30">
        <f>J75+J71+J69+J68+J67+J66+J65+J63+J62+J61+J59+J58+J56+J55+J54+J53+J41+J40+J39+J38+J37+J15+J11+J76</f>
        <v>12.913000000000004</v>
      </c>
      <c r="K77" s="30">
        <f>K74+K73+K72+K70+K64+K60+K57+K23+K22+K21+K20+K19+K18+K17+K16+K14+K13+K12</f>
        <v>-12.913000000000002</v>
      </c>
      <c r="L77" s="30"/>
      <c r="M77" s="30">
        <v>355.32400000000001</v>
      </c>
      <c r="O77" s="18"/>
    </row>
    <row r="78" spans="1:15" ht="17.100000000000001" customHeight="1" x14ac:dyDescent="0.35">
      <c r="A78" s="16"/>
      <c r="B78" s="16"/>
      <c r="C78" s="16"/>
      <c r="D78" s="20"/>
      <c r="E78" s="20"/>
      <c r="F78" s="21"/>
      <c r="G78" s="26">
        <v>-9.1869999999999994</v>
      </c>
      <c r="H78" s="26"/>
      <c r="I78" s="26"/>
      <c r="J78" s="26">
        <v>-12.913</v>
      </c>
      <c r="K78" s="26"/>
      <c r="L78" s="26"/>
      <c r="M78" s="26">
        <v>355.32400000000001</v>
      </c>
      <c r="O78" s="18"/>
    </row>
    <row r="79" spans="1:15" ht="17.100000000000001" customHeight="1" thickBot="1" x14ac:dyDescent="0.4">
      <c r="A79" s="16"/>
      <c r="B79" s="16"/>
      <c r="C79" s="16"/>
      <c r="D79" s="20"/>
      <c r="E79" s="20"/>
      <c r="F79" s="21"/>
      <c r="G79" s="139">
        <v>0</v>
      </c>
      <c r="H79" s="139"/>
      <c r="I79" s="139"/>
      <c r="J79" s="139">
        <v>0</v>
      </c>
      <c r="K79" s="139"/>
      <c r="L79" s="139"/>
      <c r="M79" s="139">
        <v>0</v>
      </c>
      <c r="O79" s="18"/>
    </row>
    <row r="80" spans="1:15" ht="17.100000000000001" customHeight="1" thickTop="1" x14ac:dyDescent="0.35">
      <c r="A80" s="16"/>
      <c r="B80" s="16"/>
      <c r="C80" s="16"/>
      <c r="D80" s="20"/>
      <c r="E80" s="20"/>
      <c r="F80" s="21"/>
      <c r="G80" s="20"/>
      <c r="H80" s="21"/>
      <c r="I80" s="17"/>
      <c r="J80" s="17"/>
      <c r="K80" s="17"/>
      <c r="L80" s="17"/>
      <c r="M80" s="17"/>
      <c r="N80" s="17"/>
      <c r="O80" s="17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20"/>
      <c r="H81" s="21"/>
      <c r="I81" s="17"/>
      <c r="J81" s="17"/>
      <c r="K81" s="17"/>
      <c r="L81" s="17"/>
      <c r="M81" s="17"/>
      <c r="N81" s="17"/>
      <c r="O81" s="17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64"/>
      <c r="B85" s="32" t="s">
        <v>25</v>
      </c>
      <c r="C85" s="174" t="s">
        <v>93</v>
      </c>
      <c r="D85" s="174"/>
      <c r="E85" s="174"/>
      <c r="F85" s="34" t="s">
        <v>26</v>
      </c>
      <c r="G85" s="34"/>
      <c r="H85" s="34" t="s">
        <v>27</v>
      </c>
      <c r="I85" s="174"/>
      <c r="J85" s="174"/>
      <c r="K85" s="174"/>
      <c r="L85" s="174"/>
      <c r="M85" s="35"/>
    </row>
    <row r="86" spans="1:15" ht="22.5" customHeight="1" x14ac:dyDescent="0.5">
      <c r="A86" s="35"/>
      <c r="B86" s="32" t="s">
        <v>28</v>
      </c>
      <c r="C86" s="175">
        <v>242188</v>
      </c>
      <c r="D86" s="174"/>
      <c r="E86" s="174"/>
      <c r="F86" s="32"/>
      <c r="G86" s="34"/>
      <c r="H86" s="34" t="s">
        <v>28</v>
      </c>
      <c r="I86" s="174"/>
      <c r="J86" s="174"/>
      <c r="K86" s="174"/>
      <c r="L86" s="174"/>
      <c r="M86" s="35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6"/>
      <c r="B89" s="16"/>
      <c r="C89" s="16"/>
      <c r="D89" s="20"/>
      <c r="E89" s="20"/>
      <c r="F89" s="21"/>
      <c r="G89" s="17"/>
      <c r="H89" s="26"/>
      <c r="I89" s="17"/>
      <c r="J89" s="17"/>
      <c r="K89" s="17"/>
      <c r="L89" s="17"/>
      <c r="M89" s="17"/>
      <c r="O89" s="18"/>
    </row>
    <row r="90" spans="1:15" ht="17.100000000000001" customHeight="1" x14ac:dyDescent="0.35">
      <c r="A90" s="135"/>
      <c r="B90" s="135"/>
      <c r="C90" s="135"/>
      <c r="D90" s="24"/>
      <c r="E90" s="24"/>
      <c r="F90" s="25"/>
      <c r="G90" s="26"/>
      <c r="H90" s="17"/>
      <c r="I90" s="26"/>
      <c r="J90" s="26"/>
      <c r="K90" s="26"/>
      <c r="L90" s="26"/>
      <c r="M90" s="26"/>
      <c r="O90" s="18"/>
    </row>
    <row r="91" spans="1:15" ht="16.5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J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26"/>
      <c r="I118" s="17"/>
      <c r="J118" s="17"/>
      <c r="K118" s="17"/>
      <c r="L118" s="16"/>
      <c r="M118" s="17"/>
    </row>
    <row r="119" spans="1:15" ht="17.100000000000001" customHeight="1" x14ac:dyDescent="0.5">
      <c r="A119" s="23"/>
      <c r="B119" s="23"/>
      <c r="C119" s="23"/>
      <c r="D119" s="23"/>
      <c r="E119" s="23"/>
      <c r="F119" s="23"/>
      <c r="G119" s="26"/>
      <c r="H119" s="32" t="s">
        <v>27</v>
      </c>
      <c r="I119" s="26"/>
      <c r="J119" s="26"/>
      <c r="K119" s="26"/>
      <c r="L119" s="23"/>
      <c r="M119" s="26"/>
    </row>
    <row r="120" spans="1:15" ht="33" customHeight="1" x14ac:dyDescent="0.5">
      <c r="A120" s="31"/>
      <c r="B120" s="32" t="s">
        <v>25</v>
      </c>
      <c r="C120" s="174">
        <f>C76</f>
        <v>0</v>
      </c>
      <c r="D120" s="174"/>
      <c r="E120" s="174"/>
      <c r="F120" s="34" t="s">
        <v>26</v>
      </c>
      <c r="G120" s="32"/>
      <c r="H120" s="32" t="s">
        <v>28</v>
      </c>
      <c r="I120" s="174"/>
      <c r="J120" s="174"/>
      <c r="K120" s="174"/>
      <c r="L120" s="174"/>
      <c r="M120" s="35"/>
    </row>
    <row r="121" spans="1:15" ht="22.5" customHeight="1" x14ac:dyDescent="0.5">
      <c r="A121" s="35"/>
      <c r="B121" s="32" t="s">
        <v>28</v>
      </c>
      <c r="C121" s="175">
        <f>C77</f>
        <v>0</v>
      </c>
      <c r="D121" s="174"/>
      <c r="E121" s="174"/>
      <c r="F121" s="32"/>
      <c r="G121" s="32"/>
      <c r="I121" s="174"/>
      <c r="J121" s="174"/>
      <c r="K121" s="174"/>
      <c r="L121" s="174"/>
      <c r="M121" s="35"/>
    </row>
  </sheetData>
  <mergeCells count="40"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51:A52"/>
    <mergeCell ref="B51:C51"/>
    <mergeCell ref="D51:E51"/>
    <mergeCell ref="G51:I51"/>
    <mergeCell ref="J51:K51"/>
    <mergeCell ref="C85:E85"/>
    <mergeCell ref="I85:L85"/>
    <mergeCell ref="C86:E86"/>
    <mergeCell ref="I86:L86"/>
    <mergeCell ref="K48:L48"/>
    <mergeCell ref="B49:F49"/>
    <mergeCell ref="H49:M49"/>
    <mergeCell ref="L51:M52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20" zoomScaleNormal="100" workbookViewId="0">
      <selection activeCell="C23" sqref="C23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88" t="s">
        <v>30</v>
      </c>
      <c r="B4" s="188"/>
      <c r="C4" s="188"/>
      <c r="D4" s="188"/>
      <c r="E4" s="188"/>
      <c r="F4" s="188"/>
      <c r="G4" s="188"/>
      <c r="H4" s="188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79</v>
      </c>
      <c r="C5" s="41" t="s">
        <v>5</v>
      </c>
      <c r="D5" s="41" t="str">
        <f>อท.15!E5</f>
        <v>P.92A</v>
      </c>
      <c r="E5" s="40" t="s">
        <v>71</v>
      </c>
      <c r="G5" s="40" t="s">
        <v>32</v>
      </c>
      <c r="H5" s="40" t="s">
        <v>84</v>
      </c>
      <c r="I5" s="40"/>
    </row>
    <row r="6" spans="1:13" ht="24.6" customHeight="1" x14ac:dyDescent="0.5">
      <c r="A6" s="40" t="s">
        <v>33</v>
      </c>
      <c r="B6" s="41" t="s">
        <v>78</v>
      </c>
      <c r="C6" s="40" t="s">
        <v>34</v>
      </c>
      <c r="D6" s="42" t="s">
        <v>76</v>
      </c>
      <c r="E6" s="189" t="s">
        <v>35</v>
      </c>
      <c r="F6" s="189"/>
      <c r="G6" s="189" t="s">
        <v>36</v>
      </c>
      <c r="H6" s="189"/>
      <c r="I6" s="40"/>
      <c r="M6" s="44"/>
    </row>
    <row r="7" spans="1:13" ht="24.6" customHeight="1" x14ac:dyDescent="0.35">
      <c r="A7" s="40"/>
      <c r="B7" s="40"/>
      <c r="D7" s="40"/>
      <c r="E7" s="40"/>
      <c r="G7" s="189" t="s">
        <v>37</v>
      </c>
      <c r="H7" s="189"/>
      <c r="I7" s="40"/>
    </row>
    <row r="8" spans="1:13" ht="24.6" customHeight="1" x14ac:dyDescent="0.35">
      <c r="A8" s="40" t="s">
        <v>38</v>
      </c>
      <c r="B8" s="45">
        <v>242188</v>
      </c>
      <c r="C8" s="40" t="s">
        <v>39</v>
      </c>
      <c r="D8" s="40"/>
      <c r="E8" s="41" t="s">
        <v>72</v>
      </c>
      <c r="F8" s="46" t="s">
        <v>40</v>
      </c>
      <c r="G8" s="41">
        <v>355.32400000000001</v>
      </c>
      <c r="H8" s="40" t="s">
        <v>41</v>
      </c>
      <c r="I8" s="40"/>
    </row>
    <row r="9" spans="1:13" ht="24.6" customHeight="1" x14ac:dyDescent="0.35">
      <c r="A9" s="189"/>
      <c r="B9" s="189"/>
      <c r="C9" s="40" t="s">
        <v>42</v>
      </c>
      <c r="E9" s="189" t="s">
        <v>91</v>
      </c>
      <c r="F9" s="189"/>
      <c r="G9" s="189" t="s">
        <v>43</v>
      </c>
      <c r="H9" s="189"/>
      <c r="I9" s="41"/>
      <c r="J9" s="41"/>
    </row>
    <row r="10" spans="1:13" ht="24.6" customHeight="1" x14ac:dyDescent="0.35">
      <c r="A10" s="40"/>
      <c r="B10" s="40"/>
      <c r="C10" s="189" t="s">
        <v>44</v>
      </c>
      <c r="D10" s="189"/>
      <c r="E10" s="189"/>
      <c r="F10" s="189"/>
      <c r="G10" s="48" t="s">
        <v>73</v>
      </c>
      <c r="H10" s="43" t="s">
        <v>74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347.24200000000002</v>
      </c>
      <c r="D11" s="40" t="s">
        <v>46</v>
      </c>
      <c r="E11" s="41"/>
      <c r="F11" s="46" t="s">
        <v>47</v>
      </c>
      <c r="G11" s="48" t="s">
        <v>95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90" t="s">
        <v>90</v>
      </c>
      <c r="B14" s="190"/>
      <c r="C14" s="190"/>
      <c r="D14" s="190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4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355.35199999999998</v>
      </c>
      <c r="C18" s="56">
        <v>26</v>
      </c>
      <c r="D18" s="55">
        <v>346.68200000000002</v>
      </c>
      <c r="E18" s="57">
        <v>66</v>
      </c>
      <c r="F18" s="58">
        <v>350.46899999999999</v>
      </c>
      <c r="G18" s="54"/>
      <c r="H18" s="59"/>
      <c r="J18" s="40"/>
      <c r="K18" s="119"/>
      <c r="M18" s="40"/>
    </row>
    <row r="19" spans="1:14" ht="18" customHeight="1" x14ac:dyDescent="0.5">
      <c r="A19" s="54">
        <v>-40</v>
      </c>
      <c r="B19" s="60">
        <v>355.34300000000002</v>
      </c>
      <c r="C19" s="54">
        <v>28</v>
      </c>
      <c r="D19" s="60">
        <v>346.72199999999998</v>
      </c>
      <c r="E19" s="54">
        <v>68</v>
      </c>
      <c r="F19" s="60">
        <v>350.94900000000001</v>
      </c>
      <c r="G19" s="57"/>
      <c r="H19" s="60"/>
      <c r="J19" s="40"/>
      <c r="K19" s="40"/>
      <c r="M19" s="40"/>
    </row>
    <row r="20" spans="1:14" ht="18" customHeight="1" x14ac:dyDescent="0.5">
      <c r="A20" s="16">
        <v>-30</v>
      </c>
      <c r="B20" s="60">
        <v>355.30900000000003</v>
      </c>
      <c r="C20" s="54">
        <v>30</v>
      </c>
      <c r="D20" s="60">
        <v>346.97199999999998</v>
      </c>
      <c r="E20" s="57" t="s">
        <v>87</v>
      </c>
      <c r="F20" s="60">
        <v>353.15600000000001</v>
      </c>
      <c r="G20" s="54"/>
      <c r="H20" s="60"/>
      <c r="J20" s="40"/>
      <c r="K20" s="119"/>
      <c r="M20" s="40"/>
    </row>
    <row r="21" spans="1:14" ht="18" customHeight="1" x14ac:dyDescent="0.5">
      <c r="A21" s="16">
        <v>-20</v>
      </c>
      <c r="B21" s="60">
        <v>355.05799999999999</v>
      </c>
      <c r="C21" s="16">
        <v>32</v>
      </c>
      <c r="D21" s="60">
        <v>346.94200000000001</v>
      </c>
      <c r="E21" s="206" t="s">
        <v>88</v>
      </c>
      <c r="F21" s="168">
        <v>355.00099999999998</v>
      </c>
      <c r="G21" s="57"/>
      <c r="H21" s="60"/>
      <c r="J21" s="40"/>
      <c r="K21" s="119"/>
      <c r="M21" s="40"/>
    </row>
    <row r="22" spans="1:14" ht="18" customHeight="1" x14ac:dyDescent="0.5">
      <c r="A22" s="16">
        <v>-10</v>
      </c>
      <c r="B22" s="60">
        <v>355.19900000000001</v>
      </c>
      <c r="C22" s="54">
        <v>34</v>
      </c>
      <c r="D22" s="60">
        <v>347.46899999999999</v>
      </c>
      <c r="E22" s="57">
        <v>80</v>
      </c>
      <c r="F22" s="60">
        <v>354.55900000000003</v>
      </c>
      <c r="G22" s="54"/>
      <c r="H22" s="60"/>
      <c r="J22" s="40"/>
      <c r="K22" s="119"/>
      <c r="M22" s="40"/>
    </row>
    <row r="23" spans="1:14" ht="18" customHeight="1" x14ac:dyDescent="0.5">
      <c r="A23" s="205" t="s">
        <v>86</v>
      </c>
      <c r="B23" s="168">
        <v>355.10899999999998</v>
      </c>
      <c r="C23" s="54">
        <v>36</v>
      </c>
      <c r="D23" s="60">
        <v>348.70400000000001</v>
      </c>
      <c r="E23" s="54">
        <v>90</v>
      </c>
      <c r="F23" s="60">
        <v>356.06400000000002</v>
      </c>
      <c r="G23" s="57"/>
      <c r="H23" s="60"/>
      <c r="K23" s="119"/>
      <c r="M23" s="40"/>
    </row>
    <row r="24" spans="1:14" ht="18" customHeight="1" x14ac:dyDescent="0.5">
      <c r="A24" s="16" t="s">
        <v>85</v>
      </c>
      <c r="B24" s="60">
        <v>354.608</v>
      </c>
      <c r="C24" s="54">
        <v>38</v>
      </c>
      <c r="D24" s="60">
        <v>349.08800000000002</v>
      </c>
      <c r="E24" s="57">
        <v>100</v>
      </c>
      <c r="F24" s="60">
        <v>353.54700000000003</v>
      </c>
      <c r="G24" s="57"/>
      <c r="H24" s="60"/>
      <c r="K24" s="119"/>
      <c r="M24" s="40"/>
    </row>
    <row r="25" spans="1:14" ht="18" customHeight="1" x14ac:dyDescent="0.5">
      <c r="A25" s="16">
        <v>2</v>
      </c>
      <c r="B25" s="60">
        <v>351.39499999999998</v>
      </c>
      <c r="C25" s="54">
        <v>40</v>
      </c>
      <c r="D25" s="60">
        <v>349.428</v>
      </c>
      <c r="E25" s="54">
        <v>110</v>
      </c>
      <c r="F25" s="60">
        <v>352.67399999999998</v>
      </c>
      <c r="G25" s="54"/>
      <c r="H25" s="60"/>
      <c r="K25" s="119"/>
      <c r="M25" s="40"/>
    </row>
    <row r="26" spans="1:14" ht="18" customHeight="1" x14ac:dyDescent="0.5">
      <c r="A26" s="16">
        <v>4</v>
      </c>
      <c r="B26" s="60">
        <v>349.99299999999999</v>
      </c>
      <c r="C26" s="54">
        <v>42</v>
      </c>
      <c r="D26" s="60">
        <v>349.529</v>
      </c>
      <c r="E26" s="57">
        <v>120</v>
      </c>
      <c r="F26" s="60">
        <v>352.56700000000001</v>
      </c>
      <c r="G26" s="57"/>
      <c r="H26" s="60"/>
      <c r="K26" s="119"/>
      <c r="M26" s="40"/>
    </row>
    <row r="27" spans="1:14" ht="18" customHeight="1" x14ac:dyDescent="0.5">
      <c r="A27" s="16">
        <v>6</v>
      </c>
      <c r="B27" s="60">
        <v>348.553</v>
      </c>
      <c r="C27" s="54">
        <v>44</v>
      </c>
      <c r="D27" s="60">
        <v>349.81299999999999</v>
      </c>
      <c r="E27" s="54"/>
      <c r="F27" s="60"/>
      <c r="G27" s="54"/>
      <c r="H27" s="60"/>
      <c r="K27" s="119"/>
      <c r="M27" s="120"/>
    </row>
    <row r="28" spans="1:14" ht="18" customHeight="1" x14ac:dyDescent="0.5">
      <c r="A28" s="121" t="s">
        <v>96</v>
      </c>
      <c r="B28" s="169">
        <v>347.24200000000002</v>
      </c>
      <c r="C28" s="16">
        <v>46</v>
      </c>
      <c r="D28" s="60">
        <v>349.97800000000001</v>
      </c>
      <c r="E28" s="54"/>
      <c r="F28" s="60"/>
      <c r="G28" s="57"/>
      <c r="H28" s="60"/>
      <c r="M28" s="122"/>
    </row>
    <row r="29" spans="1:14" ht="18" customHeight="1" x14ac:dyDescent="0.5">
      <c r="A29" s="16">
        <v>8</v>
      </c>
      <c r="B29" s="60">
        <v>346.83199999999999</v>
      </c>
      <c r="C29" s="16">
        <v>48</v>
      </c>
      <c r="D29" s="60">
        <v>350.25700000000001</v>
      </c>
      <c r="E29" s="54"/>
      <c r="F29" s="60"/>
      <c r="G29" s="54"/>
      <c r="H29" s="60"/>
      <c r="M29" s="122"/>
      <c r="N29" s="37">
        <v>94.02</v>
      </c>
    </row>
    <row r="30" spans="1:14" ht="18" customHeight="1" x14ac:dyDescent="0.5">
      <c r="A30" s="16">
        <v>10</v>
      </c>
      <c r="B30" s="60">
        <v>346.73200000000003</v>
      </c>
      <c r="C30" s="16">
        <v>50</v>
      </c>
      <c r="D30" s="60">
        <v>350.23700000000002</v>
      </c>
      <c r="E30" s="54"/>
      <c r="F30" s="60"/>
      <c r="G30" s="54"/>
      <c r="H30" s="60"/>
      <c r="M30" s="122"/>
    </row>
    <row r="31" spans="1:14" ht="18" customHeight="1" x14ac:dyDescent="0.5">
      <c r="A31" s="16">
        <v>12</v>
      </c>
      <c r="B31" s="60">
        <v>346.92200000000003</v>
      </c>
      <c r="C31" s="54">
        <v>52</v>
      </c>
      <c r="D31" s="60">
        <v>350.66899999999998</v>
      </c>
      <c r="E31" s="54"/>
      <c r="F31" s="60"/>
      <c r="G31" s="54"/>
      <c r="H31" s="60"/>
      <c r="M31" s="122"/>
    </row>
    <row r="32" spans="1:14" ht="18" customHeight="1" x14ac:dyDescent="0.5">
      <c r="A32" s="16">
        <v>14</v>
      </c>
      <c r="B32" s="60">
        <v>346.93200000000002</v>
      </c>
      <c r="C32" s="54">
        <v>54</v>
      </c>
      <c r="D32" s="60">
        <v>350.77699999999999</v>
      </c>
      <c r="E32" s="54"/>
      <c r="F32" s="60"/>
      <c r="G32" s="54"/>
      <c r="H32" s="60"/>
      <c r="M32" s="122"/>
    </row>
    <row r="33" spans="1:16" ht="18" customHeight="1" x14ac:dyDescent="0.5">
      <c r="A33" s="16">
        <v>16</v>
      </c>
      <c r="B33" s="60">
        <v>346.92200000000003</v>
      </c>
      <c r="C33" s="141">
        <v>56</v>
      </c>
      <c r="D33" s="60">
        <v>350.529</v>
      </c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18</v>
      </c>
      <c r="B34" s="60">
        <v>346.94200000000001</v>
      </c>
      <c r="C34" s="141">
        <v>58</v>
      </c>
      <c r="D34" s="60">
        <v>350.589</v>
      </c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20</v>
      </c>
      <c r="B35" s="163">
        <v>346.47199999999998</v>
      </c>
      <c r="C35" s="141">
        <v>60</v>
      </c>
      <c r="D35" s="140">
        <v>350.76900000000001</v>
      </c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22</v>
      </c>
      <c r="B36" s="60">
        <v>346.43200000000002</v>
      </c>
      <c r="C36" s="141">
        <v>62</v>
      </c>
      <c r="D36" s="60">
        <v>350.904</v>
      </c>
      <c r="E36" s="54"/>
      <c r="F36" s="60"/>
      <c r="G36" s="54"/>
      <c r="H36" s="60"/>
    </row>
    <row r="37" spans="1:16" ht="24" customHeight="1" x14ac:dyDescent="0.5">
      <c r="A37" s="135">
        <v>24</v>
      </c>
      <c r="B37" s="61">
        <v>346.42200000000003</v>
      </c>
      <c r="C37" s="142">
        <v>64</v>
      </c>
      <c r="D37" s="61">
        <v>350.44900000000001</v>
      </c>
      <c r="E37" s="136"/>
      <c r="F37" s="61"/>
      <c r="G37" s="136"/>
      <c r="H37" s="61"/>
    </row>
    <row r="38" spans="1:16" s="63" customFormat="1" ht="24" customHeight="1" x14ac:dyDescent="0.5">
      <c r="A38" s="187" t="s">
        <v>57</v>
      </c>
      <c r="B38" s="187"/>
      <c r="C38" s="143">
        <v>346.65199999999999</v>
      </c>
      <c r="D38" s="126" t="s">
        <v>58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92">
        <v>2559</v>
      </c>
      <c r="P1" s="193"/>
      <c r="Q1" s="194"/>
    </row>
    <row r="2" spans="14:17" ht="15" customHeight="1" x14ac:dyDescent="0.35">
      <c r="O2" s="195" t="str">
        <f>I52</f>
        <v>สำรวจเมื่อ 7 ม.ค.2558</v>
      </c>
      <c r="P2" s="196"/>
      <c r="Q2" s="197"/>
    </row>
    <row r="3" spans="14:17" ht="15" customHeight="1" x14ac:dyDescent="0.45">
      <c r="O3" s="67" t="s">
        <v>59</v>
      </c>
      <c r="P3" s="68" t="s">
        <v>60</v>
      </c>
      <c r="Q3" s="69" t="s">
        <v>61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59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60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59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60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59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60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59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60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59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60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59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60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59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60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198" t="s">
        <v>24</v>
      </c>
      <c r="B51" s="199"/>
      <c r="C51" s="105">
        <v>266.95999999999998</v>
      </c>
      <c r="D51" s="106" t="s">
        <v>62</v>
      </c>
      <c r="E51" s="198" t="s">
        <v>63</v>
      </c>
      <c r="F51" s="199"/>
      <c r="G51" s="105">
        <v>267.61200000000002</v>
      </c>
      <c r="H51" s="107" t="s">
        <v>62</v>
      </c>
      <c r="I51" s="198" t="s">
        <v>64</v>
      </c>
      <c r="J51" s="199"/>
      <c r="K51" s="108">
        <v>267.34199999999998</v>
      </c>
      <c r="L51" s="107" t="s">
        <v>62</v>
      </c>
      <c r="N51" s="109"/>
      <c r="O51" s="74"/>
      <c r="P51" s="75"/>
      <c r="Q51" s="73"/>
    </row>
    <row r="52" spans="1:17" s="104" customFormat="1" ht="24.95" customHeight="1" x14ac:dyDescent="0.45">
      <c r="A52" s="200" t="s">
        <v>65</v>
      </c>
      <c r="B52" s="201"/>
      <c r="C52" s="105">
        <v>257</v>
      </c>
      <c r="D52" s="106" t="s">
        <v>62</v>
      </c>
      <c r="E52" s="200" t="s">
        <v>66</v>
      </c>
      <c r="F52" s="201"/>
      <c r="G52" s="105">
        <v>254.2</v>
      </c>
      <c r="H52" s="107" t="s">
        <v>62</v>
      </c>
      <c r="I52" s="202" t="s">
        <v>67</v>
      </c>
      <c r="J52" s="203"/>
      <c r="K52" s="203"/>
      <c r="L52" s="204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91" t="s">
        <v>68</v>
      </c>
      <c r="F56" s="191"/>
      <c r="G56" s="191"/>
      <c r="H56" s="191"/>
      <c r="I56" s="191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2020-02-11T05:14:47Z</cp:lastPrinted>
  <dcterms:created xsi:type="dcterms:W3CDTF">2017-11-15T07:22:33Z</dcterms:created>
  <dcterms:modified xsi:type="dcterms:W3CDTF">2020-02-11T05:14:49Z</dcterms:modified>
</cp:coreProperties>
</file>