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<sst xmlns="http://schemas.openxmlformats.org/spreadsheetml/2006/main" count="50" uniqueCount="25">
  <si>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</si>
  <si>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</si>
  <si>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</si>
  <si>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</si>
  <si>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</si>
  <si>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</si>
  <si>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</si>
  <si>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</si>
  <si>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</si>
  <si>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</si>
  <si>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</si>
  <si>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</si>
  <si>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</si>
  <si>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</si>
  <si>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</si>
  <si>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</si>
  <si>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</si>
  <si>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</si>
  <si>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</si>
  <si>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</si>
  <si>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</si>
  <si>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</si>
  <si>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</si>
  <si>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P.91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</si>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</sst>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25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25" fontId="5" fillId="0" borderId="18" xfId="0" applyNumberFormat="1" applyFont="1" applyBorder="1" applyAlignment="1">
      <alignment horizontal="center"/>
    </xf>
    <xf numFmtId="225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25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P.91'!$D$36:$O$36</c:f>
              <c:numCache/>
            </c:numRef>
          </c:xVal>
          <c:yVal>
            <c:numRef>
              <c:f>'Return P.91'!$D$37:$O$37</c:f>
              <c:numCache/>
            </c:numRef>
          </c:yVal>
          <c:smooth val="0"/>
        </c:ser>
        <c:axId val="66304525"/>
        <c:axId val="59869814"/>
      </c:scatterChart>
      <c:valAx>
        <c:axId val="663045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869814"/>
        <c:crossesAt val="10"/>
        <c:crossBetween val="midCat"/>
        <c:dispUnits/>
        <c:majorUnit val="10"/>
      </c:valAx>
      <c:valAx>
        <c:axId val="5986981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30452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COUNT(J41:J53)</f>
        <v>13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AVERAGE(J41:J53)</f>
        <v>77.86076923076924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(VAR(J41:J53))</f>
        <v>6414.506874358973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83">
        <v>160.5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STDEV(J41:J53)</f>
        <v>80.09061664364292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84">
        <v>155.8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84">
        <v>28.75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84">
        <v>32.23</v>
      </c>
      <c r="C9" s="63"/>
      <c r="D9" s="64"/>
      <c r="E9" s="13"/>
      <c r="F9" s="13"/>
      <c r="U9" s="2" t="s">
        <v>16</v>
      </c>
      <c r="V9" s="14">
        <f>+B80</f>
        <v>0.506951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84">
        <v>37.24</v>
      </c>
      <c r="C10" s="63"/>
      <c r="D10" s="64"/>
      <c r="E10" s="15"/>
      <c r="F10" s="16"/>
      <c r="U10" s="2" t="s">
        <v>17</v>
      </c>
      <c r="V10" s="14">
        <f>+B81</f>
        <v>0.997127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84">
        <v>12.6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84">
        <v>60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84">
        <v>40.45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84">
        <v>105.94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84">
        <v>10.85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84">
        <v>287.25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84">
        <v>39.1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84">
        <v>41.48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2"/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2"/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2"/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2"/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2"/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3">
        <f aca="true" t="shared" si="1" ref="D37:O37">ROUND((((-LN(-LN(1-1/D36)))+$B$83*$B$84)/$B$83),2)</f>
        <v>66.58</v>
      </c>
      <c r="E37" s="32">
        <f t="shared" si="1"/>
        <v>109.65</v>
      </c>
      <c r="F37" s="34">
        <f t="shared" si="1"/>
        <v>137.21</v>
      </c>
      <c r="G37" s="34">
        <f t="shared" si="1"/>
        <v>157.62</v>
      </c>
      <c r="H37" s="34">
        <f t="shared" si="1"/>
        <v>173.85</v>
      </c>
      <c r="I37" s="34">
        <f t="shared" si="1"/>
        <v>217.89</v>
      </c>
      <c r="J37" s="34">
        <f t="shared" si="1"/>
        <v>275.71</v>
      </c>
      <c r="K37" s="34">
        <f t="shared" si="1"/>
        <v>294.05</v>
      </c>
      <c r="L37" s="34">
        <f t="shared" si="1"/>
        <v>350.55</v>
      </c>
      <c r="M37" s="34">
        <f t="shared" si="1"/>
        <v>406.63</v>
      </c>
      <c r="N37" s="34">
        <f t="shared" si="1"/>
        <v>462.51</v>
      </c>
      <c r="O37" s="34">
        <f t="shared" si="1"/>
        <v>536.23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160.5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2554</v>
      </c>
      <c r="J42" s="18">
        <v>155.8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2555</v>
      </c>
      <c r="J43" s="18">
        <v>28.75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2556</v>
      </c>
      <c r="J44" s="18">
        <v>32.23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2557</v>
      </c>
      <c r="J45" s="18">
        <v>37.24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2558</v>
      </c>
      <c r="J46" s="18">
        <v>12.6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2559</v>
      </c>
      <c r="J47" s="18">
        <v>60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2560</v>
      </c>
      <c r="J48" s="18">
        <v>40.45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2561</v>
      </c>
      <c r="J49" s="18">
        <v>105.94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2562</v>
      </c>
      <c r="J50" s="18">
        <v>10.85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2563</v>
      </c>
      <c r="J51" s="18">
        <v>287.25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2564</v>
      </c>
      <c r="J52" s="18">
        <v>39.1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2565</v>
      </c>
      <c r="J53" s="18">
        <v>41.48</v>
      </c>
      <c r="K53" s="19"/>
      <c r="S53" s="19"/>
      <c r="Y53" s="6"/>
      <c r="Z53" s="6"/>
      <c r="AA53" s="6"/>
      <c r="AB53" s="6"/>
    </row>
    <row r="54" spans="1:28" ht="18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18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18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18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4">
        <f>IF($A$79&gt;=6,VLOOKUP($F$78,$X$3:$AC$38,$A$79-4),VLOOKUP($A$78,$X$3:$AC$38,$A$79+1))</f>
        <v>0.506951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4">
        <f>IF($A$79&gt;=6,VLOOKUP($F$78,$Y$58:$AD$97,$A$79-4),VLOOKUP($A$78,$Y$58:$AD$97,$A$79+1))</f>
        <v>0.997127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5">
        <f>B81/V6</f>
        <v>0.0124499853014822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6">
        <f>V4-(B80/B83)</f>
        <v>37.14176533446373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2023-06-07T07:31:08Z</dcterms:modified>
  <cp:category/>
  <cp:version/>
  <cp:contentType/>
  <cp:contentStatus/>
</cp:coreProperties>
</file>