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8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<sst xmlns="http://schemas.openxmlformats.org/spreadsheetml/2006/main" count="38" uniqueCount="23">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</sst>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0.032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55"/>
          <c:w val="0.862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P.86'!$C$5:$C$22</c:f>
              <c:numCache>
                <c:ptCount val="18"/>
                <c:pt idx="0">
                  <c:v>15.9</c:v>
                </c:pt>
                <c:pt idx="1">
                  <c:v>36.580031999999996</c:v>
                </c:pt>
                <c:pt idx="2">
                  <c:v>46.503935999999996</c:v>
                </c:pt>
                <c:pt idx="3">
                  <c:v>10.726559999999994</c:v>
                </c:pt>
                <c:pt idx="4">
                  <c:v>12.87</c:v>
                </c:pt>
                <c:pt idx="5">
                  <c:v>6.28</c:v>
                </c:pt>
                <c:pt idx="6">
                  <c:v>28.97337600000001</c:v>
                </c:pt>
                <c:pt idx="7">
                  <c:v>51.13756800000001</c:v>
                </c:pt>
                <c:pt idx="8">
                  <c:v>1.1482560000000006</c:v>
                </c:pt>
                <c:pt idx="9">
                  <c:v>6.771168000000003</c:v>
                </c:pt>
                <c:pt idx="10">
                  <c:v>5.17</c:v>
                </c:pt>
                <c:pt idx="11">
                  <c:v>1.7906400000000025</c:v>
                </c:pt>
                <c:pt idx="12">
                  <c:v>6.516288000000001</c:v>
                </c:pt>
                <c:pt idx="13">
                  <c:v>7.9</c:v>
                </c:pt>
                <c:pt idx="14">
                  <c:v>9</c:v>
                </c:pt>
                <c:pt idx="15">
                  <c:v>5.3</c:v>
                </c:pt>
                <c:pt idx="16">
                  <c:v>2.9</c:v>
                </c:pt>
                <c:pt idx="17">
                  <c:v>2.322432</c:v>
                </c:pt>
              </c:numCache>
            </c:numRef>
          </c:val>
        </c:ser>
        <c:axId val="14842584"/>
        <c:axId val="66474393"/>
      </c:barChart>
      <c:lineChart>
        <c:grouping val="standard"/>
        <c:varyColors val="0"/>
        <c:ser>
          <c:idx val="1"/>
          <c:order val="1"/>
          <c:tx>
            <c:v>ค่าเฉลี่ย (2547 - 2563 )อยู่ระหว่างค่า+-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P.86'!$E$5:$E$21</c:f>
              <c:numCache>
                <c:ptCount val="17"/>
                <c:pt idx="0">
                  <c:v>15.027519058823529</c:v>
                </c:pt>
                <c:pt idx="1">
                  <c:v>15.027519058823529</c:v>
                </c:pt>
                <c:pt idx="2">
                  <c:v>15.027519058823529</c:v>
                </c:pt>
                <c:pt idx="3">
                  <c:v>15.027519058823529</c:v>
                </c:pt>
                <c:pt idx="4">
                  <c:v>15.027519058823529</c:v>
                </c:pt>
                <c:pt idx="5">
                  <c:v>15.027519058823529</c:v>
                </c:pt>
                <c:pt idx="6">
                  <c:v>15.027519058823529</c:v>
                </c:pt>
                <c:pt idx="7">
                  <c:v>15.027519058823529</c:v>
                </c:pt>
                <c:pt idx="8">
                  <c:v>15.027519058823529</c:v>
                </c:pt>
                <c:pt idx="9">
                  <c:v>15.027519058823529</c:v>
                </c:pt>
                <c:pt idx="10">
                  <c:v>15.027519058823529</c:v>
                </c:pt>
                <c:pt idx="11">
                  <c:v>15.027519058823529</c:v>
                </c:pt>
                <c:pt idx="12">
                  <c:v>15.027519058823529</c:v>
                </c:pt>
                <c:pt idx="13">
                  <c:v>15.027519058823529</c:v>
                </c:pt>
                <c:pt idx="14">
                  <c:v>15.027519058823529</c:v>
                </c:pt>
                <c:pt idx="15">
                  <c:v>15.027519058823529</c:v>
                </c:pt>
                <c:pt idx="16">
                  <c:v>15.027519058823529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P.86'!$H$5:$H$21</c:f>
              <c:numCache>
                <c:ptCount val="17"/>
                <c:pt idx="0">
                  <c:v>30.81634716328724</c:v>
                </c:pt>
                <c:pt idx="1">
                  <c:v>30.81634716328724</c:v>
                </c:pt>
                <c:pt idx="2">
                  <c:v>30.81634716328724</c:v>
                </c:pt>
                <c:pt idx="3">
                  <c:v>30.81634716328724</c:v>
                </c:pt>
                <c:pt idx="4">
                  <c:v>30.81634716328724</c:v>
                </c:pt>
                <c:pt idx="5">
                  <c:v>30.81634716328724</c:v>
                </c:pt>
                <c:pt idx="6">
                  <c:v>30.81634716328724</c:v>
                </c:pt>
                <c:pt idx="7">
                  <c:v>30.81634716328724</c:v>
                </c:pt>
                <c:pt idx="8">
                  <c:v>30.81634716328724</c:v>
                </c:pt>
                <c:pt idx="9">
                  <c:v>30.81634716328724</c:v>
                </c:pt>
                <c:pt idx="10">
                  <c:v>30.81634716328724</c:v>
                </c:pt>
                <c:pt idx="11">
                  <c:v>30.81634716328724</c:v>
                </c:pt>
                <c:pt idx="12">
                  <c:v>30.81634716328724</c:v>
                </c:pt>
                <c:pt idx="13">
                  <c:v>30.81634716328724</c:v>
                </c:pt>
                <c:pt idx="14">
                  <c:v>30.81634716328724</c:v>
                </c:pt>
                <c:pt idx="15">
                  <c:v>30.81634716328724</c:v>
                </c:pt>
                <c:pt idx="16">
                  <c:v>30.81634716328724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P.86'!$B$5:$B$19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'std. - P.86'!$F$5:$F$19</c:f>
              <c:numCache>
                <c:ptCount val="15"/>
                <c:pt idx="0">
                  <c:v>-0.7613090456401839</c:v>
                </c:pt>
                <c:pt idx="1">
                  <c:v>-0.7613090456401839</c:v>
                </c:pt>
                <c:pt idx="2">
                  <c:v>-0.7613090456401839</c:v>
                </c:pt>
                <c:pt idx="3">
                  <c:v>-0.7613090456401839</c:v>
                </c:pt>
                <c:pt idx="4">
                  <c:v>-0.7613090456401839</c:v>
                </c:pt>
                <c:pt idx="5">
                  <c:v>-0.7613090456401839</c:v>
                </c:pt>
                <c:pt idx="6">
                  <c:v>-0.7613090456401839</c:v>
                </c:pt>
                <c:pt idx="7">
                  <c:v>-0.7613090456401839</c:v>
                </c:pt>
                <c:pt idx="8">
                  <c:v>-0.7613090456401839</c:v>
                </c:pt>
                <c:pt idx="9">
                  <c:v>-0.7613090456401839</c:v>
                </c:pt>
                <c:pt idx="10">
                  <c:v>-0.7613090456401839</c:v>
                </c:pt>
                <c:pt idx="11">
                  <c:v>-0.7613090456401839</c:v>
                </c:pt>
                <c:pt idx="12">
                  <c:v>-0.7613090456401839</c:v>
                </c:pt>
                <c:pt idx="13">
                  <c:v>-0.7613090456401839</c:v>
                </c:pt>
                <c:pt idx="14">
                  <c:v>-0.7613090456401839</c:v>
                </c:pt>
              </c:numCache>
            </c:numRef>
          </c:val>
          <c:smooth val="0"/>
        </c:ser>
        <c:axId val="14842584"/>
        <c:axId val="66474393"/>
      </c:lineChart>
      <c:catAx>
        <c:axId val="1484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474393"/>
        <c:crossesAt val="0"/>
        <c:auto val="1"/>
        <c:lblOffset val="100"/>
        <c:tickLblSkip val="1"/>
        <c:noMultiLvlLbl val="0"/>
      </c:catAx>
      <c:valAx>
        <c:axId val="6647439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842584"/>
        <c:crossesAt val="1"/>
        <c:crossBetween val="between"/>
        <c:dispUnits/>
        <c:majorUnit val="10"/>
        <c:minorUnit val="1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85825"/>
          <c:w val="0.988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0.05"/>
          <c:y val="-0.020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5"/>
          <c:y val="0.16025"/>
          <c:w val="0.859"/>
          <c:h val="0.74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P.86'!$C$5:$C$21</c:f>
              <c:numCache>
                <c:ptCount val="17"/>
                <c:pt idx="0">
                  <c:v>15.9</c:v>
                </c:pt>
                <c:pt idx="1">
                  <c:v>36.580031999999996</c:v>
                </c:pt>
                <c:pt idx="2">
                  <c:v>46.503935999999996</c:v>
                </c:pt>
                <c:pt idx="3">
                  <c:v>10.726559999999994</c:v>
                </c:pt>
                <c:pt idx="4">
                  <c:v>12.87</c:v>
                </c:pt>
                <c:pt idx="5">
                  <c:v>6.28</c:v>
                </c:pt>
                <c:pt idx="6">
                  <c:v>28.97337600000001</c:v>
                </c:pt>
                <c:pt idx="7">
                  <c:v>51.13756800000001</c:v>
                </c:pt>
                <c:pt idx="8">
                  <c:v>1.1482560000000006</c:v>
                </c:pt>
                <c:pt idx="9">
                  <c:v>6.771168000000003</c:v>
                </c:pt>
                <c:pt idx="10">
                  <c:v>5.17</c:v>
                </c:pt>
                <c:pt idx="11">
                  <c:v>1.7906400000000025</c:v>
                </c:pt>
                <c:pt idx="12">
                  <c:v>6.516288000000001</c:v>
                </c:pt>
                <c:pt idx="13">
                  <c:v>7.9</c:v>
                </c:pt>
                <c:pt idx="14">
                  <c:v>9</c:v>
                </c:pt>
                <c:pt idx="15">
                  <c:v>5.3</c:v>
                </c:pt>
                <c:pt idx="16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(2547 - 2563)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P.86'!$E$5:$E$21</c:f>
              <c:numCache>
                <c:ptCount val="17"/>
                <c:pt idx="0">
                  <c:v>15.027519058823529</c:v>
                </c:pt>
                <c:pt idx="1">
                  <c:v>15.027519058823529</c:v>
                </c:pt>
                <c:pt idx="2">
                  <c:v>15.027519058823529</c:v>
                </c:pt>
                <c:pt idx="3">
                  <c:v>15.027519058823529</c:v>
                </c:pt>
                <c:pt idx="4">
                  <c:v>15.027519058823529</c:v>
                </c:pt>
                <c:pt idx="5">
                  <c:v>15.027519058823529</c:v>
                </c:pt>
                <c:pt idx="6">
                  <c:v>15.027519058823529</c:v>
                </c:pt>
                <c:pt idx="7">
                  <c:v>15.027519058823529</c:v>
                </c:pt>
                <c:pt idx="8">
                  <c:v>15.027519058823529</c:v>
                </c:pt>
                <c:pt idx="9">
                  <c:v>15.027519058823529</c:v>
                </c:pt>
                <c:pt idx="10">
                  <c:v>15.027519058823529</c:v>
                </c:pt>
                <c:pt idx="11">
                  <c:v>15.027519058823529</c:v>
                </c:pt>
                <c:pt idx="12">
                  <c:v>15.027519058823529</c:v>
                </c:pt>
                <c:pt idx="13">
                  <c:v>15.027519058823529</c:v>
                </c:pt>
                <c:pt idx="14">
                  <c:v>15.027519058823529</c:v>
                </c:pt>
                <c:pt idx="15">
                  <c:v>15.027519058823529</c:v>
                </c:pt>
                <c:pt idx="16">
                  <c:v>15.027519058823529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P.86'!$D$5:$D$22</c:f>
              <c:numCache>
                <c:ptCount val="18"/>
                <c:pt idx="16">
                  <c:v>2.9</c:v>
                </c:pt>
                <c:pt idx="17">
                  <c:v>2.322432</c:v>
                </c:pt>
              </c:numCache>
            </c:numRef>
          </c:val>
          <c:smooth val="0"/>
        </c:ser>
        <c:marker val="1"/>
        <c:axId val="61398626"/>
        <c:axId val="15716723"/>
      </c:lineChart>
      <c:catAx>
        <c:axId val="6139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716723"/>
        <c:crossesAt val="0"/>
        <c:auto val="1"/>
        <c:lblOffset val="100"/>
        <c:tickLblSkip val="1"/>
        <c:noMultiLvlLbl val="0"/>
      </c:catAx>
      <c:valAx>
        <c:axId val="1571672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3986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5"/>
          <c:y val="0.91875"/>
          <c:w val="0.990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</cdr:x>
      <cdr:y>0.53775</cdr:y>
    </cdr:from>
    <cdr:to>
      <cdr:x>0.56675</cdr:x>
      <cdr:y>0.58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331470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0.5685</cdr:x>
      <cdr:y>0.34525</cdr:y>
    </cdr:from>
    <cdr:to>
      <cdr:x>0.713</cdr:x>
      <cdr:y>0.3905</cdr:y>
    </cdr:to>
    <cdr:sp>
      <cdr:nvSpPr>
        <cdr:cNvPr id="2" name="TextBox 1"/>
        <cdr:cNvSpPr txBox="1">
          <a:spLocks noChangeArrowheads="1"/>
        </cdr:cNvSpPr>
      </cdr:nvSpPr>
      <cdr:spPr>
        <a:xfrm>
          <a:off x="5343525" y="2124075"/>
          <a:ext cx="13620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0.26375</cdr:x>
      <cdr:y>0.66925</cdr:y>
    </cdr:from>
    <cdr:to>
      <cdr:x>0.40825</cdr:x>
      <cdr:y>0.712</cdr:y>
    </cdr:to>
    <cdr:sp>
      <cdr:nvSpPr>
        <cdr:cNvPr id="3" name="TextBox 1"/>
        <cdr:cNvSpPr txBox="1">
          <a:spLocks noChangeArrowheads="1"/>
        </cdr:cNvSpPr>
      </cdr:nvSpPr>
      <cdr:spPr>
        <a:xfrm>
          <a:off x="2476500" y="4124325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-1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0.69475</cdr:x>
      <cdr:y>0.399</cdr:y>
    </cdr:from>
    <cdr:to>
      <cdr:x>0.819</cdr:x>
      <cdr:y>0.715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5495925" y="2095500"/>
          <a:ext cx="981075" cy="1657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5">
      <selection activeCell="K23" sqref="K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2547</v>
      </c>
      <c r="C5" s="58">
        <v>15.9</v>
      </c>
      <c r="D5" s="59"/>
      <c r="E5" s="60">
        <f aca="true" t="shared" si="0" ref="E5:E21">$C$64</f>
        <v>15.027519058823529</v>
      </c>
      <c r="F5" s="61">
        <f aca="true" t="shared" si="1" ref="F5:F21">+$C$67</f>
        <v>-0.7613090456401839</v>
      </c>
      <c r="G5" s="62">
        <f aca="true" t="shared" si="2" ref="G5:G21">$C$65</f>
        <v>15.788828104463713</v>
      </c>
      <c r="H5" s="63">
        <f aca="true" t="shared" si="3" ref="H5:H21">+$C$68</f>
        <v>30.81634716328724</v>
      </c>
      <c r="I5" s="2">
        <v>1</v>
      </c>
    </row>
    <row r="6" spans="2:9" ht="12">
      <c r="B6" s="22">
        <v>2548</v>
      </c>
      <c r="C6" s="64">
        <v>36.580031999999996</v>
      </c>
      <c r="D6" s="59"/>
      <c r="E6" s="65">
        <f t="shared" si="0"/>
        <v>15.027519058823529</v>
      </c>
      <c r="F6" s="66">
        <f t="shared" si="1"/>
        <v>-0.7613090456401839</v>
      </c>
      <c r="G6" s="67">
        <f t="shared" si="2"/>
        <v>15.788828104463713</v>
      </c>
      <c r="H6" s="68">
        <f t="shared" si="3"/>
        <v>30.81634716328724</v>
      </c>
      <c r="I6" s="2">
        <f>I5+1</f>
        <v>2</v>
      </c>
    </row>
    <row r="7" spans="2:9" ht="12">
      <c r="B7" s="22">
        <v>2549</v>
      </c>
      <c r="C7" s="64">
        <v>46.503935999999996</v>
      </c>
      <c r="D7" s="59"/>
      <c r="E7" s="65">
        <f t="shared" si="0"/>
        <v>15.027519058823529</v>
      </c>
      <c r="F7" s="66">
        <f t="shared" si="1"/>
        <v>-0.7613090456401839</v>
      </c>
      <c r="G7" s="67">
        <f t="shared" si="2"/>
        <v>15.788828104463713</v>
      </c>
      <c r="H7" s="68">
        <f t="shared" si="3"/>
        <v>30.81634716328724</v>
      </c>
      <c r="I7" s="2">
        <f aca="true" t="shared" si="4" ref="I7:I21">I6+1</f>
        <v>3</v>
      </c>
    </row>
    <row r="8" spans="2:9" ht="12">
      <c r="B8" s="22">
        <v>2550</v>
      </c>
      <c r="C8" s="64">
        <v>10.726559999999994</v>
      </c>
      <c r="D8" s="59"/>
      <c r="E8" s="65">
        <f t="shared" si="0"/>
        <v>15.027519058823529</v>
      </c>
      <c r="F8" s="66">
        <f t="shared" si="1"/>
        <v>-0.7613090456401839</v>
      </c>
      <c r="G8" s="67">
        <f t="shared" si="2"/>
        <v>15.788828104463713</v>
      </c>
      <c r="H8" s="68">
        <f t="shared" si="3"/>
        <v>30.81634716328724</v>
      </c>
      <c r="I8" s="2">
        <f t="shared" si="4"/>
        <v>4</v>
      </c>
    </row>
    <row r="9" spans="2:9" ht="12">
      <c r="B9" s="22">
        <v>2551</v>
      </c>
      <c r="C9" s="64">
        <v>12.87</v>
      </c>
      <c r="D9" s="59"/>
      <c r="E9" s="65">
        <f t="shared" si="0"/>
        <v>15.027519058823529</v>
      </c>
      <c r="F9" s="66">
        <f t="shared" si="1"/>
        <v>-0.7613090456401839</v>
      </c>
      <c r="G9" s="67">
        <f t="shared" si="2"/>
        <v>15.788828104463713</v>
      </c>
      <c r="H9" s="68">
        <f t="shared" si="3"/>
        <v>30.81634716328724</v>
      </c>
      <c r="I9" s="2">
        <f t="shared" si="4"/>
        <v>5</v>
      </c>
    </row>
    <row r="10" spans="2:9" ht="12">
      <c r="B10" s="22">
        <v>2552</v>
      </c>
      <c r="C10" s="64">
        <v>6.28</v>
      </c>
      <c r="D10" s="59"/>
      <c r="E10" s="65">
        <f t="shared" si="0"/>
        <v>15.027519058823529</v>
      </c>
      <c r="F10" s="66">
        <f t="shared" si="1"/>
        <v>-0.7613090456401839</v>
      </c>
      <c r="G10" s="67">
        <f t="shared" si="2"/>
        <v>15.788828104463713</v>
      </c>
      <c r="H10" s="68">
        <f t="shared" si="3"/>
        <v>30.81634716328724</v>
      </c>
      <c r="I10" s="2">
        <f t="shared" si="4"/>
        <v>6</v>
      </c>
    </row>
    <row r="11" spans="2:9" ht="12">
      <c r="B11" s="22">
        <v>2553</v>
      </c>
      <c r="C11" s="64">
        <v>28.97337600000001</v>
      </c>
      <c r="D11" s="59"/>
      <c r="E11" s="65">
        <f t="shared" si="0"/>
        <v>15.027519058823529</v>
      </c>
      <c r="F11" s="66">
        <f t="shared" si="1"/>
        <v>-0.7613090456401839</v>
      </c>
      <c r="G11" s="67">
        <f t="shared" si="2"/>
        <v>15.788828104463713</v>
      </c>
      <c r="H11" s="68">
        <f t="shared" si="3"/>
        <v>30.81634716328724</v>
      </c>
      <c r="I11" s="2">
        <f t="shared" si="4"/>
        <v>7</v>
      </c>
    </row>
    <row r="12" spans="2:9" ht="12">
      <c r="B12" s="22">
        <v>2554</v>
      </c>
      <c r="C12" s="64">
        <v>51.13756800000001</v>
      </c>
      <c r="D12" s="59"/>
      <c r="E12" s="65">
        <f t="shared" si="0"/>
        <v>15.027519058823529</v>
      </c>
      <c r="F12" s="66">
        <f t="shared" si="1"/>
        <v>-0.7613090456401839</v>
      </c>
      <c r="G12" s="67">
        <f t="shared" si="2"/>
        <v>15.788828104463713</v>
      </c>
      <c r="H12" s="68">
        <f t="shared" si="3"/>
        <v>30.81634716328724</v>
      </c>
      <c r="I12" s="2">
        <f t="shared" si="4"/>
        <v>8</v>
      </c>
    </row>
    <row r="13" spans="2:9" ht="12">
      <c r="B13" s="22">
        <v>2555</v>
      </c>
      <c r="C13" s="64">
        <v>1.1482560000000006</v>
      </c>
      <c r="D13" s="59"/>
      <c r="E13" s="65">
        <f t="shared" si="0"/>
        <v>15.027519058823529</v>
      </c>
      <c r="F13" s="66">
        <f t="shared" si="1"/>
        <v>-0.7613090456401839</v>
      </c>
      <c r="G13" s="67">
        <f t="shared" si="2"/>
        <v>15.788828104463713</v>
      </c>
      <c r="H13" s="68">
        <f t="shared" si="3"/>
        <v>30.81634716328724</v>
      </c>
      <c r="I13" s="2">
        <f t="shared" si="4"/>
        <v>9</v>
      </c>
    </row>
    <row r="14" spans="2:9" ht="12">
      <c r="B14" s="22">
        <v>2556</v>
      </c>
      <c r="C14" s="64">
        <v>6.771168000000003</v>
      </c>
      <c r="D14" s="59"/>
      <c r="E14" s="65">
        <f t="shared" si="0"/>
        <v>15.027519058823529</v>
      </c>
      <c r="F14" s="66">
        <f t="shared" si="1"/>
        <v>-0.7613090456401839</v>
      </c>
      <c r="G14" s="67">
        <f t="shared" si="2"/>
        <v>15.788828104463713</v>
      </c>
      <c r="H14" s="68">
        <f t="shared" si="3"/>
        <v>30.81634716328724</v>
      </c>
      <c r="I14" s="2">
        <f t="shared" si="4"/>
        <v>10</v>
      </c>
    </row>
    <row r="15" spans="2:9" ht="12">
      <c r="B15" s="22">
        <v>2557</v>
      </c>
      <c r="C15" s="64">
        <v>5.17</v>
      </c>
      <c r="D15" s="59"/>
      <c r="E15" s="65">
        <f t="shared" si="0"/>
        <v>15.027519058823529</v>
      </c>
      <c r="F15" s="66">
        <f t="shared" si="1"/>
        <v>-0.7613090456401839</v>
      </c>
      <c r="G15" s="67">
        <f t="shared" si="2"/>
        <v>15.788828104463713</v>
      </c>
      <c r="H15" s="68">
        <f t="shared" si="3"/>
        <v>30.81634716328724</v>
      </c>
      <c r="I15" s="2">
        <f t="shared" si="4"/>
        <v>11</v>
      </c>
    </row>
    <row r="16" spans="2:9" ht="12">
      <c r="B16" s="22">
        <v>2558</v>
      </c>
      <c r="C16" s="64">
        <v>1.7906400000000025</v>
      </c>
      <c r="D16" s="59"/>
      <c r="E16" s="65">
        <f t="shared" si="0"/>
        <v>15.027519058823529</v>
      </c>
      <c r="F16" s="66">
        <f t="shared" si="1"/>
        <v>-0.7613090456401839</v>
      </c>
      <c r="G16" s="67">
        <f t="shared" si="2"/>
        <v>15.788828104463713</v>
      </c>
      <c r="H16" s="68">
        <f t="shared" si="3"/>
        <v>30.81634716328724</v>
      </c>
      <c r="I16" s="2">
        <f t="shared" si="4"/>
        <v>12</v>
      </c>
    </row>
    <row r="17" spans="2:9" ht="12">
      <c r="B17" s="22">
        <v>2559</v>
      </c>
      <c r="C17" s="64">
        <v>6.516288000000001</v>
      </c>
      <c r="D17" s="59"/>
      <c r="E17" s="65">
        <f t="shared" si="0"/>
        <v>15.027519058823529</v>
      </c>
      <c r="F17" s="66">
        <f t="shared" si="1"/>
        <v>-0.7613090456401839</v>
      </c>
      <c r="G17" s="67">
        <f t="shared" si="2"/>
        <v>15.788828104463713</v>
      </c>
      <c r="H17" s="68">
        <f t="shared" si="3"/>
        <v>30.81634716328724</v>
      </c>
      <c r="I17" s="2">
        <f t="shared" si="4"/>
        <v>13</v>
      </c>
    </row>
    <row r="18" spans="2:9" ht="12">
      <c r="B18" s="22">
        <v>2560</v>
      </c>
      <c r="C18" s="64">
        <v>7.9</v>
      </c>
      <c r="D18" s="59"/>
      <c r="E18" s="65">
        <f t="shared" si="0"/>
        <v>15.027519058823529</v>
      </c>
      <c r="F18" s="66">
        <f t="shared" si="1"/>
        <v>-0.7613090456401839</v>
      </c>
      <c r="G18" s="67">
        <f t="shared" si="2"/>
        <v>15.788828104463713</v>
      </c>
      <c r="H18" s="68">
        <f t="shared" si="3"/>
        <v>30.81634716328724</v>
      </c>
      <c r="I18" s="2">
        <f t="shared" si="4"/>
        <v>14</v>
      </c>
    </row>
    <row r="19" spans="2:9" ht="12">
      <c r="B19" s="22">
        <v>2561</v>
      </c>
      <c r="C19" s="64">
        <v>9</v>
      </c>
      <c r="D19" s="59"/>
      <c r="E19" s="65">
        <f t="shared" si="0"/>
        <v>15.027519058823529</v>
      </c>
      <c r="F19" s="66">
        <f t="shared" si="1"/>
        <v>-0.7613090456401839</v>
      </c>
      <c r="G19" s="67">
        <f t="shared" si="2"/>
        <v>15.788828104463713</v>
      </c>
      <c r="H19" s="68">
        <f t="shared" si="3"/>
        <v>30.81634716328724</v>
      </c>
      <c r="I19" s="2">
        <f t="shared" si="4"/>
        <v>15</v>
      </c>
    </row>
    <row r="20" spans="2:9" ht="12">
      <c r="B20" s="22">
        <v>2562</v>
      </c>
      <c r="C20" s="64">
        <v>5.3</v>
      </c>
      <c r="D20" s="59"/>
      <c r="E20" s="65">
        <f t="shared" si="0"/>
        <v>15.027519058823529</v>
      </c>
      <c r="F20" s="66">
        <f t="shared" si="1"/>
        <v>-0.7613090456401839</v>
      </c>
      <c r="G20" s="67">
        <f t="shared" si="2"/>
        <v>15.788828104463713</v>
      </c>
      <c r="H20" s="68">
        <f t="shared" si="3"/>
        <v>30.81634716328724</v>
      </c>
      <c r="I20" s="2">
        <f t="shared" si="4"/>
        <v>16</v>
      </c>
    </row>
    <row r="21" spans="2:9" ht="12">
      <c r="B21" s="22">
        <v>2563</v>
      </c>
      <c r="C21" s="64">
        <v>2.9</v>
      </c>
      <c r="D21" s="59">
        <f>C21</f>
        <v>2.9</v>
      </c>
      <c r="E21" s="65">
        <f t="shared" si="0"/>
        <v>15.027519058823529</v>
      </c>
      <c r="F21" s="66">
        <f t="shared" si="1"/>
        <v>-0.7613090456401839</v>
      </c>
      <c r="G21" s="67">
        <f t="shared" si="2"/>
        <v>15.788828104463713</v>
      </c>
      <c r="H21" s="68">
        <f t="shared" si="3"/>
        <v>30.81634716328724</v>
      </c>
      <c r="I21" s="2">
        <f t="shared" si="4"/>
        <v>17</v>
      </c>
    </row>
    <row r="22" spans="2:14" ht="12">
      <c r="B22" s="70">
        <v>2564</v>
      </c>
      <c r="C22" s="71">
        <v>2.322432</v>
      </c>
      <c r="D22" s="72">
        <f>C22</f>
        <v>2.322432</v>
      </c>
      <c r="E22" s="65"/>
      <c r="F22" s="66"/>
      <c r="G22" s="67"/>
      <c r="H22" s="68"/>
      <c r="K22" s="76" t="str">
        <f>'[1]std. - P.1'!$K$105:$N$105</f>
        <v>ปี 2564 ปริมาณน้ำสะสม 1 เม.ย.64 - 28 ก.พ.65</v>
      </c>
      <c r="L22" s="76"/>
      <c r="M22" s="76"/>
      <c r="N22" s="76"/>
    </row>
    <row r="23" spans="2:8" ht="12">
      <c r="B23" s="22"/>
      <c r="C23" s="69"/>
      <c r="D23" s="59"/>
      <c r="E23" s="65"/>
      <c r="F23" s="66"/>
      <c r="G23" s="67"/>
      <c r="H23" s="68"/>
    </row>
    <row r="24" spans="2:8" ht="12">
      <c r="B24" s="22"/>
      <c r="C24" s="69"/>
      <c r="D24" s="59"/>
      <c r="E24" s="65"/>
      <c r="F24" s="66"/>
      <c r="G24" s="67"/>
      <c r="H24" s="68"/>
    </row>
    <row r="25" spans="2:8" ht="12">
      <c r="B25" s="22"/>
      <c r="C25" s="69"/>
      <c r="D25" s="59"/>
      <c r="E25" s="65"/>
      <c r="F25" s="66"/>
      <c r="G25" s="67"/>
      <c r="H25" s="68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AVERAGE(C5:C21)</f>
        <v>15.027519058823529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STDEV(C5:C21)</f>
        <v>15.788828104463713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1.0506609935186324</v>
      </c>
      <c r="D66" s="37"/>
      <c r="E66" s="48">
        <f>C66*100</f>
        <v>105.06609935186324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14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-0.7613090456401839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30.81634716328724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0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17</v>
      </c>
    </row>
    <row r="72" ht="12">
      <c r="C72" s="2">
        <f>COUNTIF(C5:C21,"&gt;31")</f>
        <v>3</v>
      </c>
    </row>
    <row r="73" ht="12">
      <c r="C73" s="2">
        <f>COUNTIF(C5:C21,"&lt;-1")</f>
        <v>0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2022-03-16T07:39:49Z</dcterms:modified>
  <cp:category/>
  <cp:version/>
  <cp:contentType/>
  <cp:contentStatus/>
</cp:coreProperties>
</file>