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8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<sst xmlns="http://schemas.openxmlformats.org/spreadsheetml/2006/main" count="38" uniqueCount="23">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</sst>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24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75"/>
          <c:y val="0.15975"/>
          <c:w val="0.8612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P.84'!$B$5:$B$23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P.84'!$C$5:$C$23</c:f>
              <c:numCache>
                <c:ptCount val="19"/>
                <c:pt idx="0">
                  <c:v>38.833000000000006</c:v>
                </c:pt>
                <c:pt idx="1">
                  <c:v>66.245</c:v>
                </c:pt>
                <c:pt idx="2">
                  <c:v>72.846432</c:v>
                </c:pt>
                <c:pt idx="3">
                  <c:v>151.36243199999996</c:v>
                </c:pt>
                <c:pt idx="4">
                  <c:v>180.17683200000002</c:v>
                </c:pt>
                <c:pt idx="5">
                  <c:v>128.22364800000003</c:v>
                </c:pt>
                <c:pt idx="6">
                  <c:v>107.42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117.04262399999999</c:v>
                </c:pt>
                <c:pt idx="10">
                  <c:v>97.16803199999998</c:v>
                </c:pt>
                <c:pt idx="11">
                  <c:v>43.35</c:v>
                </c:pt>
                <c:pt idx="12">
                  <c:v>24.857280000000006</c:v>
                </c:pt>
                <c:pt idx="13">
                  <c:v>59.800032</c:v>
                </c:pt>
                <c:pt idx="14">
                  <c:v>119.1</c:v>
                </c:pt>
                <c:pt idx="15">
                  <c:v>54.9</c:v>
                </c:pt>
                <c:pt idx="16">
                  <c:v>41.2</c:v>
                </c:pt>
                <c:pt idx="17">
                  <c:v>47.5</c:v>
                </c:pt>
                <c:pt idx="18">
                  <c:v>169.31980800000005</c:v>
                </c:pt>
              </c:numCache>
            </c:numRef>
          </c:val>
        </c:ser>
        <c:axId val="11727927"/>
        <c:axId val="38442480"/>
      </c:barChart>
      <c:lineChart>
        <c:grouping val="standard"/>
        <c:varyColors val="0"/>
        <c:ser>
          <c:idx val="1"/>
          <c:order val="1"/>
          <c:tx>
            <c:v>ค่าเฉลี่ย (2546 - 2563 )อยู่ระหว่างค่า+-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P.84'!$E$5:$E$22</c:f>
              <c:numCache>
                <c:ptCount val="18"/>
                <c:pt idx="0">
                  <c:v>95.61678222222223</c:v>
                </c:pt>
                <c:pt idx="1">
                  <c:v>95.61678222222223</c:v>
                </c:pt>
                <c:pt idx="2">
                  <c:v>95.61678222222223</c:v>
                </c:pt>
                <c:pt idx="3">
                  <c:v>95.61678222222223</c:v>
                </c:pt>
                <c:pt idx="4">
                  <c:v>95.61678222222223</c:v>
                </c:pt>
                <c:pt idx="5">
                  <c:v>95.61678222222223</c:v>
                </c:pt>
                <c:pt idx="6">
                  <c:v>95.61678222222223</c:v>
                </c:pt>
                <c:pt idx="7">
                  <c:v>95.61678222222223</c:v>
                </c:pt>
                <c:pt idx="8">
                  <c:v>95.61678222222223</c:v>
                </c:pt>
                <c:pt idx="9">
                  <c:v>95.61678222222223</c:v>
                </c:pt>
                <c:pt idx="10">
                  <c:v>95.61678222222223</c:v>
                </c:pt>
                <c:pt idx="11">
                  <c:v>95.61678222222223</c:v>
                </c:pt>
                <c:pt idx="12">
                  <c:v>95.61678222222223</c:v>
                </c:pt>
                <c:pt idx="13">
                  <c:v>95.61678222222223</c:v>
                </c:pt>
                <c:pt idx="14">
                  <c:v>95.61678222222223</c:v>
                </c:pt>
                <c:pt idx="15">
                  <c:v>95.61678222222223</c:v>
                </c:pt>
                <c:pt idx="16">
                  <c:v>95.61678222222223</c:v>
                </c:pt>
                <c:pt idx="17">
                  <c:v>95.61678222222223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P.84'!$H$5:$H$22</c:f>
              <c:numCache>
                <c:ptCount val="18"/>
                <c:pt idx="0">
                  <c:v>158.19401531207117</c:v>
                </c:pt>
                <c:pt idx="1">
                  <c:v>158.19401531207117</c:v>
                </c:pt>
                <c:pt idx="2">
                  <c:v>158.19401531207117</c:v>
                </c:pt>
                <c:pt idx="3">
                  <c:v>158.19401531207117</c:v>
                </c:pt>
                <c:pt idx="4">
                  <c:v>158.19401531207117</c:v>
                </c:pt>
                <c:pt idx="5">
                  <c:v>158.19401531207117</c:v>
                </c:pt>
                <c:pt idx="6">
                  <c:v>158.19401531207117</c:v>
                </c:pt>
                <c:pt idx="7">
                  <c:v>158.19401531207117</c:v>
                </c:pt>
                <c:pt idx="8">
                  <c:v>158.19401531207117</c:v>
                </c:pt>
                <c:pt idx="9">
                  <c:v>158.19401531207117</c:v>
                </c:pt>
                <c:pt idx="10">
                  <c:v>158.19401531207117</c:v>
                </c:pt>
                <c:pt idx="11">
                  <c:v>158.19401531207117</c:v>
                </c:pt>
                <c:pt idx="12">
                  <c:v>158.19401531207117</c:v>
                </c:pt>
                <c:pt idx="13">
                  <c:v>158.19401531207117</c:v>
                </c:pt>
                <c:pt idx="14">
                  <c:v>158.19401531207117</c:v>
                </c:pt>
                <c:pt idx="15">
                  <c:v>158.19401531207117</c:v>
                </c:pt>
                <c:pt idx="16">
                  <c:v>158.19401531207117</c:v>
                </c:pt>
                <c:pt idx="17">
                  <c:v>158.19401531207117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P.84'!$F$5:$F$22</c:f>
              <c:numCache>
                <c:ptCount val="18"/>
                <c:pt idx="0">
                  <c:v>33.03954913237329</c:v>
                </c:pt>
                <c:pt idx="1">
                  <c:v>33.03954913237329</c:v>
                </c:pt>
                <c:pt idx="2">
                  <c:v>33.03954913237329</c:v>
                </c:pt>
                <c:pt idx="3">
                  <c:v>33.03954913237329</c:v>
                </c:pt>
                <c:pt idx="4">
                  <c:v>33.03954913237329</c:v>
                </c:pt>
                <c:pt idx="5">
                  <c:v>33.03954913237329</c:v>
                </c:pt>
                <c:pt idx="6">
                  <c:v>33.03954913237329</c:v>
                </c:pt>
                <c:pt idx="7">
                  <c:v>33.03954913237329</c:v>
                </c:pt>
                <c:pt idx="8">
                  <c:v>33.03954913237329</c:v>
                </c:pt>
                <c:pt idx="9">
                  <c:v>33.03954913237329</c:v>
                </c:pt>
                <c:pt idx="10">
                  <c:v>33.03954913237329</c:v>
                </c:pt>
                <c:pt idx="11">
                  <c:v>33.03954913237329</c:v>
                </c:pt>
                <c:pt idx="12">
                  <c:v>33.03954913237329</c:v>
                </c:pt>
                <c:pt idx="13">
                  <c:v>33.03954913237329</c:v>
                </c:pt>
                <c:pt idx="14">
                  <c:v>33.03954913237329</c:v>
                </c:pt>
                <c:pt idx="15">
                  <c:v>33.03954913237329</c:v>
                </c:pt>
                <c:pt idx="16">
                  <c:v>33.03954913237329</c:v>
                </c:pt>
                <c:pt idx="17">
                  <c:v>33.03954913237329</c:v>
                </c:pt>
              </c:numCache>
            </c:numRef>
          </c:val>
          <c:smooth val="0"/>
        </c:ser>
        <c:axId val="11727927"/>
        <c:axId val="38442480"/>
      </c:line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442480"/>
        <c:crossesAt val="0"/>
        <c:auto val="1"/>
        <c:lblOffset val="100"/>
        <c:tickLblSkip val="1"/>
        <c:noMultiLvlLbl val="0"/>
      </c:catAx>
      <c:valAx>
        <c:axId val="3844248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727927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75"/>
          <c:y val="0.85275"/>
          <c:w val="0.93975"/>
          <c:h val="0.1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5125"/>
          <c:y val="-0.020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15925"/>
          <c:w val="0.856"/>
          <c:h val="0.748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P.84'!$B$5:$B$23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P.84'!$C$5:$C$22</c:f>
              <c:numCache>
                <c:ptCount val="18"/>
                <c:pt idx="0">
                  <c:v>38.833000000000006</c:v>
                </c:pt>
                <c:pt idx="1">
                  <c:v>66.245</c:v>
                </c:pt>
                <c:pt idx="2">
                  <c:v>72.846432</c:v>
                </c:pt>
                <c:pt idx="3">
                  <c:v>151.36243199999996</c:v>
                </c:pt>
                <c:pt idx="4">
                  <c:v>180.17683200000002</c:v>
                </c:pt>
                <c:pt idx="5">
                  <c:v>128.22364800000003</c:v>
                </c:pt>
                <c:pt idx="6">
                  <c:v>107.42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117.04262399999999</c:v>
                </c:pt>
                <c:pt idx="10">
                  <c:v>97.16803199999998</c:v>
                </c:pt>
                <c:pt idx="11">
                  <c:v>43.35</c:v>
                </c:pt>
                <c:pt idx="12">
                  <c:v>24.857280000000006</c:v>
                </c:pt>
                <c:pt idx="13">
                  <c:v>59.800032</c:v>
                </c:pt>
                <c:pt idx="14">
                  <c:v>119.1</c:v>
                </c:pt>
                <c:pt idx="15">
                  <c:v>54.9</c:v>
                </c:pt>
                <c:pt idx="16">
                  <c:v>41.2</c:v>
                </c:pt>
                <c:pt idx="17">
                  <c:v>47.5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(2546 - 2563)18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P.84'!$E$5:$E$22</c:f>
              <c:numCache>
                <c:ptCount val="18"/>
                <c:pt idx="0">
                  <c:v>95.61678222222223</c:v>
                </c:pt>
                <c:pt idx="1">
                  <c:v>95.61678222222223</c:v>
                </c:pt>
                <c:pt idx="2">
                  <c:v>95.61678222222223</c:v>
                </c:pt>
                <c:pt idx="3">
                  <c:v>95.61678222222223</c:v>
                </c:pt>
                <c:pt idx="4">
                  <c:v>95.61678222222223</c:v>
                </c:pt>
                <c:pt idx="5">
                  <c:v>95.61678222222223</c:v>
                </c:pt>
                <c:pt idx="6">
                  <c:v>95.61678222222223</c:v>
                </c:pt>
                <c:pt idx="7">
                  <c:v>95.61678222222223</c:v>
                </c:pt>
                <c:pt idx="8">
                  <c:v>95.61678222222223</c:v>
                </c:pt>
                <c:pt idx="9">
                  <c:v>95.61678222222223</c:v>
                </c:pt>
                <c:pt idx="10">
                  <c:v>95.61678222222223</c:v>
                </c:pt>
                <c:pt idx="11">
                  <c:v>95.61678222222223</c:v>
                </c:pt>
                <c:pt idx="12">
                  <c:v>95.61678222222223</c:v>
                </c:pt>
                <c:pt idx="13">
                  <c:v>95.61678222222223</c:v>
                </c:pt>
                <c:pt idx="14">
                  <c:v>95.61678222222223</c:v>
                </c:pt>
                <c:pt idx="15">
                  <c:v>95.61678222222223</c:v>
                </c:pt>
                <c:pt idx="16">
                  <c:v>95.61678222222223</c:v>
                </c:pt>
                <c:pt idx="17">
                  <c:v>95.61678222222223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P.84'!$B$5:$B$23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P.84'!$D$5:$D$23</c:f>
              <c:numCache>
                <c:ptCount val="19"/>
                <c:pt idx="18">
                  <c:v>169.31980800000005</c:v>
                </c:pt>
              </c:numCache>
            </c:numRef>
          </c:val>
          <c:smooth val="0"/>
        </c:ser>
        <c:marker val="1"/>
        <c:axId val="10438001"/>
        <c:axId val="26833146"/>
      </c:lineChart>
      <c:catAx>
        <c:axId val="1043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833146"/>
        <c:crossesAt val="0"/>
        <c:auto val="1"/>
        <c:lblOffset val="100"/>
        <c:tickLblSkip val="1"/>
        <c:noMultiLvlLbl val="0"/>
      </c:catAx>
      <c:valAx>
        <c:axId val="2683314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438001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1525"/>
          <c:w val="0.990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0.54675</cdr:x>
      <cdr:y>0.56275</cdr:y>
    </cdr:from>
    <cdr:to>
      <cdr:x>0.68425</cdr:x>
      <cdr:y>0.605</cdr:y>
    </cdr:to>
    <cdr:sp>
      <cdr:nvSpPr>
        <cdr:cNvPr id="1" name="TextBox 1"/>
        <cdr:cNvSpPr txBox="1">
          <a:spLocks noChangeArrowheads="1"/>
        </cdr:cNvSpPr>
      </cdr:nvSpPr>
      <cdr:spPr>
        <a:xfrm>
          <a:off x="5133975" y="3467100"/>
          <a:ext cx="12954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0.65125</cdr:x>
      <cdr:y>0.4845</cdr:y>
    </cdr:from>
    <cdr:to>
      <cdr:x>0.7945</cdr:x>
      <cdr:y>0.52825</cdr:y>
    </cdr:to>
    <cdr:sp>
      <cdr:nvSpPr>
        <cdr:cNvPr id="2" name="TextBox 1"/>
        <cdr:cNvSpPr txBox="1">
          <a:spLocks noChangeArrowheads="1"/>
        </cdr:cNvSpPr>
      </cdr:nvSpPr>
      <cdr:spPr>
        <a:xfrm>
          <a:off x="6115050" y="2981325"/>
          <a:ext cx="134302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158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0.275</cdr:x>
      <cdr:y>0.6815</cdr:y>
    </cdr:from>
    <cdr:to>
      <cdr:x>0.41825</cdr:x>
      <cdr:y>0.725</cdr:y>
    </cdr:to>
    <cdr:sp>
      <cdr:nvSpPr>
        <cdr:cNvPr id="3" name="TextBox 1"/>
        <cdr:cNvSpPr txBox="1">
          <a:spLocks noChangeArrowheads="1"/>
        </cdr:cNvSpPr>
      </cdr:nvSpPr>
      <cdr:spPr>
        <a:xfrm>
          <a:off x="2581275" y="4200525"/>
          <a:ext cx="13430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33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0.398</cdr:y>
    </cdr:from>
    <cdr:to>
      <cdr:x>0.2455</cdr:x>
      <cdr:y>0.625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66850" y="2085975"/>
          <a:ext cx="476250" cy="11906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6">
      <selection activeCell="K24" sqref="K2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2546</v>
      </c>
      <c r="C5" s="58">
        <v>38.833000000000006</v>
      </c>
      <c r="D5" s="59"/>
      <c r="E5" s="60">
        <f aca="true" t="shared" si="0" ref="E5:E22">$C$64</f>
        <v>95.61678222222223</v>
      </c>
      <c r="F5" s="61">
        <f aca="true" t="shared" si="1" ref="F5:F22">+$C$67</f>
        <v>33.03954913237329</v>
      </c>
      <c r="G5" s="62">
        <f aca="true" t="shared" si="2" ref="G5:G22">$C$65</f>
        <v>62.57723308984894</v>
      </c>
      <c r="H5" s="63">
        <f aca="true" t="shared" si="3" ref="H5:H22">+$C$68</f>
        <v>158.19401531207117</v>
      </c>
      <c r="I5" s="2">
        <v>1</v>
      </c>
    </row>
    <row r="6" spans="2:9" ht="12">
      <c r="B6" s="22">
        <v>2547</v>
      </c>
      <c r="C6" s="64">
        <v>66.245</v>
      </c>
      <c r="D6" s="59"/>
      <c r="E6" s="65">
        <f t="shared" si="0"/>
        <v>95.61678222222223</v>
      </c>
      <c r="F6" s="66">
        <f t="shared" si="1"/>
        <v>33.03954913237329</v>
      </c>
      <c r="G6" s="67">
        <f t="shared" si="2"/>
        <v>62.57723308984894</v>
      </c>
      <c r="H6" s="68">
        <f t="shared" si="3"/>
        <v>158.19401531207117</v>
      </c>
      <c r="I6" s="2">
        <f>I5+1</f>
        <v>2</v>
      </c>
    </row>
    <row r="7" spans="2:9" ht="12">
      <c r="B7" s="22">
        <v>2548</v>
      </c>
      <c r="C7" s="64">
        <v>72.846432</v>
      </c>
      <c r="D7" s="59"/>
      <c r="E7" s="65">
        <f t="shared" si="0"/>
        <v>95.61678222222223</v>
      </c>
      <c r="F7" s="66">
        <f t="shared" si="1"/>
        <v>33.03954913237329</v>
      </c>
      <c r="G7" s="67">
        <f t="shared" si="2"/>
        <v>62.57723308984894</v>
      </c>
      <c r="H7" s="68">
        <f t="shared" si="3"/>
        <v>158.19401531207117</v>
      </c>
      <c r="I7" s="2">
        <f aca="true" t="shared" si="4" ref="I7:I22">I6+1</f>
        <v>3</v>
      </c>
    </row>
    <row r="8" spans="2:9" ht="12">
      <c r="B8" s="22">
        <v>2549</v>
      </c>
      <c r="C8" s="64">
        <v>151.36243199999996</v>
      </c>
      <c r="D8" s="59"/>
      <c r="E8" s="65">
        <f t="shared" si="0"/>
        <v>95.61678222222223</v>
      </c>
      <c r="F8" s="66">
        <f t="shared" si="1"/>
        <v>33.03954913237329</v>
      </c>
      <c r="G8" s="67">
        <f t="shared" si="2"/>
        <v>62.57723308984894</v>
      </c>
      <c r="H8" s="68">
        <f t="shared" si="3"/>
        <v>158.19401531207117</v>
      </c>
      <c r="I8" s="2">
        <f t="shared" si="4"/>
        <v>4</v>
      </c>
    </row>
    <row r="9" spans="2:9" ht="12">
      <c r="B9" s="22">
        <v>2550</v>
      </c>
      <c r="C9" s="64">
        <v>180.17683200000002</v>
      </c>
      <c r="D9" s="59"/>
      <c r="E9" s="65">
        <f t="shared" si="0"/>
        <v>95.61678222222223</v>
      </c>
      <c r="F9" s="66">
        <f t="shared" si="1"/>
        <v>33.03954913237329</v>
      </c>
      <c r="G9" s="67">
        <f t="shared" si="2"/>
        <v>62.57723308984894</v>
      </c>
      <c r="H9" s="68">
        <f t="shared" si="3"/>
        <v>158.19401531207117</v>
      </c>
      <c r="I9" s="2">
        <f t="shared" si="4"/>
        <v>5</v>
      </c>
    </row>
    <row r="10" spans="2:9" ht="12">
      <c r="B10" s="22">
        <v>2551</v>
      </c>
      <c r="C10" s="64">
        <v>128.22364800000003</v>
      </c>
      <c r="D10" s="59"/>
      <c r="E10" s="65">
        <f t="shared" si="0"/>
        <v>95.61678222222223</v>
      </c>
      <c r="F10" s="66">
        <f t="shared" si="1"/>
        <v>33.03954913237329</v>
      </c>
      <c r="G10" s="67">
        <f t="shared" si="2"/>
        <v>62.57723308984894</v>
      </c>
      <c r="H10" s="68">
        <f t="shared" si="3"/>
        <v>158.19401531207117</v>
      </c>
      <c r="I10" s="2">
        <f t="shared" si="4"/>
        <v>6</v>
      </c>
    </row>
    <row r="11" spans="2:9" ht="12">
      <c r="B11" s="22">
        <v>2552</v>
      </c>
      <c r="C11" s="64">
        <v>107.42</v>
      </c>
      <c r="D11" s="59"/>
      <c r="E11" s="65">
        <f t="shared" si="0"/>
        <v>95.61678222222223</v>
      </c>
      <c r="F11" s="66">
        <f t="shared" si="1"/>
        <v>33.03954913237329</v>
      </c>
      <c r="G11" s="67">
        <f t="shared" si="2"/>
        <v>62.57723308984894</v>
      </c>
      <c r="H11" s="68">
        <f t="shared" si="3"/>
        <v>158.19401531207117</v>
      </c>
      <c r="I11" s="2">
        <f t="shared" si="4"/>
        <v>7</v>
      </c>
    </row>
    <row r="12" spans="2:9" ht="12">
      <c r="B12" s="22">
        <v>2553</v>
      </c>
      <c r="C12" s="64">
        <v>92.36160000000001</v>
      </c>
      <c r="D12" s="59"/>
      <c r="E12" s="65">
        <f t="shared" si="0"/>
        <v>95.61678222222223</v>
      </c>
      <c r="F12" s="66">
        <f t="shared" si="1"/>
        <v>33.03954913237329</v>
      </c>
      <c r="G12" s="67">
        <f t="shared" si="2"/>
        <v>62.57723308984894</v>
      </c>
      <c r="H12" s="68">
        <f t="shared" si="3"/>
        <v>158.19401531207117</v>
      </c>
      <c r="I12" s="2">
        <f t="shared" si="4"/>
        <v>8</v>
      </c>
    </row>
    <row r="13" spans="2:9" ht="12">
      <c r="B13" s="22">
        <v>2554</v>
      </c>
      <c r="C13" s="64">
        <v>278.7151680000001</v>
      </c>
      <c r="D13" s="59"/>
      <c r="E13" s="65">
        <f t="shared" si="0"/>
        <v>95.61678222222223</v>
      </c>
      <c r="F13" s="66">
        <f t="shared" si="1"/>
        <v>33.03954913237329</v>
      </c>
      <c r="G13" s="67">
        <f t="shared" si="2"/>
        <v>62.57723308984894</v>
      </c>
      <c r="H13" s="68">
        <f t="shared" si="3"/>
        <v>158.19401531207117</v>
      </c>
      <c r="I13" s="2">
        <f t="shared" si="4"/>
        <v>9</v>
      </c>
    </row>
    <row r="14" spans="2:9" ht="12">
      <c r="B14" s="22">
        <v>2555</v>
      </c>
      <c r="C14" s="64">
        <v>117.04262399999999</v>
      </c>
      <c r="D14" s="59"/>
      <c r="E14" s="65">
        <f t="shared" si="0"/>
        <v>95.61678222222223</v>
      </c>
      <c r="F14" s="66">
        <f t="shared" si="1"/>
        <v>33.03954913237329</v>
      </c>
      <c r="G14" s="67">
        <f t="shared" si="2"/>
        <v>62.57723308984894</v>
      </c>
      <c r="H14" s="68">
        <f t="shared" si="3"/>
        <v>158.19401531207117</v>
      </c>
      <c r="I14" s="2">
        <f t="shared" si="4"/>
        <v>10</v>
      </c>
    </row>
    <row r="15" spans="2:9" ht="12">
      <c r="B15" s="22">
        <v>2556</v>
      </c>
      <c r="C15" s="64">
        <v>97.16803199999998</v>
      </c>
      <c r="D15" s="59"/>
      <c r="E15" s="65">
        <f t="shared" si="0"/>
        <v>95.61678222222223</v>
      </c>
      <c r="F15" s="66">
        <f t="shared" si="1"/>
        <v>33.03954913237329</v>
      </c>
      <c r="G15" s="67">
        <f t="shared" si="2"/>
        <v>62.57723308984894</v>
      </c>
      <c r="H15" s="68">
        <f t="shared" si="3"/>
        <v>158.19401531207117</v>
      </c>
      <c r="I15" s="2">
        <f t="shared" si="4"/>
        <v>11</v>
      </c>
    </row>
    <row r="16" spans="2:9" ht="12">
      <c r="B16" s="22">
        <v>2557</v>
      </c>
      <c r="C16" s="64">
        <v>43.35</v>
      </c>
      <c r="D16" s="59"/>
      <c r="E16" s="65">
        <f t="shared" si="0"/>
        <v>95.61678222222223</v>
      </c>
      <c r="F16" s="66">
        <f t="shared" si="1"/>
        <v>33.03954913237329</v>
      </c>
      <c r="G16" s="67">
        <f t="shared" si="2"/>
        <v>62.57723308984894</v>
      </c>
      <c r="H16" s="68">
        <f t="shared" si="3"/>
        <v>158.19401531207117</v>
      </c>
      <c r="I16" s="2">
        <f t="shared" si="4"/>
        <v>12</v>
      </c>
    </row>
    <row r="17" spans="2:9" ht="12">
      <c r="B17" s="22">
        <v>2558</v>
      </c>
      <c r="C17" s="64">
        <v>24.857280000000006</v>
      </c>
      <c r="D17" s="59"/>
      <c r="E17" s="65">
        <f t="shared" si="0"/>
        <v>95.61678222222223</v>
      </c>
      <c r="F17" s="66">
        <f t="shared" si="1"/>
        <v>33.03954913237329</v>
      </c>
      <c r="G17" s="67">
        <f t="shared" si="2"/>
        <v>62.57723308984894</v>
      </c>
      <c r="H17" s="68">
        <f t="shared" si="3"/>
        <v>158.19401531207117</v>
      </c>
      <c r="I17" s="2">
        <f t="shared" si="4"/>
        <v>13</v>
      </c>
    </row>
    <row r="18" spans="2:9" ht="12">
      <c r="B18" s="22">
        <v>2559</v>
      </c>
      <c r="C18" s="64">
        <v>59.800032</v>
      </c>
      <c r="D18" s="59"/>
      <c r="E18" s="65">
        <f t="shared" si="0"/>
        <v>95.61678222222223</v>
      </c>
      <c r="F18" s="66">
        <f t="shared" si="1"/>
        <v>33.03954913237329</v>
      </c>
      <c r="G18" s="67">
        <f t="shared" si="2"/>
        <v>62.57723308984894</v>
      </c>
      <c r="H18" s="68">
        <f t="shared" si="3"/>
        <v>158.19401531207117</v>
      </c>
      <c r="I18" s="2">
        <f t="shared" si="4"/>
        <v>14</v>
      </c>
    </row>
    <row r="19" spans="2:9" ht="12">
      <c r="B19" s="22">
        <v>2560</v>
      </c>
      <c r="C19" s="64">
        <v>119.1</v>
      </c>
      <c r="D19" s="59"/>
      <c r="E19" s="65">
        <f t="shared" si="0"/>
        <v>95.61678222222223</v>
      </c>
      <c r="F19" s="66">
        <f t="shared" si="1"/>
        <v>33.03954913237329</v>
      </c>
      <c r="G19" s="67">
        <f t="shared" si="2"/>
        <v>62.57723308984894</v>
      </c>
      <c r="H19" s="68">
        <f t="shared" si="3"/>
        <v>158.19401531207117</v>
      </c>
      <c r="I19" s="2">
        <f t="shared" si="4"/>
        <v>15</v>
      </c>
    </row>
    <row r="20" spans="2:9" ht="12">
      <c r="B20" s="22">
        <v>2561</v>
      </c>
      <c r="C20" s="64">
        <v>54.9</v>
      </c>
      <c r="D20" s="59"/>
      <c r="E20" s="65">
        <f t="shared" si="0"/>
        <v>95.61678222222223</v>
      </c>
      <c r="F20" s="66">
        <f t="shared" si="1"/>
        <v>33.03954913237329</v>
      </c>
      <c r="G20" s="67">
        <f t="shared" si="2"/>
        <v>62.57723308984894</v>
      </c>
      <c r="H20" s="68">
        <f t="shared" si="3"/>
        <v>158.19401531207117</v>
      </c>
      <c r="I20" s="2">
        <f t="shared" si="4"/>
        <v>16</v>
      </c>
    </row>
    <row r="21" spans="2:9" ht="12">
      <c r="B21" s="22">
        <v>2562</v>
      </c>
      <c r="C21" s="64">
        <v>41.2</v>
      </c>
      <c r="D21" s="59"/>
      <c r="E21" s="65">
        <f t="shared" si="0"/>
        <v>95.61678222222223</v>
      </c>
      <c r="F21" s="66">
        <f t="shared" si="1"/>
        <v>33.03954913237329</v>
      </c>
      <c r="G21" s="67">
        <f t="shared" si="2"/>
        <v>62.57723308984894</v>
      </c>
      <c r="H21" s="68">
        <f t="shared" si="3"/>
        <v>158.19401531207117</v>
      </c>
      <c r="I21" s="2">
        <f t="shared" si="4"/>
        <v>17</v>
      </c>
    </row>
    <row r="22" spans="2:9" ht="12">
      <c r="B22" s="22">
        <v>2563</v>
      </c>
      <c r="C22" s="64">
        <v>47.5</v>
      </c>
      <c r="D22" s="59"/>
      <c r="E22" s="65">
        <f t="shared" si="0"/>
        <v>95.61678222222223</v>
      </c>
      <c r="F22" s="66">
        <f t="shared" si="1"/>
        <v>33.03954913237329</v>
      </c>
      <c r="G22" s="67">
        <f t="shared" si="2"/>
        <v>62.57723308984894</v>
      </c>
      <c r="H22" s="68">
        <f t="shared" si="3"/>
        <v>158.19401531207117</v>
      </c>
      <c r="I22" s="2">
        <f t="shared" si="4"/>
        <v>18</v>
      </c>
    </row>
    <row r="23" spans="2:14" ht="12">
      <c r="B23" s="70">
        <v>2564</v>
      </c>
      <c r="C23" s="71">
        <v>169.31980800000005</v>
      </c>
      <c r="D23" s="72">
        <f>C23</f>
        <v>169.31980800000005</v>
      </c>
      <c r="E23" s="65"/>
      <c r="F23" s="66"/>
      <c r="G23" s="67"/>
      <c r="H23" s="68"/>
      <c r="K23" s="76" t="str">
        <f>'[1]std. - P.1'!$K$105:$N$105</f>
        <v>ปี 2564 ปริมาณน้ำสะสม 1 เม.ย.64 - 28 ก.พ.65</v>
      </c>
      <c r="L23" s="76"/>
      <c r="M23" s="76"/>
      <c r="N23" s="76"/>
    </row>
    <row r="24" spans="2:8" ht="12">
      <c r="B24" s="22"/>
      <c r="C24" s="69"/>
      <c r="D24" s="59"/>
      <c r="E24" s="65"/>
      <c r="F24" s="66"/>
      <c r="G24" s="67"/>
      <c r="H24" s="68"/>
    </row>
    <row r="25" spans="2:8" ht="12">
      <c r="B25" s="22"/>
      <c r="C25" s="69"/>
      <c r="D25" s="59"/>
      <c r="E25" s="65"/>
      <c r="F25" s="66"/>
      <c r="G25" s="67"/>
      <c r="H25" s="68"/>
    </row>
    <row r="26" spans="2:8" ht="12">
      <c r="B26" s="22"/>
      <c r="C26" s="69"/>
      <c r="D26" s="59"/>
      <c r="E26" s="65"/>
      <c r="F26" s="66"/>
      <c r="G26" s="67"/>
      <c r="H26" s="68"/>
    </row>
    <row r="27" spans="2:8" ht="12">
      <c r="B27" s="22"/>
      <c r="C27" s="69"/>
      <c r="D27" s="59"/>
      <c r="E27" s="65"/>
      <c r="F27" s="66"/>
      <c r="G27" s="67"/>
      <c r="H27" s="68"/>
    </row>
    <row r="28" spans="2:8" ht="12">
      <c r="B28" s="22"/>
      <c r="C28" s="69"/>
      <c r="D28" s="59"/>
      <c r="E28" s="65"/>
      <c r="F28" s="66"/>
      <c r="G28" s="67"/>
      <c r="H28" s="68"/>
    </row>
    <row r="29" spans="2:8" ht="12">
      <c r="B29" s="22"/>
      <c r="C29" s="69"/>
      <c r="D29" s="59"/>
      <c r="E29" s="65"/>
      <c r="F29" s="66"/>
      <c r="G29" s="67"/>
      <c r="H29" s="68"/>
    </row>
    <row r="30" spans="2:8" ht="12">
      <c r="B30" s="22"/>
      <c r="C30" s="69"/>
      <c r="D30" s="59"/>
      <c r="E30" s="65"/>
      <c r="F30" s="66"/>
      <c r="G30" s="67"/>
      <c r="H30" s="68"/>
    </row>
    <row r="31" spans="2:8" ht="12">
      <c r="B31" s="22"/>
      <c r="C31" s="69"/>
      <c r="D31" s="59"/>
      <c r="E31" s="65"/>
      <c r="F31" s="66"/>
      <c r="G31" s="67"/>
      <c r="H31" s="68"/>
    </row>
    <row r="32" spans="2:8" ht="12">
      <c r="B32" s="22"/>
      <c r="C32" s="69"/>
      <c r="D32" s="59"/>
      <c r="E32" s="65"/>
      <c r="F32" s="66"/>
      <c r="G32" s="67"/>
      <c r="H32" s="68"/>
    </row>
    <row r="33" spans="2:8" ht="12">
      <c r="B33" s="22"/>
      <c r="C33" s="69"/>
      <c r="D33" s="59"/>
      <c r="E33" s="65"/>
      <c r="F33" s="66"/>
      <c r="G33" s="67"/>
      <c r="H33" s="68"/>
    </row>
    <row r="34" spans="2:8" ht="12">
      <c r="B34" s="22"/>
      <c r="C34" s="69"/>
      <c r="D34" s="59"/>
      <c r="E34" s="65"/>
      <c r="F34" s="66"/>
      <c r="G34" s="67"/>
      <c r="H34" s="68"/>
    </row>
    <row r="35" spans="2:8" ht="12">
      <c r="B35" s="22"/>
      <c r="C35" s="69"/>
      <c r="D35" s="59"/>
      <c r="E35" s="65"/>
      <c r="F35" s="66"/>
      <c r="G35" s="67"/>
      <c r="H35" s="68"/>
    </row>
    <row r="36" spans="2:16" ht="12.75">
      <c r="B36" s="22"/>
      <c r="C36" s="69"/>
      <c r="D36" s="59"/>
      <c r="E36" s="65"/>
      <c r="F36" s="66"/>
      <c r="G36" s="67"/>
      <c r="H36" s="68"/>
      <c r="P36"/>
    </row>
    <row r="37" spans="2:8" ht="12">
      <c r="B37" s="22"/>
      <c r="C37" s="69"/>
      <c r="D37" s="59"/>
      <c r="E37" s="65"/>
      <c r="F37" s="66"/>
      <c r="G37" s="67"/>
      <c r="H37" s="68"/>
    </row>
    <row r="38" spans="2:8" ht="12">
      <c r="B38" s="22"/>
      <c r="C38" s="69"/>
      <c r="D38" s="59"/>
      <c r="E38" s="65"/>
      <c r="F38" s="66"/>
      <c r="G38" s="67"/>
      <c r="H38" s="68"/>
    </row>
    <row r="39" spans="2:8" ht="12">
      <c r="B39" s="22"/>
      <c r="C39" s="69"/>
      <c r="D39" s="59"/>
      <c r="E39" s="65"/>
      <c r="F39" s="66"/>
      <c r="G39" s="67"/>
      <c r="H39" s="68"/>
    </row>
    <row r="40" spans="2:8" ht="12">
      <c r="B40" s="22"/>
      <c r="C40" s="69"/>
      <c r="D40" s="59"/>
      <c r="E40" s="65"/>
      <c r="F40" s="66"/>
      <c r="G40" s="67"/>
      <c r="H40" s="68"/>
    </row>
    <row r="41" spans="2:8" ht="12">
      <c r="B41" s="22"/>
      <c r="C41" s="69"/>
      <c r="D41" s="59"/>
      <c r="E41" s="65"/>
      <c r="F41" s="66"/>
      <c r="G41" s="67"/>
      <c r="H41" s="68"/>
    </row>
    <row r="42" spans="2:8" ht="12">
      <c r="B42" s="22"/>
      <c r="C42" s="69"/>
      <c r="D42" s="59"/>
      <c r="E42" s="65"/>
      <c r="F42" s="66"/>
      <c r="G42" s="67"/>
      <c r="H42" s="68"/>
    </row>
    <row r="43" spans="2:8" ht="12">
      <c r="B43" s="22"/>
      <c r="C43" s="69"/>
      <c r="D43" s="59"/>
      <c r="E43" s="65"/>
      <c r="F43" s="66"/>
      <c r="G43" s="67"/>
      <c r="H43" s="68"/>
    </row>
    <row r="44" spans="2:8" ht="12">
      <c r="B44" s="22"/>
      <c r="C44" s="69"/>
      <c r="D44" s="59"/>
      <c r="E44" s="65"/>
      <c r="F44" s="66"/>
      <c r="G44" s="67"/>
      <c r="H44" s="68"/>
    </row>
    <row r="45" spans="2:8" ht="12">
      <c r="B45" s="22"/>
      <c r="C45" s="69"/>
      <c r="D45" s="59"/>
      <c r="E45" s="65"/>
      <c r="F45" s="66"/>
      <c r="G45" s="67"/>
      <c r="H45" s="68"/>
    </row>
    <row r="46" spans="2:8" ht="12">
      <c r="B46" s="22"/>
      <c r="C46" s="69"/>
      <c r="D46" s="59"/>
      <c r="E46" s="65"/>
      <c r="F46" s="66"/>
      <c r="G46" s="67"/>
      <c r="H46" s="68"/>
    </row>
    <row r="47" spans="2:8" ht="12">
      <c r="B47" s="22"/>
      <c r="C47" s="69"/>
      <c r="D47" s="59"/>
      <c r="E47" s="65"/>
      <c r="F47" s="66"/>
      <c r="G47" s="67"/>
      <c r="H47" s="68"/>
    </row>
    <row r="48" spans="2:8" ht="12">
      <c r="B48" s="22"/>
      <c r="C48" s="69"/>
      <c r="D48" s="59"/>
      <c r="E48" s="65"/>
      <c r="F48" s="66"/>
      <c r="G48" s="67"/>
      <c r="H48" s="68"/>
    </row>
    <row r="49" spans="2:8" ht="12">
      <c r="B49" s="22"/>
      <c r="C49" s="69"/>
      <c r="D49" s="59"/>
      <c r="E49" s="65"/>
      <c r="F49" s="66"/>
      <c r="G49" s="67"/>
      <c r="H49" s="68"/>
    </row>
    <row r="50" spans="2:8" ht="12">
      <c r="B50" s="22"/>
      <c r="C50" s="69"/>
      <c r="D50" s="59"/>
      <c r="E50" s="65"/>
      <c r="F50" s="66"/>
      <c r="G50" s="67"/>
      <c r="H50" s="68"/>
    </row>
    <row r="51" spans="2:8" ht="12">
      <c r="B51" s="22"/>
      <c r="C51" s="69"/>
      <c r="D51" s="59"/>
      <c r="E51" s="65"/>
      <c r="F51" s="66"/>
      <c r="G51" s="67"/>
      <c r="H51" s="68"/>
    </row>
    <row r="52" spans="2:14" ht="12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2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2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2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2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2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2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2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2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2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2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AVERAGE(C5:C22)</f>
        <v>95.61678222222223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STDEV(C5:C22)</f>
        <v>62.57723308984894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0.6544586801134311</v>
      </c>
      <c r="D66" s="37"/>
      <c r="E66" s="48">
        <f>C66*100</f>
        <v>65.44586801134311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15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33.03954913237329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2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158.19401531207117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1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2">
      <c r="A70" s="31"/>
      <c r="C70" s="31"/>
    </row>
    <row r="71" spans="1:3" ht="12">
      <c r="A71" s="31"/>
      <c r="C71" s="2">
        <f>MAX(I5:I60)</f>
        <v>18</v>
      </c>
    </row>
    <row r="72" ht="12">
      <c r="C72" s="2">
        <f>COUNTIF(C5:C22,"&gt;158")</f>
        <v>2</v>
      </c>
    </row>
    <row r="73" ht="12">
      <c r="C73" s="2">
        <f>COUNTIF(C5:C22,"&lt;33")</f>
        <v>1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2016-05-12T07:32:34Z</cp:lastPrinted>
  <dcterms:created xsi:type="dcterms:W3CDTF">2016-04-07T02:09:12Z</dcterms:created>
  <dcterms:modified xsi:type="dcterms:W3CDTF">2022-03-16T07:37:29Z</dcterms:modified>
  <cp:category/>
  <cp:version/>
  <cp:contentType/>
  <cp:contentStatus/>
</cp:coreProperties>
</file>