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P.8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<sst xmlns="http://schemas.openxmlformats.org/spreadsheetml/2006/main" count="39" uniqueCount="24">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</sst>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P.84 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19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655"/>
          <c:w val="0.872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P.84'!$B$5:$B$22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P.84'!$C$5:$C$22</c:f>
              <c:numCache>
                <c:ptCount val="18"/>
                <c:pt idx="0">
                  <c:v>38.833000000000006</c:v>
                </c:pt>
                <c:pt idx="1">
                  <c:v>66.245</c:v>
                </c:pt>
                <c:pt idx="2">
                  <c:v>72.846432</c:v>
                </c:pt>
                <c:pt idx="3">
                  <c:v>151.36243199999996</c:v>
                </c:pt>
                <c:pt idx="4">
                  <c:v>180.17683200000002</c:v>
                </c:pt>
                <c:pt idx="5">
                  <c:v>128.22364800000003</c:v>
                </c:pt>
                <c:pt idx="6">
                  <c:v>107.42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117.04262399999999</c:v>
                </c:pt>
                <c:pt idx="10">
                  <c:v>97.16803199999998</c:v>
                </c:pt>
                <c:pt idx="11">
                  <c:v>43.35</c:v>
                </c:pt>
                <c:pt idx="12">
                  <c:v>24.857280000000006</c:v>
                </c:pt>
                <c:pt idx="13">
                  <c:v>59.800032</c:v>
                </c:pt>
                <c:pt idx="14">
                  <c:v>119.1</c:v>
                </c:pt>
                <c:pt idx="15">
                  <c:v>54.9</c:v>
                </c:pt>
                <c:pt idx="16">
                  <c:v>41.2</c:v>
                </c:pt>
                <c:pt idx="17">
                  <c:v>35.4</c:v>
                </c:pt>
              </c:numCache>
            </c:numRef>
          </c:val>
        </c:ser>
        <c:axId val="15077803"/>
        <c:axId val="1482500"/>
      </c:barChart>
      <c:lineChart>
        <c:grouping val="standard"/>
        <c:varyColors val="0"/>
        <c:ser>
          <c:idx val="1"/>
          <c:order val="1"/>
          <c:tx>
            <c:v>ค่าเฉลี่ย (2546 - 2562 )อยู่ระหว่างค่า+-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P.84'!$E$5:$E$21</c:f>
              <c:numCache>
                <c:ptCount val="17"/>
                <c:pt idx="0">
                  <c:v>98.4471811764706</c:v>
                </c:pt>
                <c:pt idx="1">
                  <c:v>98.4471811764706</c:v>
                </c:pt>
                <c:pt idx="2">
                  <c:v>98.4471811764706</c:v>
                </c:pt>
                <c:pt idx="3">
                  <c:v>98.4471811764706</c:v>
                </c:pt>
                <c:pt idx="4">
                  <c:v>98.4471811764706</c:v>
                </c:pt>
                <c:pt idx="5">
                  <c:v>98.4471811764706</c:v>
                </c:pt>
                <c:pt idx="6">
                  <c:v>98.4471811764706</c:v>
                </c:pt>
                <c:pt idx="7">
                  <c:v>98.4471811764706</c:v>
                </c:pt>
                <c:pt idx="8">
                  <c:v>98.4471811764706</c:v>
                </c:pt>
                <c:pt idx="9">
                  <c:v>98.4471811764706</c:v>
                </c:pt>
                <c:pt idx="10">
                  <c:v>98.4471811764706</c:v>
                </c:pt>
                <c:pt idx="11">
                  <c:v>98.4471811764706</c:v>
                </c:pt>
                <c:pt idx="12">
                  <c:v>98.4471811764706</c:v>
                </c:pt>
                <c:pt idx="13">
                  <c:v>98.4471811764706</c:v>
                </c:pt>
                <c:pt idx="14">
                  <c:v>98.4471811764706</c:v>
                </c:pt>
                <c:pt idx="15">
                  <c:v>98.4471811764706</c:v>
                </c:pt>
                <c:pt idx="16">
                  <c:v>98.4471811764706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P.84'!$H$5:$H$21</c:f>
              <c:numCache>
                <c:ptCount val="17"/>
                <c:pt idx="0">
                  <c:v>161.75153395857473</c:v>
                </c:pt>
                <c:pt idx="1">
                  <c:v>161.75153395857473</c:v>
                </c:pt>
                <c:pt idx="2">
                  <c:v>161.75153395857473</c:v>
                </c:pt>
                <c:pt idx="3">
                  <c:v>161.75153395857473</c:v>
                </c:pt>
                <c:pt idx="4">
                  <c:v>161.75153395857473</c:v>
                </c:pt>
                <c:pt idx="5">
                  <c:v>161.75153395857473</c:v>
                </c:pt>
                <c:pt idx="6">
                  <c:v>161.75153395857473</c:v>
                </c:pt>
                <c:pt idx="7">
                  <c:v>161.75153395857473</c:v>
                </c:pt>
                <c:pt idx="8">
                  <c:v>161.75153395857473</c:v>
                </c:pt>
                <c:pt idx="9">
                  <c:v>161.75153395857473</c:v>
                </c:pt>
                <c:pt idx="10">
                  <c:v>161.75153395857473</c:v>
                </c:pt>
                <c:pt idx="11">
                  <c:v>161.75153395857473</c:v>
                </c:pt>
                <c:pt idx="12">
                  <c:v>161.75153395857473</c:v>
                </c:pt>
                <c:pt idx="13">
                  <c:v>161.75153395857473</c:v>
                </c:pt>
                <c:pt idx="14">
                  <c:v>161.75153395857473</c:v>
                </c:pt>
                <c:pt idx="15">
                  <c:v>161.75153395857473</c:v>
                </c:pt>
                <c:pt idx="16">
                  <c:v>161.75153395857473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P.84'!$F$5:$F$21</c:f>
              <c:numCache>
                <c:ptCount val="17"/>
                <c:pt idx="0">
                  <c:v>35.14282839436647</c:v>
                </c:pt>
                <c:pt idx="1">
                  <c:v>35.14282839436647</c:v>
                </c:pt>
                <c:pt idx="2">
                  <c:v>35.14282839436647</c:v>
                </c:pt>
                <c:pt idx="3">
                  <c:v>35.14282839436647</c:v>
                </c:pt>
                <c:pt idx="4">
                  <c:v>35.14282839436647</c:v>
                </c:pt>
                <c:pt idx="5">
                  <c:v>35.14282839436647</c:v>
                </c:pt>
                <c:pt idx="6">
                  <c:v>35.14282839436647</c:v>
                </c:pt>
                <c:pt idx="7">
                  <c:v>35.14282839436647</c:v>
                </c:pt>
                <c:pt idx="8">
                  <c:v>35.14282839436647</c:v>
                </c:pt>
                <c:pt idx="9">
                  <c:v>35.14282839436647</c:v>
                </c:pt>
                <c:pt idx="10">
                  <c:v>35.14282839436647</c:v>
                </c:pt>
                <c:pt idx="11">
                  <c:v>35.14282839436647</c:v>
                </c:pt>
                <c:pt idx="12">
                  <c:v>35.14282839436647</c:v>
                </c:pt>
                <c:pt idx="13">
                  <c:v>35.14282839436647</c:v>
                </c:pt>
                <c:pt idx="14">
                  <c:v>35.14282839436647</c:v>
                </c:pt>
                <c:pt idx="15">
                  <c:v>35.14282839436647</c:v>
                </c:pt>
                <c:pt idx="16">
                  <c:v>35.14282839436647</c:v>
                </c:pt>
              </c:numCache>
            </c:numRef>
          </c:val>
          <c:smooth val="0"/>
        </c:ser>
        <c:axId val="15077803"/>
        <c:axId val="1482500"/>
      </c:line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82500"/>
        <c:crossesAt val="0"/>
        <c:auto val="1"/>
        <c:lblOffset val="100"/>
        <c:tickLblSkip val="1"/>
        <c:noMultiLvlLbl val="0"/>
      </c:catAx>
      <c:valAx>
        <c:axId val="148250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077803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9075"/>
          <c:y val="0.87"/>
          <c:w val="0.832"/>
          <c:h val="0.1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P.84 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645"/>
          <c:w val="0.868"/>
          <c:h val="0.750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P.84'!$B$5:$B$22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P.84'!$C$5:$C$22</c:f>
              <c:numCache>
                <c:ptCount val="18"/>
                <c:pt idx="0">
                  <c:v>38.833000000000006</c:v>
                </c:pt>
                <c:pt idx="1">
                  <c:v>66.245</c:v>
                </c:pt>
                <c:pt idx="2">
                  <c:v>72.846432</c:v>
                </c:pt>
                <c:pt idx="3">
                  <c:v>151.36243199999996</c:v>
                </c:pt>
                <c:pt idx="4">
                  <c:v>180.17683200000002</c:v>
                </c:pt>
                <c:pt idx="5">
                  <c:v>128.22364800000003</c:v>
                </c:pt>
                <c:pt idx="6">
                  <c:v>107.42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117.04262399999999</c:v>
                </c:pt>
                <c:pt idx="10">
                  <c:v>97.16803199999998</c:v>
                </c:pt>
                <c:pt idx="11">
                  <c:v>43.35</c:v>
                </c:pt>
                <c:pt idx="12">
                  <c:v>24.857280000000006</c:v>
                </c:pt>
                <c:pt idx="13">
                  <c:v>59.800032</c:v>
                </c:pt>
                <c:pt idx="14">
                  <c:v>119.1</c:v>
                </c:pt>
                <c:pt idx="15">
                  <c:v>54.9</c:v>
                </c:pt>
                <c:pt idx="16">
                  <c:v>41.2</c:v>
                </c:pt>
                <c:pt idx="17">
                  <c:v>66.9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(2546 - 2562)17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P.84'!$E$5:$E$21</c:f>
              <c:numCache>
                <c:ptCount val="17"/>
                <c:pt idx="0">
                  <c:v>98.4471811764706</c:v>
                </c:pt>
                <c:pt idx="1">
                  <c:v>98.4471811764706</c:v>
                </c:pt>
                <c:pt idx="2">
                  <c:v>98.4471811764706</c:v>
                </c:pt>
                <c:pt idx="3">
                  <c:v>98.4471811764706</c:v>
                </c:pt>
                <c:pt idx="4">
                  <c:v>98.4471811764706</c:v>
                </c:pt>
                <c:pt idx="5">
                  <c:v>98.4471811764706</c:v>
                </c:pt>
                <c:pt idx="6">
                  <c:v>98.4471811764706</c:v>
                </c:pt>
                <c:pt idx="7">
                  <c:v>98.4471811764706</c:v>
                </c:pt>
                <c:pt idx="8">
                  <c:v>98.4471811764706</c:v>
                </c:pt>
                <c:pt idx="9">
                  <c:v>98.4471811764706</c:v>
                </c:pt>
                <c:pt idx="10">
                  <c:v>98.4471811764706</c:v>
                </c:pt>
                <c:pt idx="11">
                  <c:v>98.4471811764706</c:v>
                </c:pt>
                <c:pt idx="12">
                  <c:v>98.4471811764706</c:v>
                </c:pt>
                <c:pt idx="13">
                  <c:v>98.4471811764706</c:v>
                </c:pt>
                <c:pt idx="14">
                  <c:v>98.4471811764706</c:v>
                </c:pt>
                <c:pt idx="15">
                  <c:v>98.4471811764706</c:v>
                </c:pt>
                <c:pt idx="16">
                  <c:v>98.4471811764706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P.84'!$B$5:$B$22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P.84'!$D$5:$D$22</c:f>
              <c:numCache>
                <c:ptCount val="18"/>
                <c:pt idx="17">
                  <c:v>66.9</c:v>
                </c:pt>
              </c:numCache>
            </c:numRef>
          </c:val>
          <c:smooth val="0"/>
        </c:ser>
        <c:marker val="1"/>
        <c:axId val="13342501"/>
        <c:axId val="52973646"/>
      </c:line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973646"/>
        <c:crossesAt val="0"/>
        <c:auto val="1"/>
        <c:lblOffset val="100"/>
        <c:tickLblSkip val="1"/>
        <c:noMultiLvlLbl val="0"/>
      </c:catAx>
      <c:valAx>
        <c:axId val="5297364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342501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225"/>
          <c:y val="0.927"/>
          <c:w val="0.834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</cdr:x>
      <cdr:y>0.5395</cdr:y>
    </cdr:from>
    <cdr:to>
      <cdr:x>0.526</cdr:x>
      <cdr:y>0.5825</cdr:y>
    </cdr:to>
    <cdr:sp>
      <cdr:nvSpPr>
        <cdr:cNvPr id="1" name="TextBox 1"/>
        <cdr:cNvSpPr txBox="1">
          <a:spLocks noChangeArrowheads="1"/>
        </cdr:cNvSpPr>
      </cdr:nvSpPr>
      <cdr:spPr>
        <a:xfrm>
          <a:off x="3590925" y="3324225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98 ล้าน ลบ.ม..</a:t>
          </a:r>
        </a:p>
      </cdr:txBody>
    </cdr:sp>
  </cdr:relSizeAnchor>
  <cdr:relSizeAnchor xmlns:cdr="http://schemas.openxmlformats.org/drawingml/2006/chartDrawing">
    <cdr:from>
      <cdr:x>0.6265</cdr:x>
      <cdr:y>0.46675</cdr:y>
    </cdr:from>
    <cdr:to>
      <cdr:x>0.77625</cdr:x>
      <cdr:y>0.512</cdr:y>
    </cdr:to>
    <cdr:sp>
      <cdr:nvSpPr>
        <cdr:cNvPr id="2" name="TextBox 1"/>
        <cdr:cNvSpPr txBox="1">
          <a:spLocks noChangeArrowheads="1"/>
        </cdr:cNvSpPr>
      </cdr:nvSpPr>
      <cdr:spPr>
        <a:xfrm>
          <a:off x="5876925" y="2876550"/>
          <a:ext cx="14097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162 ล้าน ลบ.ม.</a:t>
          </a:r>
        </a:p>
      </cdr:txBody>
    </cdr:sp>
  </cdr:relSizeAnchor>
  <cdr:relSizeAnchor xmlns:cdr="http://schemas.openxmlformats.org/drawingml/2006/chartDrawing">
    <cdr:from>
      <cdr:x>0.2475</cdr:x>
      <cdr:y>0.7205</cdr:y>
    </cdr:from>
    <cdr:to>
      <cdr:x>0.39725</cdr:x>
      <cdr:y>0.76525</cdr:y>
    </cdr:to>
    <cdr:sp>
      <cdr:nvSpPr>
        <cdr:cNvPr id="3" name="TextBox 1"/>
        <cdr:cNvSpPr txBox="1">
          <a:spLocks noChangeArrowheads="1"/>
        </cdr:cNvSpPr>
      </cdr:nvSpPr>
      <cdr:spPr>
        <a:xfrm>
          <a:off x="2324100" y="4438650"/>
          <a:ext cx="14097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35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0.42875</cdr:y>
    </cdr:from>
    <cdr:to>
      <cdr:x>0.20975</cdr:x>
      <cdr:y>0.66275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71600" y="2619375"/>
          <a:ext cx="590550" cy="1428750"/>
        </a:xfrm>
        <a:prstGeom prst="curvedConnector3">
          <a:avLst>
            <a:gd name="adj1" fmla="val 0"/>
            <a:gd name="adj2" fmla="val -716259"/>
            <a:gd name="adj3" fmla="val -14503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11">
      <selection activeCell="K29" sqref="K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71">
        <v>38.833000000000006</v>
      </c>
      <c r="D5" s="72"/>
      <c r="E5" s="73">
        <f aca="true" t="shared" si="0" ref="E5:E21">$C$105</f>
        <v>98.4471811764706</v>
      </c>
      <c r="F5" s="74">
        <f aca="true" t="shared" si="1" ref="F5:F21">+$C$108</f>
        <v>35.14282839436647</v>
      </c>
      <c r="G5" s="75">
        <f aca="true" t="shared" si="2" ref="G5:G21">$C$106</f>
        <v>63.304352782104125</v>
      </c>
      <c r="H5" s="76">
        <f aca="true" t="shared" si="3" ref="H5:H21">+$C$109</f>
        <v>161.75153395857473</v>
      </c>
      <c r="I5" s="2">
        <v>1</v>
      </c>
    </row>
    <row r="6" spans="2:9" ht="11.25">
      <c r="B6" s="22">
        <v>2547</v>
      </c>
      <c r="C6" s="77">
        <v>66.245</v>
      </c>
      <c r="D6" s="72"/>
      <c r="E6" s="78">
        <f t="shared" si="0"/>
        <v>98.4471811764706</v>
      </c>
      <c r="F6" s="79">
        <f t="shared" si="1"/>
        <v>35.14282839436647</v>
      </c>
      <c r="G6" s="80">
        <f t="shared" si="2"/>
        <v>63.304352782104125</v>
      </c>
      <c r="H6" s="81">
        <f t="shared" si="3"/>
        <v>161.75153395857473</v>
      </c>
      <c r="I6" s="2">
        <f>I5+1</f>
        <v>2</v>
      </c>
    </row>
    <row r="7" spans="2:9" ht="11.25">
      <c r="B7" s="22">
        <v>2548</v>
      </c>
      <c r="C7" s="77">
        <v>72.846432</v>
      </c>
      <c r="D7" s="72"/>
      <c r="E7" s="78">
        <f t="shared" si="0"/>
        <v>98.4471811764706</v>
      </c>
      <c r="F7" s="79">
        <f t="shared" si="1"/>
        <v>35.14282839436647</v>
      </c>
      <c r="G7" s="80">
        <f t="shared" si="2"/>
        <v>63.304352782104125</v>
      </c>
      <c r="H7" s="81">
        <f t="shared" si="3"/>
        <v>161.75153395857473</v>
      </c>
      <c r="I7" s="2">
        <f aca="true" t="shared" si="4" ref="I7:I21">I6+1</f>
        <v>3</v>
      </c>
    </row>
    <row r="8" spans="2:9" ht="11.25">
      <c r="B8" s="22">
        <v>2549</v>
      </c>
      <c r="C8" s="77">
        <v>151.36243199999996</v>
      </c>
      <c r="D8" s="72"/>
      <c r="E8" s="78">
        <f t="shared" si="0"/>
        <v>98.4471811764706</v>
      </c>
      <c r="F8" s="79">
        <f t="shared" si="1"/>
        <v>35.14282839436647</v>
      </c>
      <c r="G8" s="80">
        <f t="shared" si="2"/>
        <v>63.304352782104125</v>
      </c>
      <c r="H8" s="81">
        <f t="shared" si="3"/>
        <v>161.75153395857473</v>
      </c>
      <c r="I8" s="2">
        <f t="shared" si="4"/>
        <v>4</v>
      </c>
    </row>
    <row r="9" spans="2:9" ht="11.25">
      <c r="B9" s="22">
        <v>2550</v>
      </c>
      <c r="C9" s="77">
        <v>180.17683200000002</v>
      </c>
      <c r="D9" s="72"/>
      <c r="E9" s="78">
        <f t="shared" si="0"/>
        <v>98.4471811764706</v>
      </c>
      <c r="F9" s="79">
        <f t="shared" si="1"/>
        <v>35.14282839436647</v>
      </c>
      <c r="G9" s="80">
        <f t="shared" si="2"/>
        <v>63.304352782104125</v>
      </c>
      <c r="H9" s="81">
        <f t="shared" si="3"/>
        <v>161.75153395857473</v>
      </c>
      <c r="I9" s="2">
        <f t="shared" si="4"/>
        <v>5</v>
      </c>
    </row>
    <row r="10" spans="2:9" ht="11.25">
      <c r="B10" s="22">
        <v>2551</v>
      </c>
      <c r="C10" s="77">
        <v>128.22364800000003</v>
      </c>
      <c r="D10" s="72"/>
      <c r="E10" s="78">
        <f t="shared" si="0"/>
        <v>98.4471811764706</v>
      </c>
      <c r="F10" s="79">
        <f t="shared" si="1"/>
        <v>35.14282839436647</v>
      </c>
      <c r="G10" s="80">
        <f t="shared" si="2"/>
        <v>63.304352782104125</v>
      </c>
      <c r="H10" s="81">
        <f t="shared" si="3"/>
        <v>161.75153395857473</v>
      </c>
      <c r="I10" s="2">
        <f t="shared" si="4"/>
        <v>6</v>
      </c>
    </row>
    <row r="11" spans="2:9" ht="11.25">
      <c r="B11" s="22">
        <v>2552</v>
      </c>
      <c r="C11" s="77">
        <v>107.42</v>
      </c>
      <c r="D11" s="72"/>
      <c r="E11" s="78">
        <f t="shared" si="0"/>
        <v>98.4471811764706</v>
      </c>
      <c r="F11" s="79">
        <f t="shared" si="1"/>
        <v>35.14282839436647</v>
      </c>
      <c r="G11" s="80">
        <f t="shared" si="2"/>
        <v>63.304352782104125</v>
      </c>
      <c r="H11" s="81">
        <f t="shared" si="3"/>
        <v>161.75153395857473</v>
      </c>
      <c r="I11" s="2">
        <f t="shared" si="4"/>
        <v>7</v>
      </c>
    </row>
    <row r="12" spans="2:9" ht="11.25">
      <c r="B12" s="22">
        <v>2553</v>
      </c>
      <c r="C12" s="77">
        <v>92.36160000000001</v>
      </c>
      <c r="D12" s="72"/>
      <c r="E12" s="78">
        <f t="shared" si="0"/>
        <v>98.4471811764706</v>
      </c>
      <c r="F12" s="79">
        <f t="shared" si="1"/>
        <v>35.14282839436647</v>
      </c>
      <c r="G12" s="80">
        <f t="shared" si="2"/>
        <v>63.304352782104125</v>
      </c>
      <c r="H12" s="81">
        <f t="shared" si="3"/>
        <v>161.75153395857473</v>
      </c>
      <c r="I12" s="2">
        <f t="shared" si="4"/>
        <v>8</v>
      </c>
    </row>
    <row r="13" spans="2:9" ht="11.25">
      <c r="B13" s="22">
        <v>2554</v>
      </c>
      <c r="C13" s="77">
        <v>278.7151680000001</v>
      </c>
      <c r="D13" s="72"/>
      <c r="E13" s="78">
        <f t="shared" si="0"/>
        <v>98.4471811764706</v>
      </c>
      <c r="F13" s="79">
        <f t="shared" si="1"/>
        <v>35.14282839436647</v>
      </c>
      <c r="G13" s="80">
        <f t="shared" si="2"/>
        <v>63.304352782104125</v>
      </c>
      <c r="H13" s="81">
        <f t="shared" si="3"/>
        <v>161.75153395857473</v>
      </c>
      <c r="I13" s="2">
        <f t="shared" si="4"/>
        <v>9</v>
      </c>
    </row>
    <row r="14" spans="2:9" ht="11.25">
      <c r="B14" s="22">
        <v>2555</v>
      </c>
      <c r="C14" s="77">
        <v>117.04262399999999</v>
      </c>
      <c r="D14" s="72"/>
      <c r="E14" s="78">
        <f t="shared" si="0"/>
        <v>98.4471811764706</v>
      </c>
      <c r="F14" s="79">
        <f t="shared" si="1"/>
        <v>35.14282839436647</v>
      </c>
      <c r="G14" s="80">
        <f t="shared" si="2"/>
        <v>63.304352782104125</v>
      </c>
      <c r="H14" s="81">
        <f t="shared" si="3"/>
        <v>161.75153395857473</v>
      </c>
      <c r="I14" s="2">
        <f t="shared" si="4"/>
        <v>10</v>
      </c>
    </row>
    <row r="15" spans="2:9" ht="11.25">
      <c r="B15" s="22">
        <v>2556</v>
      </c>
      <c r="C15" s="77">
        <v>97.16803199999998</v>
      </c>
      <c r="D15" s="72"/>
      <c r="E15" s="78">
        <f t="shared" si="0"/>
        <v>98.4471811764706</v>
      </c>
      <c r="F15" s="79">
        <f t="shared" si="1"/>
        <v>35.14282839436647</v>
      </c>
      <c r="G15" s="80">
        <f t="shared" si="2"/>
        <v>63.304352782104125</v>
      </c>
      <c r="H15" s="81">
        <f t="shared" si="3"/>
        <v>161.75153395857473</v>
      </c>
      <c r="I15" s="2">
        <f t="shared" si="4"/>
        <v>11</v>
      </c>
    </row>
    <row r="16" spans="2:9" ht="11.25">
      <c r="B16" s="22">
        <v>2557</v>
      </c>
      <c r="C16" s="77">
        <v>43.35</v>
      </c>
      <c r="D16" s="72"/>
      <c r="E16" s="78">
        <f t="shared" si="0"/>
        <v>98.4471811764706</v>
      </c>
      <c r="F16" s="79">
        <f t="shared" si="1"/>
        <v>35.14282839436647</v>
      </c>
      <c r="G16" s="80">
        <f t="shared" si="2"/>
        <v>63.304352782104125</v>
      </c>
      <c r="H16" s="81">
        <f t="shared" si="3"/>
        <v>161.75153395857473</v>
      </c>
      <c r="I16" s="2">
        <f t="shared" si="4"/>
        <v>12</v>
      </c>
    </row>
    <row r="17" spans="2:9" ht="11.25">
      <c r="B17" s="22">
        <v>2558</v>
      </c>
      <c r="C17" s="77">
        <v>24.857280000000006</v>
      </c>
      <c r="D17" s="72"/>
      <c r="E17" s="78">
        <f t="shared" si="0"/>
        <v>98.4471811764706</v>
      </c>
      <c r="F17" s="79">
        <f t="shared" si="1"/>
        <v>35.14282839436647</v>
      </c>
      <c r="G17" s="80">
        <f t="shared" si="2"/>
        <v>63.304352782104125</v>
      </c>
      <c r="H17" s="81">
        <f t="shared" si="3"/>
        <v>161.75153395857473</v>
      </c>
      <c r="I17" s="2">
        <f t="shared" si="4"/>
        <v>13</v>
      </c>
    </row>
    <row r="18" spans="2:9" ht="11.25">
      <c r="B18" s="22">
        <v>2559</v>
      </c>
      <c r="C18" s="77">
        <v>59.800032</v>
      </c>
      <c r="D18" s="72"/>
      <c r="E18" s="78">
        <f t="shared" si="0"/>
        <v>98.4471811764706</v>
      </c>
      <c r="F18" s="79">
        <f t="shared" si="1"/>
        <v>35.14282839436647</v>
      </c>
      <c r="G18" s="80">
        <f t="shared" si="2"/>
        <v>63.304352782104125</v>
      </c>
      <c r="H18" s="81">
        <f t="shared" si="3"/>
        <v>161.75153395857473</v>
      </c>
      <c r="I18" s="2">
        <f t="shared" si="4"/>
        <v>14</v>
      </c>
    </row>
    <row r="19" spans="2:9" ht="11.25">
      <c r="B19" s="22">
        <v>2560</v>
      </c>
      <c r="C19" s="77">
        <v>119.1</v>
      </c>
      <c r="D19" s="72"/>
      <c r="E19" s="78">
        <f t="shared" si="0"/>
        <v>98.4471811764706</v>
      </c>
      <c r="F19" s="79">
        <f t="shared" si="1"/>
        <v>35.14282839436647</v>
      </c>
      <c r="G19" s="80">
        <f t="shared" si="2"/>
        <v>63.304352782104125</v>
      </c>
      <c r="H19" s="81">
        <f t="shared" si="3"/>
        <v>161.75153395857473</v>
      </c>
      <c r="I19" s="2">
        <f t="shared" si="4"/>
        <v>15</v>
      </c>
    </row>
    <row r="20" spans="2:9" ht="11.25">
      <c r="B20" s="22">
        <v>2561</v>
      </c>
      <c r="C20" s="77">
        <v>54.9</v>
      </c>
      <c r="D20" s="72"/>
      <c r="E20" s="78">
        <f t="shared" si="0"/>
        <v>98.4471811764706</v>
      </c>
      <c r="F20" s="79">
        <f t="shared" si="1"/>
        <v>35.14282839436647</v>
      </c>
      <c r="G20" s="80">
        <f t="shared" si="2"/>
        <v>63.304352782104125</v>
      </c>
      <c r="H20" s="81">
        <f t="shared" si="3"/>
        <v>161.75153395857473</v>
      </c>
      <c r="I20" s="2">
        <f t="shared" si="4"/>
        <v>16</v>
      </c>
    </row>
    <row r="21" spans="2:9" ht="11.25">
      <c r="B21" s="22">
        <v>2562</v>
      </c>
      <c r="C21" s="77">
        <v>41.2</v>
      </c>
      <c r="D21" s="72"/>
      <c r="E21" s="78">
        <f t="shared" si="0"/>
        <v>98.4471811764706</v>
      </c>
      <c r="F21" s="79">
        <f t="shared" si="1"/>
        <v>35.14282839436647</v>
      </c>
      <c r="G21" s="80">
        <f t="shared" si="2"/>
        <v>63.304352782104125</v>
      </c>
      <c r="H21" s="81">
        <f t="shared" si="3"/>
        <v>161.75153395857473</v>
      </c>
      <c r="I21" s="2">
        <f t="shared" si="4"/>
        <v>17</v>
      </c>
    </row>
    <row r="22" spans="2:14" ht="11.25">
      <c r="B22" s="89">
        <v>2563</v>
      </c>
      <c r="C22" s="90">
        <v>66.9</v>
      </c>
      <c r="D22" s="91">
        <f>C22</f>
        <v>66.9</v>
      </c>
      <c r="E22" s="78"/>
      <c r="F22" s="79"/>
      <c r="G22" s="80"/>
      <c r="H22" s="81"/>
      <c r="K22" s="95" t="s">
        <v>23</v>
      </c>
      <c r="L22" s="95"/>
      <c r="M22" s="95"/>
      <c r="N22" s="95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AVERAGE(C5:C21)</f>
        <v>98.4471811764706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STDEV(C5:C21)</f>
        <v>63.304352782104125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0.6430285969146083</v>
      </c>
      <c r="D107" s="48"/>
      <c r="E107" s="59">
        <f>C107*100</f>
        <v>64.30285969146084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14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35.14282839436647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161.75153395857473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17</v>
      </c>
    </row>
    <row r="113" ht="11.25">
      <c r="C113" s="2">
        <f>COUNTIF(C5:C21,"&gt;162")</f>
        <v>2</v>
      </c>
    </row>
    <row r="114" ht="11.25">
      <c r="C114" s="2">
        <f>COUNTIF(C5:C21,"&lt;35")</f>
        <v>1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2021-04-27T03:21:04Z</dcterms:modified>
  <cp:category/>
  <cp:version/>
  <cp:contentType/>
  <cp:contentStatus/>
</cp:coreProperties>
</file>