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82" sheetId="1" r:id="rId1"/>
    <sheet name="data P.82" sheetId="2" r:id="rId2"/>
  </sheets>
  <definedNames>
    <definedName name="_xlnm.Print_Area" localSheetId="1">'data P.82'!$A:$IV</definedName>
  </definedNames>
  <calcPr fullCalcOnLoad="1"/>
</workbook>
</file>

<file path=xl/sharedStrings.xml><?xml version="1.0" encoding="utf-8"?>
<sst xmlns="http://schemas.openxmlformats.org/spreadsheetml/2006/main" count="33" uniqueCount="28">
  <si>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</si>
  <si>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</si>
  <si>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</si>
  <si>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</si>
  <si>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</si>
  <si>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</si>
  <si>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</si>
  <si>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</si>
  <si>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</si>
  <si>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</si>
  <si>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0-7810</t>
  </si>
  <si>
    <t>บ้านขุนวาง</t>
  </si>
  <si>
    <t>0-7801</t>
  </si>
  <si>
    <t>ตร.กม. (D A.)</t>
  </si>
  <si>
    <t xml:space="preserve">พื้นที่รับน้ำที่สถานี  P.82          </t>
  </si>
  <si>
    <t>ล้านลบม.(Runoff)</t>
  </si>
  <si>
    <t xml:space="preserve">มีปริมาณน้ำเฉลี่ยทั้งปี           </t>
  </si>
  <si>
    <t xml:space="preserve"> มม. (Runoff*1000/D.A.)</t>
  </si>
  <si>
    <t xml:space="preserve">เฉลี่ยเป็นความสูงฝน                </t>
  </si>
  <si>
    <t xml:space="preserve">ฝนที่ตกเฉลี่ยในพื้นที่  ต่อปี      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</si>
  <si>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</si>
  <si>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</si>
  <si>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</si>
  <si>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</si>
  <si>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</si>
  <si>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</si>
  <si>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P.82 บ้านสบวิน อ.แม่วาง จ.เชียงใหม่</t>
  </si>
  <si>
    <t xml:space="preserve">การเกิดน้ำท่า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</si>
</sst>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2" fontId="0" fillId="5" borderId="2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P.82 น้ำแม่วาง อ.แม่วาง จ.เชียงใหม่
พื้นที่รับน้ำ 389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P.82'!$I$5:$I$27</c:f>
              <c:numCache>
                <c:ptCount val="23"/>
                <c:pt idx="0">
                  <c:v>1271.65</c:v>
                </c:pt>
                <c:pt idx="1">
                  <c:v>1298.25</c:v>
                </c:pt>
                <c:pt idx="2">
                  <c:v>1606.533333333333</c:v>
                </c:pt>
                <c:pt idx="3">
                  <c:v>1711.8</c:v>
                </c:pt>
                <c:pt idx="4">
                  <c:v>1899.2</c:v>
                </c:pt>
                <c:pt idx="5">
                  <c:v>1410.5</c:v>
                </c:pt>
                <c:pt idx="6">
                  <c:v>1505.5666666666666</c:v>
                </c:pt>
                <c:pt idx="7">
                  <c:v>1521.7333333333333</c:v>
                </c:pt>
                <c:pt idx="8">
                  <c:v>2083.866666666667</c:v>
                </c:pt>
                <c:pt idx="9">
                  <c:v>1481.7333333333336</c:v>
                </c:pt>
                <c:pt idx="10">
                  <c:v>2338.0333333333333</c:v>
                </c:pt>
                <c:pt idx="11">
                  <c:v>1512.2333333333333</c:v>
                </c:pt>
                <c:pt idx="12">
                  <c:v>1214</c:v>
                </c:pt>
                <c:pt idx="13">
                  <c:v>1520.1000000000001</c:v>
                </c:pt>
                <c:pt idx="14">
                  <c:v>1884.1666666666667</c:v>
                </c:pt>
              </c:numCache>
            </c:numRef>
          </c:xVal>
          <c:yVal>
            <c:numRef>
              <c:f>'data P.82'!$D$5:$D$27</c:f>
              <c:numCache>
                <c:ptCount val="23"/>
                <c:pt idx="0">
                  <c:v>268.9280205655527</c:v>
                </c:pt>
                <c:pt idx="1">
                  <c:v>319.0127712082262</c:v>
                </c:pt>
                <c:pt idx="2">
                  <c:v>409.87582519280204</c:v>
                </c:pt>
                <c:pt idx="3">
                  <c:v>658.6611825192803</c:v>
                </c:pt>
                <c:pt idx="4">
                  <c:v>751.6577892030853</c:v>
                </c:pt>
                <c:pt idx="5">
                  <c:v>626.133470437018</c:v>
                </c:pt>
                <c:pt idx="6">
                  <c:v>499.0144164524423</c:v>
                </c:pt>
                <c:pt idx="7">
                  <c:v>451.35670951156806</c:v>
                </c:pt>
                <c:pt idx="8">
                  <c:v>789.0874241645245</c:v>
                </c:pt>
                <c:pt idx="9">
                  <c:v>512.4421593830334</c:v>
                </c:pt>
                <c:pt idx="10">
                  <c:v>449.305912596401</c:v>
                </c:pt>
                <c:pt idx="11">
                  <c:v>225.75835475578407</c:v>
                </c:pt>
                <c:pt idx="12">
                  <c:v>170.35459125964007</c:v>
                </c:pt>
                <c:pt idx="13">
                  <c:v>339.8457583547558</c:v>
                </c:pt>
                <c:pt idx="14">
                  <c:v>526.9922879177378</c:v>
                </c:pt>
              </c:numCache>
            </c:numRef>
          </c:yVal>
          <c:smooth val="0"/>
        </c:ser>
        <c:axId val="8962774"/>
        <c:axId val="13556103"/>
      </c:scatterChart>
      <c:valAx>
        <c:axId val="8962774"/>
        <c:scaling>
          <c:orientation val="minMax"/>
          <c:max val="24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3556103"/>
        <c:crosses val="autoZero"/>
        <c:crossBetween val="midCat"/>
        <c:dispUnits/>
        <c:majorUnit val="100"/>
        <c:minorUnit val="100"/>
      </c:valAx>
      <c:valAx>
        <c:axId val="1355610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962774"/>
        <c:crossesAt val="10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6"/>
  <sheetViews>
    <sheetView tabSelected="1" workbookViewId="0" topLeftCell="A1">
      <pane ySplit="4" topLeftCell="BM14" activePane="bottomLeft" state="frozen"/>
      <selection pane="topLeft" activeCell="A1" sqref="A1"/>
      <selection pane="bottomLeft" activeCell="R17" sqref="R17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57421875" style="1" customWidth="1"/>
    <col min="4" max="4" width="13.57421875" style="3" customWidth="1"/>
    <col min="5" max="9" width="9.7109375" style="1" customWidth="1"/>
    <col min="10" max="10" width="12.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3" t="s">
        <v>26</v>
      </c>
      <c r="C1" s="43"/>
      <c r="D1" s="43"/>
      <c r="E1" s="43"/>
      <c r="F1" s="43"/>
      <c r="G1" s="43"/>
      <c r="H1" s="43"/>
      <c r="I1" s="43"/>
      <c r="J1" s="43"/>
    </row>
    <row r="2" spans="2:55" ht="19.5" customHeight="1">
      <c r="B2" s="44" t="s">
        <v>0</v>
      </c>
      <c r="C2" s="28" t="s">
        <v>22</v>
      </c>
      <c r="D2" s="28" t="s">
        <v>23</v>
      </c>
      <c r="E2" s="47" t="s">
        <v>2</v>
      </c>
      <c r="F2" s="48"/>
      <c r="G2" s="48"/>
      <c r="H2" s="48"/>
      <c r="I2" s="48"/>
      <c r="J2" s="23" t="s">
        <v>21</v>
      </c>
      <c r="K2" s="4"/>
      <c r="L2" s="4"/>
      <c r="M2" s="4"/>
      <c r="N2" s="4"/>
      <c r="O2" s="4"/>
      <c r="P2" s="4"/>
      <c r="Q2" s="4"/>
      <c r="R2" s="4"/>
      <c r="AQ2" s="18"/>
      <c r="AR2" s="6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2:55" ht="19.5" customHeight="1">
      <c r="B3" s="45"/>
      <c r="C3" s="29" t="s">
        <v>24</v>
      </c>
      <c r="D3" s="29" t="s">
        <v>25</v>
      </c>
      <c r="E3" s="5" t="s">
        <v>9</v>
      </c>
      <c r="F3" s="5" t="s">
        <v>11</v>
      </c>
      <c r="G3" s="5" t="s">
        <v>8</v>
      </c>
      <c r="H3" s="5"/>
      <c r="I3" s="37" t="s">
        <v>3</v>
      </c>
      <c r="J3" s="24" t="s">
        <v>27</v>
      </c>
      <c r="K3" s="4"/>
      <c r="L3" s="4"/>
      <c r="M3" s="4"/>
      <c r="N3" s="4"/>
      <c r="O3" s="4"/>
      <c r="P3" s="4"/>
      <c r="Q3" s="4"/>
      <c r="R3" s="4"/>
      <c r="AQ3" s="18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6"/>
      <c r="C4" s="25" t="s">
        <v>6</v>
      </c>
      <c r="D4" s="20" t="s">
        <v>4</v>
      </c>
      <c r="E4" s="34" t="s">
        <v>10</v>
      </c>
      <c r="F4" s="34" t="s">
        <v>4</v>
      </c>
      <c r="G4" s="34" t="s">
        <v>12</v>
      </c>
      <c r="H4" s="34"/>
      <c r="I4" s="38" t="s">
        <v>4</v>
      </c>
      <c r="J4" s="33"/>
      <c r="K4" s="4"/>
      <c r="L4" s="4"/>
      <c r="M4" s="4"/>
      <c r="N4" s="4"/>
      <c r="O4" s="4"/>
      <c r="P4" s="4"/>
      <c r="Q4" s="4"/>
      <c r="R4" s="4"/>
      <c r="AQ4" s="18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2546</v>
      </c>
      <c r="C5" s="30">
        <v>104.613</v>
      </c>
      <c r="D5" s="21">
        <f>C5*1000/389</f>
        <v>268.9280205655527</v>
      </c>
      <c r="E5" s="26" t="s">
        <v>1</v>
      </c>
      <c r="F5" s="26">
        <v>1694.3</v>
      </c>
      <c r="G5" s="26">
        <v>849</v>
      </c>
      <c r="H5" s="26"/>
      <c r="I5" s="39">
        <f>AVERAGE(E5:H5)</f>
        <v>1271.65</v>
      </c>
      <c r="J5" s="14">
        <f aca="true" t="shared" si="0" ref="J5:J21">D5*100/I5</f>
        <v>21.147958995443137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3">
        <v>2547</v>
      </c>
      <c r="C6" s="30">
        <v>124.095968</v>
      </c>
      <c r="D6" s="21">
        <f aca="true" t="shared" si="1" ref="D6:D21">C6*1000/389</f>
        <v>319.0127712082262</v>
      </c>
      <c r="E6" s="26">
        <v>1242.4</v>
      </c>
      <c r="F6" s="26" t="s">
        <v>1</v>
      </c>
      <c r="G6" s="26">
        <v>1354.1</v>
      </c>
      <c r="H6" s="26"/>
      <c r="I6" s="40">
        <f aca="true" t="shared" si="2" ref="I6:I21">AVERAGE(E6:H6)</f>
        <v>1298.25</v>
      </c>
      <c r="J6" s="15">
        <f t="shared" si="0"/>
        <v>24.572522334544672</v>
      </c>
      <c r="K6" s="6"/>
      <c r="L6" s="22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3">
        <v>2548</v>
      </c>
      <c r="C7" s="30">
        <v>159.441696</v>
      </c>
      <c r="D7" s="21">
        <f t="shared" si="1"/>
        <v>409.87582519280204</v>
      </c>
      <c r="E7" s="26">
        <v>1450.8</v>
      </c>
      <c r="F7" s="26">
        <v>2011.6</v>
      </c>
      <c r="G7" s="26">
        <v>1357.2</v>
      </c>
      <c r="H7" s="26"/>
      <c r="I7" s="40">
        <f t="shared" si="2"/>
        <v>1606.533333333333</v>
      </c>
      <c r="J7" s="15">
        <f t="shared" si="0"/>
        <v>25.513060743182134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3">
        <v>2549</v>
      </c>
      <c r="C8" s="30">
        <v>256.2192</v>
      </c>
      <c r="D8" s="21">
        <f t="shared" si="1"/>
        <v>658.6611825192803</v>
      </c>
      <c r="E8" s="26">
        <v>1623.1</v>
      </c>
      <c r="F8" s="26">
        <v>1906</v>
      </c>
      <c r="G8" s="26">
        <v>1606.3</v>
      </c>
      <c r="H8" s="26"/>
      <c r="I8" s="40">
        <f t="shared" si="2"/>
        <v>1711.8</v>
      </c>
      <c r="J8" s="15">
        <f t="shared" si="0"/>
        <v>38.477694971333115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3">
        <v>2550</v>
      </c>
      <c r="C9" s="30">
        <v>292.39488000000017</v>
      </c>
      <c r="D9" s="21">
        <f t="shared" si="1"/>
        <v>751.6577892030853</v>
      </c>
      <c r="E9" s="26">
        <v>1946.5</v>
      </c>
      <c r="F9" s="26">
        <v>2146.9</v>
      </c>
      <c r="G9" s="26">
        <v>1604.2</v>
      </c>
      <c r="H9" s="26"/>
      <c r="I9" s="40">
        <f t="shared" si="2"/>
        <v>1899.2</v>
      </c>
      <c r="J9" s="15">
        <f t="shared" si="0"/>
        <v>39.57760052669994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3">
        <v>2551</v>
      </c>
      <c r="C10" s="30">
        <v>243.56591999999998</v>
      </c>
      <c r="D10" s="21">
        <f t="shared" si="1"/>
        <v>626.133470437018</v>
      </c>
      <c r="E10" s="26">
        <v>1456.8</v>
      </c>
      <c r="F10" s="26">
        <v>1618.3</v>
      </c>
      <c r="G10" s="26">
        <v>1156.4</v>
      </c>
      <c r="H10" s="26"/>
      <c r="I10" s="40">
        <f t="shared" si="2"/>
        <v>1410.5</v>
      </c>
      <c r="J10" s="15">
        <f t="shared" si="0"/>
        <v>44.390887659483724</v>
      </c>
      <c r="K10" s="6"/>
      <c r="L10" s="6"/>
      <c r="M10" s="6"/>
      <c r="N10" s="6"/>
      <c r="O10" s="6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3">
        <v>2552</v>
      </c>
      <c r="C11" s="30">
        <v>194.11660800000004</v>
      </c>
      <c r="D11" s="21">
        <f t="shared" si="1"/>
        <v>499.0144164524423</v>
      </c>
      <c r="E11" s="26">
        <v>1444</v>
      </c>
      <c r="F11" s="26">
        <v>1972.5</v>
      </c>
      <c r="G11" s="26">
        <v>1100.2</v>
      </c>
      <c r="H11" s="26"/>
      <c r="I11" s="40">
        <f t="shared" si="2"/>
        <v>1505.5666666666666</v>
      </c>
      <c r="J11" s="15">
        <f t="shared" si="0"/>
        <v>33.144624379687095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3">
        <v>2553</v>
      </c>
      <c r="C12" s="30">
        <v>175.57775999999998</v>
      </c>
      <c r="D12" s="21">
        <f t="shared" si="1"/>
        <v>451.35670951156806</v>
      </c>
      <c r="E12" s="26">
        <v>1382.9</v>
      </c>
      <c r="F12" s="26">
        <v>1813.8</v>
      </c>
      <c r="G12" s="26">
        <v>1368.5</v>
      </c>
      <c r="H12" s="26"/>
      <c r="I12" s="40">
        <f t="shared" si="2"/>
        <v>1521.7333333333333</v>
      </c>
      <c r="J12" s="15">
        <f t="shared" si="0"/>
        <v>29.66069676103356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3">
        <v>2554</v>
      </c>
      <c r="C13" s="30">
        <v>306.955008</v>
      </c>
      <c r="D13" s="21">
        <f t="shared" si="1"/>
        <v>789.0874241645245</v>
      </c>
      <c r="E13" s="26">
        <v>2136</v>
      </c>
      <c r="F13" s="26">
        <v>2624.8</v>
      </c>
      <c r="G13" s="26">
        <v>1490.8</v>
      </c>
      <c r="H13" s="26"/>
      <c r="I13" s="40">
        <f t="shared" si="2"/>
        <v>2083.866666666667</v>
      </c>
      <c r="J13" s="15">
        <f t="shared" si="0"/>
        <v>37.866502535248145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3">
        <v>2555</v>
      </c>
      <c r="C14" s="30">
        <v>199.34</v>
      </c>
      <c r="D14" s="21">
        <f t="shared" si="1"/>
        <v>512.4421593830334</v>
      </c>
      <c r="E14" s="26">
        <v>1301.5</v>
      </c>
      <c r="F14" s="26">
        <v>1936.5000000000002</v>
      </c>
      <c r="G14" s="26">
        <v>1207.2000000000003</v>
      </c>
      <c r="H14" s="26"/>
      <c r="I14" s="40">
        <f t="shared" si="2"/>
        <v>1481.7333333333336</v>
      </c>
      <c r="J14" s="15">
        <f t="shared" si="0"/>
        <v>34.58396648405246</v>
      </c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3">
        <v>2556</v>
      </c>
      <c r="C15" s="30">
        <v>174.78</v>
      </c>
      <c r="D15" s="21">
        <f t="shared" si="1"/>
        <v>449.305912596401</v>
      </c>
      <c r="E15" s="26">
        <v>3746.7999999999997</v>
      </c>
      <c r="F15" s="26">
        <v>2073.7999999999997</v>
      </c>
      <c r="G15" s="26">
        <v>1193.5000000000002</v>
      </c>
      <c r="H15" s="26"/>
      <c r="I15" s="40">
        <f t="shared" si="2"/>
        <v>2338.0333333333333</v>
      </c>
      <c r="J15" s="15">
        <f t="shared" si="0"/>
        <v>19.217258633170374</v>
      </c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3">
        <v>2557</v>
      </c>
      <c r="C16" s="30">
        <v>87.82</v>
      </c>
      <c r="D16" s="21">
        <f t="shared" si="1"/>
        <v>225.75835475578407</v>
      </c>
      <c r="E16" s="26">
        <v>1829.8999999999999</v>
      </c>
      <c r="F16" s="26">
        <v>1634.0000000000002</v>
      </c>
      <c r="G16" s="26">
        <v>1072.8</v>
      </c>
      <c r="H16" s="26"/>
      <c r="I16" s="40">
        <f t="shared" si="2"/>
        <v>1512.2333333333333</v>
      </c>
      <c r="J16" s="15">
        <f t="shared" si="0"/>
        <v>14.92880429094611</v>
      </c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3">
        <v>2558</v>
      </c>
      <c r="C17" s="30">
        <v>66.26793599999999</v>
      </c>
      <c r="D17" s="21">
        <f t="shared" si="1"/>
        <v>170.35459125964007</v>
      </c>
      <c r="E17" s="26">
        <v>1097.4</v>
      </c>
      <c r="F17" s="26">
        <v>1619.3</v>
      </c>
      <c r="G17" s="26">
        <v>925.3</v>
      </c>
      <c r="H17" s="26"/>
      <c r="I17" s="40">
        <f t="shared" si="2"/>
        <v>1214</v>
      </c>
      <c r="J17" s="15">
        <f t="shared" si="0"/>
        <v>14.032503398652395</v>
      </c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3">
        <v>2559</v>
      </c>
      <c r="C18" s="30">
        <v>132.2</v>
      </c>
      <c r="D18" s="21">
        <f t="shared" si="1"/>
        <v>339.8457583547558</v>
      </c>
      <c r="E18" s="26">
        <v>1296</v>
      </c>
      <c r="F18" s="26">
        <v>1896.3</v>
      </c>
      <c r="G18" s="26">
        <v>1368</v>
      </c>
      <c r="H18" s="26"/>
      <c r="I18" s="40">
        <f t="shared" si="2"/>
        <v>1520.1000000000001</v>
      </c>
      <c r="J18" s="15">
        <f t="shared" si="0"/>
        <v>22.356802733685665</v>
      </c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3">
        <v>2560</v>
      </c>
      <c r="C19" s="30">
        <v>205</v>
      </c>
      <c r="D19" s="21">
        <f t="shared" si="1"/>
        <v>526.9922879177378</v>
      </c>
      <c r="E19" s="26">
        <v>1672.2</v>
      </c>
      <c r="F19" s="26">
        <v>2202.8</v>
      </c>
      <c r="G19" s="26">
        <v>1777.5</v>
      </c>
      <c r="H19" s="26"/>
      <c r="I19" s="41">
        <f t="shared" si="2"/>
        <v>1884.1666666666667</v>
      </c>
      <c r="J19" s="15">
        <f t="shared" si="0"/>
        <v>27.96951550204712</v>
      </c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3">
        <v>2561</v>
      </c>
      <c r="C20" s="30">
        <v>129.7</v>
      </c>
      <c r="D20" s="21">
        <f t="shared" si="1"/>
        <v>333.4190231362467</v>
      </c>
      <c r="E20" s="26">
        <v>1500.2</v>
      </c>
      <c r="F20" s="26">
        <v>1955.2</v>
      </c>
      <c r="G20" s="26">
        <v>1165.7</v>
      </c>
      <c r="H20" s="26"/>
      <c r="I20" s="41">
        <f t="shared" si="2"/>
        <v>1540.3666666666668</v>
      </c>
      <c r="J20" s="15">
        <f t="shared" si="0"/>
        <v>21.64543224359438</v>
      </c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3">
        <v>2562</v>
      </c>
      <c r="C21" s="30">
        <v>74.6</v>
      </c>
      <c r="D21" s="21">
        <f t="shared" si="1"/>
        <v>191.77377892030847</v>
      </c>
      <c r="E21" s="26">
        <v>998.6</v>
      </c>
      <c r="F21" s="26">
        <v>1435.7</v>
      </c>
      <c r="G21" s="26">
        <v>999.3</v>
      </c>
      <c r="H21" s="26"/>
      <c r="I21" s="41">
        <f t="shared" si="2"/>
        <v>1144.5333333333335</v>
      </c>
      <c r="J21" s="15">
        <f t="shared" si="0"/>
        <v>16.755630730455653</v>
      </c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3"/>
      <c r="C22" s="30"/>
      <c r="D22" s="21"/>
      <c r="E22" s="26"/>
      <c r="F22" s="26"/>
      <c r="G22" s="26"/>
      <c r="H22" s="26"/>
      <c r="I22" s="41"/>
      <c r="J22" s="15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3"/>
      <c r="C23" s="30"/>
      <c r="D23" s="21"/>
      <c r="E23" s="26"/>
      <c r="F23" s="26"/>
      <c r="G23" s="26"/>
      <c r="H23" s="26"/>
      <c r="I23" s="41"/>
      <c r="J23" s="15"/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13"/>
      <c r="C24" s="30"/>
      <c r="D24" s="21"/>
      <c r="E24" s="26"/>
      <c r="F24" s="26"/>
      <c r="G24" s="26"/>
      <c r="H24" s="26"/>
      <c r="I24" s="41"/>
      <c r="J24" s="15"/>
      <c r="K24" s="6"/>
      <c r="L24" s="6"/>
      <c r="M24" s="6"/>
      <c r="N24" s="6"/>
      <c r="O24" s="6"/>
      <c r="P24" s="6"/>
      <c r="Q24" s="6"/>
      <c r="R24" s="6"/>
    </row>
    <row r="25" spans="2:18" ht="19.5" customHeight="1">
      <c r="B25" s="13"/>
      <c r="C25" s="30"/>
      <c r="D25" s="21"/>
      <c r="E25" s="26"/>
      <c r="F25" s="26"/>
      <c r="G25" s="26"/>
      <c r="H25" s="26"/>
      <c r="I25" s="41"/>
      <c r="J25" s="15"/>
      <c r="K25" s="6"/>
      <c r="L25" s="6"/>
      <c r="M25" s="6"/>
      <c r="N25" s="6"/>
      <c r="O25" s="6"/>
      <c r="P25" s="6"/>
      <c r="Q25" s="6"/>
      <c r="R25" s="6"/>
    </row>
    <row r="26" spans="2:18" ht="19.5" customHeight="1">
      <c r="B26" s="13"/>
      <c r="C26" s="30"/>
      <c r="D26" s="21"/>
      <c r="E26" s="26"/>
      <c r="F26" s="26"/>
      <c r="G26" s="26"/>
      <c r="H26" s="26"/>
      <c r="I26" s="41"/>
      <c r="J26" s="15"/>
      <c r="K26" s="6"/>
      <c r="L26" s="6"/>
      <c r="M26" s="6"/>
      <c r="N26" s="6"/>
      <c r="O26" s="6"/>
      <c r="P26" s="6"/>
      <c r="Q26" s="6"/>
      <c r="R26" s="6"/>
    </row>
    <row r="27" spans="2:18" ht="19.5" customHeight="1">
      <c r="B27" s="13"/>
      <c r="C27" s="30"/>
      <c r="D27" s="21"/>
      <c r="E27" s="26"/>
      <c r="F27" s="26"/>
      <c r="G27" s="26"/>
      <c r="H27" s="26"/>
      <c r="I27" s="41"/>
      <c r="J27" s="15"/>
      <c r="K27" s="6"/>
      <c r="L27" s="6"/>
      <c r="M27" s="6"/>
      <c r="N27" s="6"/>
      <c r="O27" s="6"/>
      <c r="P27" s="6"/>
      <c r="Q27" s="6"/>
      <c r="R27" s="6"/>
    </row>
    <row r="28" spans="2:18" ht="19.5" customHeight="1">
      <c r="B28" s="16" t="s">
        <v>5</v>
      </c>
      <c r="C28" s="31">
        <f>SUM(C5:C27)/13</f>
        <v>225.1298443076923</v>
      </c>
      <c r="D28" s="32">
        <f>AVERAGE(D5:D27)</f>
        <v>442.56585150461206</v>
      </c>
      <c r="E28" s="27"/>
      <c r="F28" s="27"/>
      <c r="G28" s="27"/>
      <c r="H28" s="27"/>
      <c r="I28" s="42">
        <f>AVERAGE(I5:I27)</f>
        <v>1584.9568627450983</v>
      </c>
      <c r="J28" s="17">
        <f>D28*100/I28</f>
        <v>27.92289568929347</v>
      </c>
      <c r="K28" s="6"/>
      <c r="L28" s="6"/>
      <c r="M28" s="6"/>
      <c r="N28" s="6"/>
      <c r="O28" s="6"/>
      <c r="P28" s="6"/>
      <c r="Q28" s="6"/>
      <c r="R28" s="6"/>
    </row>
    <row r="29" spans="2:18" ht="19.5" customHeight="1">
      <c r="B29" s="7"/>
      <c r="C29" s="8"/>
      <c r="D29" s="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9.5" customHeight="1">
      <c r="B30" s="7"/>
      <c r="C30" s="7"/>
      <c r="D30" s="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9.5" customHeight="1">
      <c r="B31" s="9" t="s">
        <v>7</v>
      </c>
      <c r="C31" s="10"/>
      <c r="D31" s="10"/>
      <c r="E31" s="10"/>
      <c r="F31" s="10"/>
      <c r="G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9.5" customHeight="1">
      <c r="B32" s="9" t="s">
        <v>14</v>
      </c>
      <c r="C32" s="10"/>
      <c r="D32" s="10"/>
      <c r="E32" s="35">
        <v>389</v>
      </c>
      <c r="F32" s="11" t="s">
        <v>13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9.5" customHeight="1">
      <c r="B33" s="9" t="s">
        <v>16</v>
      </c>
      <c r="C33" s="10"/>
      <c r="D33" s="10"/>
      <c r="E33" s="35">
        <f>C28</f>
        <v>225.1298443076923</v>
      </c>
      <c r="F33" s="1" t="s">
        <v>15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9.5" customHeight="1">
      <c r="B34" s="9" t="s">
        <v>18</v>
      </c>
      <c r="C34" s="10"/>
      <c r="D34" s="10"/>
      <c r="E34" s="35">
        <f>D28</f>
        <v>442.56585150461206</v>
      </c>
      <c r="F34" s="11" t="s">
        <v>17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9.5" customHeight="1">
      <c r="B35" s="9" t="s">
        <v>19</v>
      </c>
      <c r="C35" s="10"/>
      <c r="D35" s="10"/>
      <c r="E35" s="35">
        <f>I28</f>
        <v>1584.9568627450983</v>
      </c>
      <c r="F35" s="10" t="s">
        <v>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9.5" customHeight="1">
      <c r="B36" s="9" t="s">
        <v>20</v>
      </c>
      <c r="C36" s="10"/>
      <c r="D36" s="10"/>
      <c r="E36" s="36">
        <f>((D28*100)/I28)</f>
        <v>27.92289568929347</v>
      </c>
      <c r="F36" s="10" t="s">
        <v>21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2020-06-23T06:40:21Z</dcterms:modified>
  <cp:category/>
  <cp:version/>
  <cp:contentType/>
  <cp:contentStatus/>
</cp:coreProperties>
</file>