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9195" windowHeight="4710" activeTab="0"/>
  </bookViews>
  <sheets>
    <sheet name="H41p80" sheetId="1" r:id="rId1"/>
    <sheet name="P.80" sheetId="2" r:id="rId2"/>
  </sheets>
  <definedNames>
    <definedName name="Print_Area_MI">#REF!</definedName>
    <definedName name="_xlnm.Print_Titles" localSheetId="0">'H41p80'!$1:$8</definedName>
  </definedNames>
  <calcPr fullCalcOnLoad="1"/>
</workbook>
</file>

<file path=xl/sharedStrings.xml><?xml version="1.0" encoding="utf-8"?>
<sst xmlns="http://schemas.openxmlformats.org/spreadsheetml/2006/main" count="55" uniqueCount="29">
  <si>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</si>
  <si>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</si>
  <si>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</si>
  <si>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</si>
  <si>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</si>
  <si>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</si>
  <si>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</si>
  <si>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</si>
  <si>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</si>
  <si>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</si>
  <si>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</si>
  <si>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</si>
  <si>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</si>
  <si>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</si>
  <si>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</si>
  <si>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</si>
  <si>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พื้นที่รับน้ำ   129   ตร.กม.</t>
  </si>
  <si>
    <t>สถานี :  P.80  น้ำแม่ลาย บ้านโป่งดิน  อ.ดอยสะเก็ด  จ.เชียงใหม่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</si>
  <si>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</si>
  <si>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</si>
  <si>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</si>
  <si>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</si>
  <si>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</si>
  <si>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</si>
  <si>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</si>
  <si>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</si>
  <si>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</si>
  <si>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31 เม.ย. ถึง 31 มี.ค. ของปีต่อไป</t>
    </r>
  </si>
  <si>
    <t>ตลิ่งฝั่งซ้าย 461.898 ม.(ร.ท.ก.) ตลิ่งฝั่งขวา  461.903 ม.(ร.ท.ก.) ท้องน้ำ  ม.(ร.ท.ก.) ศูนย์เสาระดับน้ำ 455.096 ม.(ร.ท.ก.)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</si>
</sst>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d\ mmm"/>
    <numFmt numFmtId="180" formatCode="0_)"/>
    <numFmt numFmtId="181" formatCode="0_);\(0\)"/>
    <numFmt numFmtId="182" formatCode="0.000_)"/>
    <numFmt numFmtId="183" formatCode="mmm\-yyyy"/>
    <numFmt numFmtId="184" formatCode="0.0"/>
    <numFmt numFmtId="185" formatCode="0.000"/>
    <numFmt numFmtId="186" formatCode="0.00000000000000"/>
    <numFmt numFmtId="187" formatCode="0.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bbbb"/>
    <numFmt numFmtId="198" formatCode="#,##0_ ;\-#,##0\ "/>
  </numFmts>
  <fonts count="5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C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197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2" fontId="10" fillId="0" borderId="13" xfId="0" applyNumberFormat="1" applyFont="1" applyBorder="1" applyAlignment="1">
      <alignment horizontal="centerContinuous"/>
    </xf>
    <xf numFmtId="2" fontId="11" fillId="0" borderId="14" xfId="0" applyNumberFormat="1" applyFont="1" applyBorder="1" applyAlignment="1">
      <alignment horizontal="centerContinuous"/>
    </xf>
    <xf numFmtId="0" fontId="10" fillId="0" borderId="15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6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178" fontId="10" fillId="0" borderId="18" xfId="0" applyNumberFormat="1" applyFont="1" applyBorder="1" applyAlignment="1">
      <alignment horizontal="centerContinuous"/>
    </xf>
    <xf numFmtId="2" fontId="10" fillId="0" borderId="17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178" fontId="12" fillId="0" borderId="19" xfId="0" applyNumberFormat="1" applyFont="1" applyBorder="1" applyAlignment="1">
      <alignment horizontal="center"/>
    </xf>
    <xf numFmtId="178" fontId="12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2" fontId="12" fillId="0" borderId="16" xfId="0" applyNumberFormat="1" applyFont="1" applyBorder="1" applyAlignment="1">
      <alignment horizontal="center"/>
    </xf>
    <xf numFmtId="178" fontId="12" fillId="0" borderId="16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2" fontId="7" fillId="33" borderId="20" xfId="0" applyNumberFormat="1" applyFont="1" applyFill="1" applyBorder="1" applyAlignment="1">
      <alignment/>
    </xf>
    <xf numFmtId="2" fontId="7" fillId="33" borderId="21" xfId="0" applyNumberFormat="1" applyFont="1" applyFill="1" applyBorder="1" applyAlignment="1">
      <alignment/>
    </xf>
    <xf numFmtId="179" fontId="7" fillId="0" borderId="22" xfId="0" applyNumberFormat="1" applyFont="1" applyFill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179" fontId="7" fillId="0" borderId="22" xfId="0" applyNumberFormat="1" applyFont="1" applyBorder="1" applyAlignment="1">
      <alignment/>
    </xf>
    <xf numFmtId="2" fontId="7" fillId="0" borderId="20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0" fontId="7" fillId="0" borderId="15" xfId="0" applyFont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2" fontId="7" fillId="0" borderId="19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179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2" fontId="56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15" fillId="0" borderId="0" xfId="0" applyFont="1" applyAlignment="1">
      <alignment/>
    </xf>
    <xf numFmtId="2" fontId="7" fillId="34" borderId="28" xfId="0" applyNumberFormat="1" applyFont="1" applyFill="1" applyBorder="1" applyAlignment="1">
      <alignment horizontal="center"/>
    </xf>
    <xf numFmtId="2" fontId="7" fillId="35" borderId="28" xfId="0" applyNumberFormat="1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1" fontId="7" fillId="36" borderId="28" xfId="0" applyNumberFormat="1" applyFont="1" applyFill="1" applyBorder="1" applyAlignment="1" applyProtection="1">
      <alignment horizontal="center"/>
      <protection/>
    </xf>
    <xf numFmtId="0" fontId="7" fillId="34" borderId="30" xfId="0" applyFont="1" applyFill="1" applyBorder="1" applyAlignment="1">
      <alignment horizontal="center"/>
    </xf>
    <xf numFmtId="180" fontId="7" fillId="35" borderId="30" xfId="0" applyNumberFormat="1" applyFont="1" applyFill="1" applyBorder="1" applyAlignment="1">
      <alignment horizontal="center"/>
    </xf>
    <xf numFmtId="180" fontId="7" fillId="35" borderId="31" xfId="0" applyNumberFormat="1" applyFont="1" applyFill="1" applyBorder="1" applyAlignment="1">
      <alignment horizontal="center"/>
    </xf>
    <xf numFmtId="180" fontId="7" fillId="35" borderId="28" xfId="0" applyNumberFormat="1" applyFont="1" applyFill="1" applyBorder="1" applyAlignment="1">
      <alignment horizontal="center"/>
    </xf>
    <xf numFmtId="1" fontId="7" fillId="36" borderId="29" xfId="0" applyNumberFormat="1" applyFont="1" applyFill="1" applyBorder="1" applyAlignment="1" applyProtection="1">
      <alignment horizontal="center"/>
      <protection/>
    </xf>
    <xf numFmtId="1" fontId="7" fillId="36" borderId="28" xfId="0" applyNumberFormat="1" applyFont="1" applyFill="1" applyBorder="1" applyAlignment="1">
      <alignment horizontal="center"/>
    </xf>
    <xf numFmtId="180" fontId="7" fillId="35" borderId="29" xfId="0" applyNumberFormat="1" applyFont="1" applyFill="1" applyBorder="1" applyAlignment="1">
      <alignment horizontal="center"/>
    </xf>
    <xf numFmtId="1" fontId="7" fillId="36" borderId="32" xfId="0" applyNumberFormat="1" applyFont="1" applyFill="1" applyBorder="1" applyAlignment="1" applyProtection="1">
      <alignment horizontal="center"/>
      <protection/>
    </xf>
    <xf numFmtId="180" fontId="7" fillId="35" borderId="18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right"/>
    </xf>
    <xf numFmtId="178" fontId="7" fillId="0" borderId="26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179" fontId="7" fillId="0" borderId="26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/>
    </xf>
    <xf numFmtId="2" fontId="14" fillId="0" borderId="13" xfId="0" applyNumberFormat="1" applyFont="1" applyBorder="1" applyAlignment="1">
      <alignment/>
    </xf>
    <xf numFmtId="178" fontId="7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78" fontId="7" fillId="0" borderId="0" xfId="0" applyNumberFormat="1" applyFont="1" applyBorder="1" applyAlignment="1">
      <alignment/>
    </xf>
    <xf numFmtId="2" fontId="7" fillId="0" borderId="33" xfId="0" applyNumberFormat="1" applyFont="1" applyBorder="1" applyAlignment="1">
      <alignment horizontal="right"/>
    </xf>
    <xf numFmtId="2" fontId="7" fillId="34" borderId="28" xfId="0" applyNumberFormat="1" applyFont="1" applyFill="1" applyBorder="1" applyAlignment="1">
      <alignment horizontal="right"/>
    </xf>
    <xf numFmtId="2" fontId="7" fillId="35" borderId="28" xfId="0" applyNumberFormat="1" applyFont="1" applyFill="1" applyBorder="1" applyAlignment="1">
      <alignment horizontal="right"/>
    </xf>
    <xf numFmtId="0" fontId="7" fillId="34" borderId="29" xfId="0" applyFont="1" applyFill="1" applyBorder="1" applyAlignment="1">
      <alignment horizontal="right"/>
    </xf>
    <xf numFmtId="0" fontId="7" fillId="35" borderId="29" xfId="0" applyFont="1" applyFill="1" applyBorder="1" applyAlignment="1">
      <alignment horizontal="right"/>
    </xf>
    <xf numFmtId="0" fontId="7" fillId="34" borderId="28" xfId="0" applyFont="1" applyFill="1" applyBorder="1" applyAlignment="1">
      <alignment horizontal="right"/>
    </xf>
    <xf numFmtId="0" fontId="7" fillId="35" borderId="28" xfId="0" applyFont="1" applyFill="1" applyBorder="1" applyAlignment="1">
      <alignment horizontal="right"/>
    </xf>
    <xf numFmtId="1" fontId="16" fillId="36" borderId="10" xfId="0" applyNumberFormat="1" applyFont="1" applyFill="1" applyBorder="1" applyAlignment="1">
      <alignment horizontal="center" vertical="center"/>
    </xf>
    <xf numFmtId="1" fontId="16" fillId="36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น้ำแม่ลาย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P.80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อ.ดอยสะเก็ด จ.เชียงใหม่</a:t>
            </a:r>
          </a:p>
        </c:rich>
      </c:tx>
      <c:layout>
        <c:manualLayout>
          <c:xMode val="factor"/>
          <c:yMode val="factor"/>
          <c:x val="0.033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725"/>
          <c:w val="0.838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'P.80'!$X$5:$X$26</c:f>
              <c:numCache/>
            </c:numRef>
          </c:cat>
          <c:val>
            <c:numRef>
              <c:f>'P.80'!$Y$5:$Y$26</c:f>
              <c:numCache/>
            </c:numRef>
          </c:val>
        </c:ser>
        <c:axId val="52341783"/>
        <c:axId val="1314000"/>
      </c:barChart>
      <c:catAx>
        <c:axId val="52341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314000"/>
        <c:crosses val="autoZero"/>
        <c:auto val="1"/>
        <c:lblOffset val="100"/>
        <c:tickLblSkip val="1"/>
        <c:noMultiLvlLbl val="0"/>
      </c:catAx>
      <c:valAx>
        <c:axId val="131400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2341783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น้ำแม่ลาย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P.80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อ.ดอยสะเก็ด จ.เชียงใหม่</a:t>
            </a:r>
          </a:p>
        </c:rich>
      </c:tx>
      <c:layout>
        <c:manualLayout>
          <c:xMode val="factor"/>
          <c:yMode val="factor"/>
          <c:x val="0.035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91"/>
          <c:w val="0.796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'P.80'!$X$5:$X$26</c:f>
              <c:numCache/>
            </c:numRef>
          </c:cat>
          <c:val>
            <c:numRef>
              <c:f>'P.80'!$Z$5:$Z$26</c:f>
              <c:numCache/>
            </c:numRef>
          </c:val>
        </c:ser>
        <c:axId val="11826001"/>
        <c:axId val="39325146"/>
      </c:barChart>
      <c:catAx>
        <c:axId val="1182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9325146"/>
        <c:crosses val="autoZero"/>
        <c:auto val="1"/>
        <c:lblOffset val="100"/>
        <c:tickLblSkip val="1"/>
        <c:noMultiLvlLbl val="0"/>
      </c:catAx>
      <c:valAx>
        <c:axId val="3932514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11826001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zoomScalePageLayoutView="0" workbookViewId="0" topLeftCell="A22">
      <selection activeCell="X31" sqref="X31"/>
    </sheetView>
  </sheetViews>
  <sheetFormatPr defaultColWidth="7.5" defaultRowHeight="21"/>
  <cols>
    <col min="1" max="1" width="7.5" style="1" customWidth="1"/>
    <col min="2" max="2" width="7.5" style="6" customWidth="1"/>
    <col min="3" max="3" width="8" style="6" customWidth="1"/>
    <col min="4" max="4" width="8" style="11" customWidth="1"/>
    <col min="5" max="5" width="8" style="1" customWidth="1"/>
    <col min="6" max="6" width="8" style="6" customWidth="1"/>
    <col min="7" max="7" width="8" style="11" customWidth="1"/>
    <col min="8" max="9" width="8" style="6" customWidth="1"/>
    <col min="10" max="10" width="8" style="11" customWidth="1"/>
    <col min="11" max="12" width="8" style="6" customWidth="1"/>
    <col min="13" max="13" width="8" style="11" customWidth="1"/>
    <col min="14" max="15" width="8" style="1" customWidth="1"/>
    <col min="16" max="16" width="7.5" style="1" customWidth="1"/>
    <col min="17" max="17" width="8" style="1" customWidth="1"/>
    <col min="18" max="16384" width="7.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16</v>
      </c>
      <c r="M3" s="16"/>
      <c r="N3" s="13"/>
      <c r="O3" s="13"/>
      <c r="AN3" s="19"/>
      <c r="AO3" s="20"/>
    </row>
    <row r="4" spans="1:41" ht="22.5" customHeight="1">
      <c r="A4" s="21" t="s">
        <v>28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6">
        <v>455.096</v>
      </c>
      <c r="AN4" s="19"/>
      <c r="AO4" s="20"/>
    </row>
    <row r="5" spans="1:41" ht="18.75">
      <c r="A5" s="25"/>
      <c r="B5" s="26" t="s">
        <v>2</v>
      </c>
      <c r="C5" s="27"/>
      <c r="D5" s="28"/>
      <c r="E5" s="29"/>
      <c r="F5" s="29"/>
      <c r="G5" s="30"/>
      <c r="H5" s="31" t="s">
        <v>3</v>
      </c>
      <c r="I5" s="29"/>
      <c r="J5" s="31"/>
      <c r="K5" s="29"/>
      <c r="L5" s="29"/>
      <c r="M5" s="30"/>
      <c r="N5" s="32" t="s">
        <v>4</v>
      </c>
      <c r="O5" s="33"/>
      <c r="AN5" s="19"/>
      <c r="AO5" s="20"/>
    </row>
    <row r="6" spans="1:41" ht="18.75">
      <c r="A6" s="34" t="s">
        <v>5</v>
      </c>
      <c r="B6" s="35" t="s">
        <v>6</v>
      </c>
      <c r="C6" s="36"/>
      <c r="D6" s="37"/>
      <c r="E6" s="35" t="s">
        <v>7</v>
      </c>
      <c r="F6" s="38"/>
      <c r="G6" s="37"/>
      <c r="H6" s="35" t="s">
        <v>6</v>
      </c>
      <c r="I6" s="38"/>
      <c r="J6" s="37"/>
      <c r="K6" s="35" t="s">
        <v>7</v>
      </c>
      <c r="L6" s="38"/>
      <c r="M6" s="39"/>
      <c r="N6" s="40" t="s">
        <v>1</v>
      </c>
      <c r="O6" s="35"/>
      <c r="AN6" s="19"/>
      <c r="AO6" s="20"/>
    </row>
    <row r="7" spans="1:41" s="6" customFormat="1" ht="18.75">
      <c r="A7" s="41" t="s">
        <v>8</v>
      </c>
      <c r="B7" s="42" t="s">
        <v>9</v>
      </c>
      <c r="C7" s="42" t="s">
        <v>10</v>
      </c>
      <c r="D7" s="43" t="s">
        <v>11</v>
      </c>
      <c r="E7" s="42" t="s">
        <v>9</v>
      </c>
      <c r="F7" s="42" t="s">
        <v>10</v>
      </c>
      <c r="G7" s="43" t="s">
        <v>11</v>
      </c>
      <c r="H7" s="42" t="s">
        <v>9</v>
      </c>
      <c r="I7" s="42" t="s">
        <v>10</v>
      </c>
      <c r="J7" s="43" t="s">
        <v>11</v>
      </c>
      <c r="K7" s="42" t="s">
        <v>9</v>
      </c>
      <c r="L7" s="42" t="s">
        <v>10</v>
      </c>
      <c r="M7" s="44" t="s">
        <v>11</v>
      </c>
      <c r="N7" s="42" t="s">
        <v>10</v>
      </c>
      <c r="O7" s="42" t="s">
        <v>12</v>
      </c>
      <c r="AN7" s="19"/>
      <c r="AO7" s="20"/>
    </row>
    <row r="8" spans="1:41" ht="18.75">
      <c r="A8" s="45"/>
      <c r="B8" s="46" t="s">
        <v>13</v>
      </c>
      <c r="C8" s="46" t="s">
        <v>14</v>
      </c>
      <c r="D8" s="47"/>
      <c r="E8" s="46" t="s">
        <v>13</v>
      </c>
      <c r="F8" s="46" t="s">
        <v>14</v>
      </c>
      <c r="G8" s="47"/>
      <c r="H8" s="46" t="s">
        <v>13</v>
      </c>
      <c r="I8" s="46" t="s">
        <v>14</v>
      </c>
      <c r="J8" s="47"/>
      <c r="K8" s="46" t="s">
        <v>13</v>
      </c>
      <c r="L8" s="46" t="s">
        <v>14</v>
      </c>
      <c r="M8" s="48"/>
      <c r="N8" s="46" t="s">
        <v>15</v>
      </c>
      <c r="O8" s="46" t="s">
        <v>14</v>
      </c>
      <c r="Q8" s="49"/>
      <c r="R8" s="49"/>
      <c r="AN8" s="19"/>
      <c r="AO8" s="20"/>
    </row>
    <row r="9" spans="1:41" ht="18" customHeight="1">
      <c r="A9" s="50">
        <v>2544</v>
      </c>
      <c r="B9" s="51">
        <f aca="true" t="shared" si="0" ref="B9:B14">$Q$4+Q9</f>
        <v>459.466</v>
      </c>
      <c r="C9" s="52">
        <v>109.8</v>
      </c>
      <c r="D9" s="53">
        <v>37480</v>
      </c>
      <c r="E9" s="54">
        <f aca="true" t="shared" si="1" ref="E9:E14">$Q$4+R9</f>
        <v>457.736</v>
      </c>
      <c r="F9" s="55">
        <v>45.78</v>
      </c>
      <c r="G9" s="56">
        <v>37480</v>
      </c>
      <c r="H9" s="57">
        <f aca="true" t="shared" si="2" ref="H9:H14">$Q$4+T9</f>
        <v>455.546</v>
      </c>
      <c r="I9" s="58">
        <v>0.06</v>
      </c>
      <c r="J9" s="56">
        <v>37366</v>
      </c>
      <c r="K9" s="57">
        <f aca="true" t="shared" si="3" ref="K9:K14">$Q$4+U9</f>
        <v>455.586</v>
      </c>
      <c r="L9" s="58">
        <v>0.11</v>
      </c>
      <c r="M9" s="56">
        <v>37365</v>
      </c>
      <c r="N9" s="59">
        <v>50.034</v>
      </c>
      <c r="O9" s="60">
        <v>1.59</v>
      </c>
      <c r="Q9" s="6">
        <v>4.37</v>
      </c>
      <c r="R9" s="6">
        <v>2.64</v>
      </c>
      <c r="T9" s="1">
        <v>0.45</v>
      </c>
      <c r="U9" s="1">
        <v>0.49</v>
      </c>
      <c r="AN9" s="19"/>
      <c r="AO9" s="20"/>
    </row>
    <row r="10" spans="1:41" ht="18" customHeight="1">
      <c r="A10" s="61">
        <v>2545</v>
      </c>
      <c r="B10" s="62">
        <f t="shared" si="0"/>
        <v>457.796</v>
      </c>
      <c r="C10" s="63">
        <v>47.4</v>
      </c>
      <c r="D10" s="64">
        <v>37507</v>
      </c>
      <c r="E10" s="65">
        <f t="shared" si="1"/>
        <v>456.956</v>
      </c>
      <c r="F10" s="63">
        <v>24.9</v>
      </c>
      <c r="G10" s="64">
        <v>37507</v>
      </c>
      <c r="H10" s="66">
        <f t="shared" si="2"/>
        <v>455.536</v>
      </c>
      <c r="I10" s="67">
        <v>0.122</v>
      </c>
      <c r="J10" s="64">
        <v>37383</v>
      </c>
      <c r="K10" s="66">
        <f t="shared" si="3"/>
        <v>455.546</v>
      </c>
      <c r="L10" s="63">
        <v>0.13</v>
      </c>
      <c r="M10" s="64">
        <v>37376</v>
      </c>
      <c r="N10" s="68">
        <v>48.648</v>
      </c>
      <c r="O10" s="69">
        <v>1.5426134856000002</v>
      </c>
      <c r="Q10" s="6">
        <v>2.7</v>
      </c>
      <c r="R10" s="6">
        <v>1.86</v>
      </c>
      <c r="T10" s="1">
        <v>0.44</v>
      </c>
      <c r="U10" s="1">
        <v>0.45</v>
      </c>
      <c r="AN10" s="19"/>
      <c r="AO10" s="20"/>
    </row>
    <row r="11" spans="1:41" ht="18" customHeight="1">
      <c r="A11" s="61">
        <v>2546</v>
      </c>
      <c r="B11" s="62">
        <f t="shared" si="0"/>
        <v>456.996</v>
      </c>
      <c r="C11" s="63">
        <v>26.6</v>
      </c>
      <c r="D11" s="64">
        <v>38219</v>
      </c>
      <c r="E11" s="65">
        <f t="shared" si="1"/>
        <v>456.596</v>
      </c>
      <c r="F11" s="63">
        <v>17.8</v>
      </c>
      <c r="G11" s="64">
        <v>38219</v>
      </c>
      <c r="H11" s="66">
        <f t="shared" si="2"/>
        <v>455.516</v>
      </c>
      <c r="I11" s="67" t="s">
        <v>18</v>
      </c>
      <c r="J11" s="64">
        <v>38070</v>
      </c>
      <c r="K11" s="66">
        <f t="shared" si="3"/>
        <v>455.516</v>
      </c>
      <c r="L11" s="63">
        <v>0.08</v>
      </c>
      <c r="M11" s="64">
        <v>38070</v>
      </c>
      <c r="N11" s="68">
        <v>43.775</v>
      </c>
      <c r="O11" s="69">
        <v>1.38</v>
      </c>
      <c r="Q11" s="6">
        <v>1.9</v>
      </c>
      <c r="R11" s="6">
        <v>1.5</v>
      </c>
      <c r="T11" s="1">
        <v>0.42</v>
      </c>
      <c r="U11" s="1">
        <v>0.42</v>
      </c>
      <c r="AN11" s="19"/>
      <c r="AO11" s="70"/>
    </row>
    <row r="12" spans="1:41" ht="18" customHeight="1">
      <c r="A12" s="61">
        <v>2547</v>
      </c>
      <c r="B12" s="62">
        <f t="shared" si="0"/>
        <v>457.796</v>
      </c>
      <c r="C12" s="63">
        <v>45.4</v>
      </c>
      <c r="D12" s="64">
        <v>38246</v>
      </c>
      <c r="E12" s="65">
        <f t="shared" si="1"/>
        <v>456.876</v>
      </c>
      <c r="F12" s="63">
        <v>23.87</v>
      </c>
      <c r="G12" s="64">
        <v>38246</v>
      </c>
      <c r="H12" s="66">
        <f t="shared" si="2"/>
        <v>455.50600000000003</v>
      </c>
      <c r="I12" s="67" t="s">
        <v>18</v>
      </c>
      <c r="J12" s="64">
        <v>38096</v>
      </c>
      <c r="K12" s="66">
        <f t="shared" si="3"/>
        <v>455.50600000000003</v>
      </c>
      <c r="L12" s="63">
        <v>0.08</v>
      </c>
      <c r="M12" s="64">
        <v>38096</v>
      </c>
      <c r="N12" s="68">
        <v>46.07</v>
      </c>
      <c r="O12" s="69">
        <v>1.46</v>
      </c>
      <c r="Q12" s="6">
        <v>2.7</v>
      </c>
      <c r="R12" s="6">
        <v>1.78</v>
      </c>
      <c r="T12" s="1">
        <v>0.41</v>
      </c>
      <c r="U12" s="1">
        <v>0.41</v>
      </c>
      <c r="AN12" s="19"/>
      <c r="AO12" s="71"/>
    </row>
    <row r="13" spans="1:21" ht="18" customHeight="1">
      <c r="A13" s="61">
        <v>2548</v>
      </c>
      <c r="B13" s="62">
        <f t="shared" si="0"/>
        <v>457.896</v>
      </c>
      <c r="C13" s="63">
        <v>53.54</v>
      </c>
      <c r="D13" s="64">
        <v>38606</v>
      </c>
      <c r="E13" s="65">
        <f t="shared" si="1"/>
        <v>457.116</v>
      </c>
      <c r="F13" s="63">
        <v>33.8</v>
      </c>
      <c r="G13" s="64">
        <v>38655</v>
      </c>
      <c r="H13" s="66">
        <f t="shared" si="2"/>
        <v>455.546</v>
      </c>
      <c r="I13" s="67">
        <v>0.45</v>
      </c>
      <c r="J13" s="64">
        <v>38440</v>
      </c>
      <c r="K13" s="66">
        <f t="shared" si="3"/>
        <v>455.546</v>
      </c>
      <c r="L13" s="63">
        <v>0.45</v>
      </c>
      <c r="M13" s="64">
        <v>38440</v>
      </c>
      <c r="N13" s="68">
        <v>85.15152</v>
      </c>
      <c r="O13" s="69">
        <v>2.700136986301372</v>
      </c>
      <c r="Q13" s="6">
        <v>2.8</v>
      </c>
      <c r="R13" s="6">
        <v>2.02</v>
      </c>
      <c r="T13" s="1">
        <v>0.45</v>
      </c>
      <c r="U13" s="1">
        <v>0.45</v>
      </c>
    </row>
    <row r="14" spans="1:21" ht="18" customHeight="1">
      <c r="A14" s="61">
        <v>2549</v>
      </c>
      <c r="B14" s="62">
        <f t="shared" si="0"/>
        <v>456.946</v>
      </c>
      <c r="C14" s="63">
        <v>29.26</v>
      </c>
      <c r="D14" s="64">
        <v>38961</v>
      </c>
      <c r="E14" s="65">
        <f t="shared" si="1"/>
        <v>456.696</v>
      </c>
      <c r="F14" s="63">
        <v>23.6</v>
      </c>
      <c r="G14" s="64">
        <v>38961</v>
      </c>
      <c r="H14" s="66">
        <f t="shared" si="2"/>
        <v>455.546</v>
      </c>
      <c r="I14" s="67">
        <v>0.57</v>
      </c>
      <c r="J14" s="64">
        <v>38812</v>
      </c>
      <c r="K14" s="66">
        <f t="shared" si="3"/>
        <v>455.546</v>
      </c>
      <c r="L14" s="67">
        <v>0.57</v>
      </c>
      <c r="M14" s="64">
        <v>38812</v>
      </c>
      <c r="N14" s="68">
        <v>61.572</v>
      </c>
      <c r="O14" s="72">
        <f aca="true" t="shared" si="4" ref="O14:O30">+N14*0.0317097</f>
        <v>1.9524296484</v>
      </c>
      <c r="Q14" s="6">
        <v>1.85</v>
      </c>
      <c r="R14" s="6">
        <v>1.6</v>
      </c>
      <c r="T14" s="1">
        <v>0.45</v>
      </c>
      <c r="U14" s="1">
        <v>0.45</v>
      </c>
    </row>
    <row r="15" spans="1:20" ht="18" customHeight="1">
      <c r="A15" s="61">
        <v>2550</v>
      </c>
      <c r="B15" s="65">
        <v>457.096</v>
      </c>
      <c r="C15" s="63">
        <v>31.7</v>
      </c>
      <c r="D15" s="64">
        <v>39331</v>
      </c>
      <c r="E15" s="65">
        <v>456.44</v>
      </c>
      <c r="F15" s="63">
        <v>14.72</v>
      </c>
      <c r="G15" s="64">
        <v>38955</v>
      </c>
      <c r="H15" s="66">
        <v>455.53</v>
      </c>
      <c r="I15" s="67">
        <v>0.34</v>
      </c>
      <c r="J15" s="64">
        <v>39169</v>
      </c>
      <c r="K15" s="65">
        <v>455.53</v>
      </c>
      <c r="L15" s="63">
        <v>0.34</v>
      </c>
      <c r="M15" s="64">
        <v>38804</v>
      </c>
      <c r="N15" s="68">
        <v>39.3</v>
      </c>
      <c r="O15" s="72">
        <f t="shared" si="4"/>
        <v>1.2461912099999999</v>
      </c>
      <c r="Q15" s="6">
        <f aca="true" t="shared" si="5" ref="Q15:Q22">B15-$Q$4</f>
        <v>2</v>
      </c>
      <c r="R15" s="6">
        <f aca="true" t="shared" si="6" ref="R15:R30">H15-$Q$4</f>
        <v>0.4339999999999691</v>
      </c>
      <c r="T15" s="6">
        <f aca="true" t="shared" si="7" ref="T15:T30">H15-$Q$4</f>
        <v>0.4339999999999691</v>
      </c>
    </row>
    <row r="16" spans="1:20" ht="18" customHeight="1">
      <c r="A16" s="61">
        <v>2551</v>
      </c>
      <c r="B16" s="65">
        <v>456.95</v>
      </c>
      <c r="C16" s="63">
        <v>25.13</v>
      </c>
      <c r="D16" s="64">
        <v>39326</v>
      </c>
      <c r="E16" s="65">
        <v>456.88</v>
      </c>
      <c r="F16" s="63">
        <v>23.2</v>
      </c>
      <c r="G16" s="64">
        <v>38961</v>
      </c>
      <c r="H16" s="66">
        <v>455.5</v>
      </c>
      <c r="I16" s="67">
        <v>0.1</v>
      </c>
      <c r="J16" s="64">
        <v>39145</v>
      </c>
      <c r="K16" s="65">
        <v>455.5</v>
      </c>
      <c r="L16" s="63">
        <v>0.1</v>
      </c>
      <c r="M16" s="64">
        <v>38780</v>
      </c>
      <c r="N16" s="68">
        <v>31.08</v>
      </c>
      <c r="O16" s="72">
        <f t="shared" si="4"/>
        <v>0.985537476</v>
      </c>
      <c r="Q16" s="6">
        <f t="shared" si="5"/>
        <v>1.853999999999985</v>
      </c>
      <c r="R16" s="6">
        <f t="shared" si="6"/>
        <v>0.40399999999999636</v>
      </c>
      <c r="T16" s="73">
        <f t="shared" si="7"/>
        <v>0.40399999999999636</v>
      </c>
    </row>
    <row r="17" spans="1:20" ht="18" customHeight="1">
      <c r="A17" s="61">
        <v>2552</v>
      </c>
      <c r="B17" s="66">
        <v>459.046</v>
      </c>
      <c r="C17" s="67">
        <v>109.53</v>
      </c>
      <c r="D17" s="74">
        <v>39342</v>
      </c>
      <c r="E17" s="66">
        <v>456.81</v>
      </c>
      <c r="F17" s="67">
        <v>20.66</v>
      </c>
      <c r="G17" s="74">
        <v>38977</v>
      </c>
      <c r="H17" s="66">
        <v>455.536</v>
      </c>
      <c r="I17" s="67">
        <v>0.16</v>
      </c>
      <c r="J17" s="74">
        <v>40278</v>
      </c>
      <c r="K17" s="66">
        <v>455.55</v>
      </c>
      <c r="L17" s="67">
        <v>0.2</v>
      </c>
      <c r="M17" s="74">
        <v>38817</v>
      </c>
      <c r="N17" s="75">
        <v>23.72</v>
      </c>
      <c r="O17" s="72">
        <f t="shared" si="4"/>
        <v>0.752154084</v>
      </c>
      <c r="Q17" s="6">
        <f t="shared" si="5"/>
        <v>3.9499999999999886</v>
      </c>
      <c r="R17" s="6">
        <f t="shared" si="6"/>
        <v>0.4399999999999977</v>
      </c>
      <c r="T17" s="6">
        <f t="shared" si="7"/>
        <v>0.4399999999999977</v>
      </c>
    </row>
    <row r="18" spans="1:20" ht="18" customHeight="1">
      <c r="A18" s="61">
        <v>2553</v>
      </c>
      <c r="B18" s="65">
        <v>459.15</v>
      </c>
      <c r="C18" s="63">
        <v>96.21</v>
      </c>
      <c r="D18" s="74">
        <v>40404</v>
      </c>
      <c r="E18" s="65">
        <v>457.73</v>
      </c>
      <c r="F18" s="63">
        <v>42.16</v>
      </c>
      <c r="G18" s="74">
        <v>38943</v>
      </c>
      <c r="H18" s="66">
        <v>455.506</v>
      </c>
      <c r="I18" s="67">
        <v>0</v>
      </c>
      <c r="J18" s="74">
        <v>40299</v>
      </c>
      <c r="K18" s="65">
        <v>455.506</v>
      </c>
      <c r="L18" s="63">
        <v>0</v>
      </c>
      <c r="M18" s="74">
        <v>40299</v>
      </c>
      <c r="N18" s="68">
        <v>57.84</v>
      </c>
      <c r="O18" s="69">
        <f t="shared" si="4"/>
        <v>1.834089048</v>
      </c>
      <c r="Q18" s="6">
        <f t="shared" si="5"/>
        <v>4.053999999999974</v>
      </c>
      <c r="R18" s="6">
        <f t="shared" si="6"/>
        <v>0.40999999999996817</v>
      </c>
      <c r="T18" s="6">
        <f t="shared" si="7"/>
        <v>0.40999999999996817</v>
      </c>
    </row>
    <row r="19" spans="1:20" ht="18" customHeight="1">
      <c r="A19" s="61">
        <v>2554</v>
      </c>
      <c r="B19" s="65">
        <v>459.716</v>
      </c>
      <c r="C19" s="63">
        <v>129.84</v>
      </c>
      <c r="D19" s="74">
        <v>40756</v>
      </c>
      <c r="E19" s="65">
        <v>457.923</v>
      </c>
      <c r="F19" s="63">
        <v>49.2</v>
      </c>
      <c r="G19" s="74">
        <v>40756</v>
      </c>
      <c r="H19" s="66">
        <v>455.646</v>
      </c>
      <c r="I19" s="67">
        <v>0.65</v>
      </c>
      <c r="J19" s="74">
        <v>40634</v>
      </c>
      <c r="K19" s="65">
        <v>455.646</v>
      </c>
      <c r="L19" s="63">
        <v>0.65</v>
      </c>
      <c r="M19" s="74">
        <v>40634</v>
      </c>
      <c r="N19" s="68">
        <v>146.35</v>
      </c>
      <c r="O19" s="69">
        <f t="shared" si="4"/>
        <v>4.6407145949999995</v>
      </c>
      <c r="Q19" s="76">
        <f t="shared" si="5"/>
        <v>4.6200000000000045</v>
      </c>
      <c r="R19" s="6">
        <f t="shared" si="6"/>
        <v>0.5500000000000114</v>
      </c>
      <c r="T19" s="6">
        <f t="shared" si="7"/>
        <v>0.5500000000000114</v>
      </c>
    </row>
    <row r="20" spans="1:20" ht="18" customHeight="1">
      <c r="A20" s="61">
        <v>2555</v>
      </c>
      <c r="B20" s="65">
        <v>456.986</v>
      </c>
      <c r="C20" s="63">
        <v>41.63</v>
      </c>
      <c r="D20" s="74">
        <v>41149</v>
      </c>
      <c r="E20" s="65">
        <v>456.288</v>
      </c>
      <c r="F20" s="63">
        <v>18.98</v>
      </c>
      <c r="G20" s="74">
        <v>41149</v>
      </c>
      <c r="H20" s="66">
        <v>455.376</v>
      </c>
      <c r="I20" s="67">
        <v>0.15</v>
      </c>
      <c r="J20" s="74">
        <v>40994</v>
      </c>
      <c r="K20" s="65">
        <v>455.376</v>
      </c>
      <c r="L20" s="63">
        <v>0.15</v>
      </c>
      <c r="M20" s="74">
        <v>40994</v>
      </c>
      <c r="N20" s="68">
        <v>52.07</v>
      </c>
      <c r="O20" s="69">
        <f t="shared" si="4"/>
        <v>1.6511240790000001</v>
      </c>
      <c r="Q20" s="6">
        <f t="shared" si="5"/>
        <v>1.8899999999999864</v>
      </c>
      <c r="R20" s="6">
        <f t="shared" si="6"/>
        <v>0.2799999999999727</v>
      </c>
      <c r="T20" s="6">
        <f t="shared" si="7"/>
        <v>0.2799999999999727</v>
      </c>
    </row>
    <row r="21" spans="1:20" ht="18" customHeight="1">
      <c r="A21" s="61">
        <v>2556</v>
      </c>
      <c r="B21" s="65">
        <v>456.58</v>
      </c>
      <c r="C21" s="63">
        <v>25.4</v>
      </c>
      <c r="D21" s="74">
        <v>41565</v>
      </c>
      <c r="E21" s="65">
        <v>456.1</v>
      </c>
      <c r="F21" s="63">
        <v>12</v>
      </c>
      <c r="G21" s="74">
        <v>41565</v>
      </c>
      <c r="H21" s="66">
        <v>455.34</v>
      </c>
      <c r="I21" s="67">
        <v>0.12</v>
      </c>
      <c r="J21" s="74">
        <v>41450</v>
      </c>
      <c r="K21" s="65">
        <v>455.37</v>
      </c>
      <c r="L21" s="63">
        <v>0.21</v>
      </c>
      <c r="M21" s="74">
        <v>41450</v>
      </c>
      <c r="N21" s="68">
        <v>52.1</v>
      </c>
      <c r="O21" s="69">
        <f t="shared" si="4"/>
        <v>1.6520753700000002</v>
      </c>
      <c r="Q21" s="6">
        <f t="shared" si="5"/>
        <v>1.4839999999999804</v>
      </c>
      <c r="R21" s="6">
        <f t="shared" si="6"/>
        <v>0.24399999999997135</v>
      </c>
      <c r="T21" s="6">
        <f t="shared" si="7"/>
        <v>0.24399999999997135</v>
      </c>
    </row>
    <row r="22" spans="1:20" ht="18" customHeight="1">
      <c r="A22" s="61">
        <v>2557</v>
      </c>
      <c r="B22" s="65">
        <v>456.596</v>
      </c>
      <c r="C22" s="63">
        <v>30</v>
      </c>
      <c r="D22" s="74">
        <v>41871</v>
      </c>
      <c r="E22" s="65">
        <v>456.044</v>
      </c>
      <c r="F22" s="63">
        <v>10.12</v>
      </c>
      <c r="G22" s="74">
        <v>41871</v>
      </c>
      <c r="H22" s="66">
        <v>455.306</v>
      </c>
      <c r="I22" s="67">
        <v>0.02</v>
      </c>
      <c r="J22" s="74">
        <v>41707</v>
      </c>
      <c r="K22" s="65">
        <v>455.309</v>
      </c>
      <c r="L22" s="63">
        <v>0.02</v>
      </c>
      <c r="M22" s="74">
        <v>41707</v>
      </c>
      <c r="N22" s="68">
        <v>23.97</v>
      </c>
      <c r="O22" s="69">
        <f t="shared" si="4"/>
        <v>0.7600815089999999</v>
      </c>
      <c r="Q22" s="6">
        <f t="shared" si="5"/>
        <v>1.5</v>
      </c>
      <c r="R22" s="6">
        <f t="shared" si="6"/>
        <v>0.20999999999997954</v>
      </c>
      <c r="T22" s="6">
        <f t="shared" si="7"/>
        <v>0.20999999999997954</v>
      </c>
    </row>
    <row r="23" spans="1:20" ht="18" customHeight="1">
      <c r="A23" s="61">
        <v>2558</v>
      </c>
      <c r="B23" s="65">
        <v>456.276</v>
      </c>
      <c r="C23" s="63">
        <v>16.18</v>
      </c>
      <c r="D23" s="74">
        <v>42231</v>
      </c>
      <c r="E23" s="65">
        <v>455.879</v>
      </c>
      <c r="F23" s="63">
        <v>5.44</v>
      </c>
      <c r="G23" s="74">
        <v>42232</v>
      </c>
      <c r="H23" s="66">
        <v>455.336</v>
      </c>
      <c r="I23" s="67">
        <v>0.21</v>
      </c>
      <c r="J23" s="74">
        <v>42174</v>
      </c>
      <c r="K23" s="65">
        <v>455.336</v>
      </c>
      <c r="L23" s="63">
        <v>0.21</v>
      </c>
      <c r="M23" s="74">
        <v>42174</v>
      </c>
      <c r="N23" s="68">
        <v>21.46</v>
      </c>
      <c r="O23" s="69">
        <f t="shared" si="4"/>
        <v>0.680490162</v>
      </c>
      <c r="Q23" s="6">
        <f aca="true" t="shared" si="8" ref="Q23:Q30">B23-$Q$4</f>
        <v>1.1800000000000068</v>
      </c>
      <c r="R23" s="6">
        <f t="shared" si="6"/>
        <v>0.2400000000000091</v>
      </c>
      <c r="T23" s="6">
        <f t="shared" si="7"/>
        <v>0.2400000000000091</v>
      </c>
    </row>
    <row r="24" spans="1:20" ht="18" customHeight="1">
      <c r="A24" s="61">
        <v>2559</v>
      </c>
      <c r="B24" s="65">
        <v>457.186</v>
      </c>
      <c r="C24" s="63">
        <v>54.44</v>
      </c>
      <c r="D24" s="74">
        <v>42625</v>
      </c>
      <c r="E24" s="65">
        <v>456.299</v>
      </c>
      <c r="F24" s="63">
        <v>16</v>
      </c>
      <c r="G24" s="74">
        <v>42625</v>
      </c>
      <c r="H24" s="66">
        <v>455.336</v>
      </c>
      <c r="I24" s="67">
        <v>0.11</v>
      </c>
      <c r="J24" s="74">
        <v>42503</v>
      </c>
      <c r="K24" s="65">
        <v>455.336</v>
      </c>
      <c r="L24" s="63">
        <v>0.11</v>
      </c>
      <c r="M24" s="74">
        <v>42503</v>
      </c>
      <c r="N24" s="68">
        <v>43.76</v>
      </c>
      <c r="O24" s="69">
        <f t="shared" si="4"/>
        <v>1.387616472</v>
      </c>
      <c r="Q24" s="6">
        <f t="shared" si="8"/>
        <v>2.089999999999975</v>
      </c>
      <c r="R24" s="6">
        <f t="shared" si="6"/>
        <v>0.2400000000000091</v>
      </c>
      <c r="T24" s="6">
        <f t="shared" si="7"/>
        <v>0.2400000000000091</v>
      </c>
    </row>
    <row r="25" spans="1:20" ht="18" customHeight="1">
      <c r="A25" s="61">
        <v>2560</v>
      </c>
      <c r="B25" s="65">
        <v>456.676</v>
      </c>
      <c r="C25" s="63">
        <v>25.86</v>
      </c>
      <c r="D25" s="74">
        <v>43025</v>
      </c>
      <c r="E25" s="65">
        <v>456.17</v>
      </c>
      <c r="F25" s="63">
        <v>10</v>
      </c>
      <c r="G25" s="74">
        <v>42995</v>
      </c>
      <c r="H25" s="66">
        <v>455.396</v>
      </c>
      <c r="I25" s="67">
        <v>0.4</v>
      </c>
      <c r="J25" s="74">
        <v>43151</v>
      </c>
      <c r="K25" s="65">
        <v>455.396</v>
      </c>
      <c r="L25" s="63">
        <v>0.4</v>
      </c>
      <c r="M25" s="74">
        <v>43153</v>
      </c>
      <c r="N25" s="68">
        <v>52.47</v>
      </c>
      <c r="O25" s="69">
        <f t="shared" si="4"/>
        <v>1.663807959</v>
      </c>
      <c r="Q25" s="1">
        <f t="shared" si="8"/>
        <v>1.579999999999984</v>
      </c>
      <c r="R25" s="6">
        <f t="shared" si="6"/>
        <v>0.30000000000001137</v>
      </c>
      <c r="T25" s="6">
        <f t="shared" si="7"/>
        <v>0.30000000000001137</v>
      </c>
    </row>
    <row r="26" spans="1:20" ht="18" customHeight="1">
      <c r="A26" s="61">
        <v>2561</v>
      </c>
      <c r="B26" s="65">
        <v>457.706</v>
      </c>
      <c r="C26" s="63">
        <v>51.57</v>
      </c>
      <c r="D26" s="74">
        <v>43330</v>
      </c>
      <c r="E26" s="65">
        <v>456.853</v>
      </c>
      <c r="F26" s="63">
        <v>28.6</v>
      </c>
      <c r="G26" s="74">
        <v>43330</v>
      </c>
      <c r="H26" s="65">
        <v>455.416</v>
      </c>
      <c r="I26" s="63">
        <v>0.2</v>
      </c>
      <c r="J26" s="74">
        <v>241519</v>
      </c>
      <c r="K26" s="65">
        <v>455.423</v>
      </c>
      <c r="L26" s="63">
        <v>0.2</v>
      </c>
      <c r="M26" s="74">
        <v>241519</v>
      </c>
      <c r="N26" s="68">
        <v>54.56</v>
      </c>
      <c r="O26" s="69">
        <f t="shared" si="4"/>
        <v>1.730081232</v>
      </c>
      <c r="Q26" s="1">
        <f t="shared" si="8"/>
        <v>2.6100000000000136</v>
      </c>
      <c r="R26" s="1">
        <f t="shared" si="6"/>
        <v>0.3199999999999932</v>
      </c>
      <c r="T26" s="1">
        <f t="shared" si="7"/>
        <v>0.3199999999999932</v>
      </c>
    </row>
    <row r="27" spans="1:20" ht="18" customHeight="1">
      <c r="A27" s="61">
        <v>2562</v>
      </c>
      <c r="B27" s="65">
        <v>456.276</v>
      </c>
      <c r="C27" s="63">
        <v>13.4</v>
      </c>
      <c r="D27" s="74">
        <v>43700</v>
      </c>
      <c r="E27" s="65">
        <v>455.861</v>
      </c>
      <c r="F27" s="63">
        <v>4.16</v>
      </c>
      <c r="G27" s="74">
        <v>43700</v>
      </c>
      <c r="H27" s="65">
        <v>455.35</v>
      </c>
      <c r="I27" s="63">
        <v>0.1</v>
      </c>
      <c r="J27" s="74">
        <v>241925</v>
      </c>
      <c r="K27" s="65">
        <v>455.35</v>
      </c>
      <c r="L27" s="63">
        <v>0.1</v>
      </c>
      <c r="M27" s="74">
        <v>241925</v>
      </c>
      <c r="N27" s="68">
        <v>20.51</v>
      </c>
      <c r="O27" s="69">
        <f t="shared" si="4"/>
        <v>0.650365947</v>
      </c>
      <c r="Q27" s="1">
        <f t="shared" si="8"/>
        <v>1.1800000000000068</v>
      </c>
      <c r="R27" s="6">
        <f t="shared" si="6"/>
        <v>0.2540000000000191</v>
      </c>
      <c r="T27" s="6">
        <f t="shared" si="7"/>
        <v>0.2540000000000191</v>
      </c>
    </row>
    <row r="28" spans="1:20" ht="18" customHeight="1">
      <c r="A28" s="61">
        <v>2563</v>
      </c>
      <c r="B28" s="65">
        <v>457.696</v>
      </c>
      <c r="C28" s="63">
        <v>58.5</v>
      </c>
      <c r="D28" s="74">
        <v>44063</v>
      </c>
      <c r="E28" s="65">
        <v>456.35</v>
      </c>
      <c r="F28" s="63">
        <v>13.45</v>
      </c>
      <c r="G28" s="74">
        <v>44064</v>
      </c>
      <c r="H28" s="65">
        <v>455.106</v>
      </c>
      <c r="I28" s="63">
        <v>0.06</v>
      </c>
      <c r="J28" s="74">
        <v>242271</v>
      </c>
      <c r="K28" s="65">
        <v>455.106</v>
      </c>
      <c r="L28" s="63">
        <v>0.06</v>
      </c>
      <c r="M28" s="74">
        <v>242271</v>
      </c>
      <c r="N28" s="68">
        <v>40.02</v>
      </c>
      <c r="O28" s="69">
        <f t="shared" si="4"/>
        <v>1.2690221940000002</v>
      </c>
      <c r="Q28" s="6">
        <f t="shared" si="8"/>
        <v>2.6000000000000227</v>
      </c>
      <c r="R28" s="6">
        <f t="shared" si="6"/>
        <v>0.009999999999990905</v>
      </c>
      <c r="T28" s="6">
        <f t="shared" si="7"/>
        <v>0.009999999999990905</v>
      </c>
    </row>
    <row r="29" spans="1:20" ht="18" customHeight="1">
      <c r="A29" s="61">
        <v>2564</v>
      </c>
      <c r="B29" s="65">
        <v>456.616</v>
      </c>
      <c r="C29" s="63">
        <v>21.88</v>
      </c>
      <c r="D29" s="74">
        <v>44429</v>
      </c>
      <c r="E29" s="65">
        <v>455.981</v>
      </c>
      <c r="F29" s="63">
        <v>7.22</v>
      </c>
      <c r="G29" s="74">
        <v>44429</v>
      </c>
      <c r="H29" s="65">
        <v>455.346</v>
      </c>
      <c r="I29" s="63">
        <v>0.38</v>
      </c>
      <c r="J29" s="74">
        <v>242616</v>
      </c>
      <c r="K29" s="65">
        <v>455.346</v>
      </c>
      <c r="L29" s="63">
        <v>0.38</v>
      </c>
      <c r="M29" s="74">
        <v>242617</v>
      </c>
      <c r="N29" s="68">
        <v>42.3</v>
      </c>
      <c r="O29" s="69">
        <f t="shared" si="4"/>
        <v>1.34132031</v>
      </c>
      <c r="Q29" s="6">
        <f t="shared" si="8"/>
        <v>1.5199999999999818</v>
      </c>
      <c r="R29" s="6">
        <f t="shared" si="6"/>
        <v>0.25</v>
      </c>
      <c r="T29" s="6">
        <f t="shared" si="7"/>
        <v>0.25</v>
      </c>
    </row>
    <row r="30" spans="1:20" ht="18" customHeight="1">
      <c r="A30" s="61">
        <v>2565</v>
      </c>
      <c r="B30" s="65">
        <v>458.096</v>
      </c>
      <c r="C30" s="63">
        <v>70.1</v>
      </c>
      <c r="D30" s="74">
        <v>44795</v>
      </c>
      <c r="E30" s="65">
        <v>456.804</v>
      </c>
      <c r="F30" s="63">
        <v>27</v>
      </c>
      <c r="G30" s="74">
        <v>44795</v>
      </c>
      <c r="H30" s="65">
        <v>455.376</v>
      </c>
      <c r="I30" s="63">
        <v>0.26</v>
      </c>
      <c r="J30" s="74">
        <v>243272</v>
      </c>
      <c r="K30" s="65">
        <v>455.376</v>
      </c>
      <c r="L30" s="63">
        <v>0.26</v>
      </c>
      <c r="M30" s="74">
        <v>243272</v>
      </c>
      <c r="N30" s="68">
        <v>76.13</v>
      </c>
      <c r="O30" s="69">
        <f t="shared" si="4"/>
        <v>2.414059461</v>
      </c>
      <c r="Q30" s="6">
        <f t="shared" si="8"/>
        <v>3</v>
      </c>
      <c r="R30" s="6">
        <f t="shared" si="6"/>
        <v>0.2799999999999727</v>
      </c>
      <c r="T30" s="6">
        <f t="shared" si="7"/>
        <v>0.2799999999999727</v>
      </c>
    </row>
    <row r="31" spans="1:20" ht="18" customHeight="1">
      <c r="A31" s="61"/>
      <c r="B31" s="65"/>
      <c r="C31" s="63"/>
      <c r="D31" s="74"/>
      <c r="E31" s="65"/>
      <c r="F31" s="63"/>
      <c r="G31" s="74"/>
      <c r="H31" s="65"/>
      <c r="I31" s="63"/>
      <c r="J31" s="74"/>
      <c r="K31" s="65"/>
      <c r="L31" s="63"/>
      <c r="M31" s="74"/>
      <c r="N31" s="68"/>
      <c r="O31" s="69"/>
      <c r="R31" s="6"/>
      <c r="T31" s="6"/>
    </row>
    <row r="32" spans="1:15" ht="18" customHeight="1">
      <c r="A32" s="61"/>
      <c r="B32" s="65"/>
      <c r="C32" s="63"/>
      <c r="D32" s="64"/>
      <c r="E32" s="65"/>
      <c r="F32" s="63"/>
      <c r="G32" s="64"/>
      <c r="H32" s="65"/>
      <c r="I32" s="63"/>
      <c r="J32" s="64"/>
      <c r="K32" s="65"/>
      <c r="L32" s="63"/>
      <c r="M32" s="64"/>
      <c r="N32" s="68"/>
      <c r="O32" s="69"/>
    </row>
    <row r="33" spans="1:15" ht="18" customHeight="1">
      <c r="A33" s="101" t="s">
        <v>2</v>
      </c>
      <c r="B33" s="66">
        <f>MAX(B9:B32)</f>
        <v>459.716</v>
      </c>
      <c r="C33" s="67">
        <f>MAX(C9:C32)</f>
        <v>129.84</v>
      </c>
      <c r="D33" s="104">
        <v>235442</v>
      </c>
      <c r="E33" s="66">
        <f>MAX(E9:E32)</f>
        <v>457.923</v>
      </c>
      <c r="F33" s="67">
        <f>MAX(F9:F32)</f>
        <v>49.2</v>
      </c>
      <c r="G33" s="74">
        <v>239083</v>
      </c>
      <c r="H33" s="66">
        <f>MAX(H9:H32)</f>
        <v>455.646</v>
      </c>
      <c r="I33" s="67">
        <f>MAX(I13:I32,I9:I10)</f>
        <v>0.65</v>
      </c>
      <c r="J33" s="74">
        <v>238961</v>
      </c>
      <c r="K33" s="66">
        <f>MAX(K9:K32)</f>
        <v>455.646</v>
      </c>
      <c r="L33" s="67">
        <f>MAX(L9:L32)</f>
        <v>0.65</v>
      </c>
      <c r="M33" s="74">
        <v>238961</v>
      </c>
      <c r="N33" s="75">
        <f>MAX(N9:N32)</f>
        <v>146.35</v>
      </c>
      <c r="O33" s="103">
        <f>MAX(O9:O32)</f>
        <v>4.6407145949999995</v>
      </c>
    </row>
    <row r="34" spans="1:15" ht="18" customHeight="1">
      <c r="A34" s="101" t="s">
        <v>12</v>
      </c>
      <c r="B34" s="66">
        <f>AVERAGE(B9:B32)</f>
        <v>457.5247272727272</v>
      </c>
      <c r="C34" s="67">
        <f>AVERAGE(C9:C32)</f>
        <v>50.60772727272727</v>
      </c>
      <c r="D34" s="102"/>
      <c r="E34" s="66">
        <f>AVERAGE(E9:E32)</f>
        <v>456.65399999999994</v>
      </c>
      <c r="F34" s="67">
        <f>AVERAGE(F9:F32)</f>
        <v>21.484545454545458</v>
      </c>
      <c r="G34" s="102"/>
      <c r="H34" s="66">
        <f>AVERAGE(H9:H32)</f>
        <v>455.43627272727275</v>
      </c>
      <c r="I34" s="67">
        <f>AVERAGE(I13:I32,I9:I10)</f>
        <v>0.2231</v>
      </c>
      <c r="J34" s="102"/>
      <c r="K34" s="66">
        <f>AVERAGE(K9:K32)</f>
        <v>455.44100000000003</v>
      </c>
      <c r="L34" s="67">
        <f>AVERAGE(L9:L32)</f>
        <v>0.21863636363636357</v>
      </c>
      <c r="M34" s="102"/>
      <c r="N34" s="75">
        <f>AVERAGE(N9:N32)</f>
        <v>50.58593272727273</v>
      </c>
      <c r="O34" s="103">
        <f>AVERAGE(O9:O32)</f>
        <v>1.6038141467409714</v>
      </c>
    </row>
    <row r="35" spans="1:15" ht="18" customHeight="1">
      <c r="A35" s="101" t="s">
        <v>3</v>
      </c>
      <c r="B35" s="66">
        <f>MIN(B9:B32)</f>
        <v>456.276</v>
      </c>
      <c r="C35" s="113">
        <f>MIN(C9:C32)</f>
        <v>13.4</v>
      </c>
      <c r="D35" s="74">
        <v>240558</v>
      </c>
      <c r="E35" s="66">
        <f>MIN(E9:E32)</f>
        <v>455.861</v>
      </c>
      <c r="F35" s="67">
        <f>MIN(F9:F32)</f>
        <v>4.16</v>
      </c>
      <c r="G35" s="74">
        <v>240559</v>
      </c>
      <c r="H35" s="66">
        <f>MIN(H9:H32)</f>
        <v>455.106</v>
      </c>
      <c r="I35" s="67">
        <f>MIN(I13:I32,I9:I10)</f>
        <v>0</v>
      </c>
      <c r="J35" s="74">
        <v>238626</v>
      </c>
      <c r="K35" s="66">
        <f>MIN(K9:K32)</f>
        <v>455.106</v>
      </c>
      <c r="L35" s="67">
        <f>MIN(L9:L32)</f>
        <v>0</v>
      </c>
      <c r="M35" s="74">
        <v>238626</v>
      </c>
      <c r="N35" s="75">
        <f>MIN(N9:N32)</f>
        <v>20.51</v>
      </c>
      <c r="O35" s="103">
        <f>MIN(O9:O32)</f>
        <v>0.650365947</v>
      </c>
    </row>
    <row r="36" spans="1:15" ht="18" customHeight="1">
      <c r="A36" s="106" t="s">
        <v>27</v>
      </c>
      <c r="B36" s="105"/>
      <c r="D36" s="107"/>
      <c r="E36" s="105"/>
      <c r="F36" s="105"/>
      <c r="G36" s="107"/>
      <c r="H36" s="108"/>
      <c r="I36" s="109"/>
      <c r="J36" s="110"/>
      <c r="K36" s="105"/>
      <c r="L36" s="105"/>
      <c r="M36" s="107"/>
      <c r="N36" s="105"/>
      <c r="O36" s="105"/>
    </row>
    <row r="37" spans="1:15" ht="18" customHeight="1">
      <c r="A37" s="111"/>
      <c r="B37" s="20"/>
      <c r="C37" s="20"/>
      <c r="D37" s="112"/>
      <c r="E37" s="20"/>
      <c r="F37" s="20"/>
      <c r="G37" s="112"/>
      <c r="H37" s="20"/>
      <c r="I37" s="20"/>
      <c r="J37" s="112"/>
      <c r="K37" s="20"/>
      <c r="L37" s="20"/>
      <c r="M37" s="112"/>
      <c r="N37" s="20"/>
      <c r="O37" s="20"/>
    </row>
  </sheetData>
  <sheetProtection/>
  <printOptions/>
  <pageMargins left="0.6299212598425197" right="0.11811023622047245" top="0.5118110236220472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99"/>
  <sheetViews>
    <sheetView zoomScalePageLayoutView="0" workbookViewId="0" topLeftCell="A22">
      <selection activeCell="AG51" sqref="AG51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16015625" style="1" customWidth="1"/>
    <col min="26" max="26" width="10.83203125" style="1" customWidth="1"/>
    <col min="27" max="27" width="8.16015625" style="1" customWidth="1"/>
    <col min="28" max="28" width="10.16015625" style="1" customWidth="1"/>
    <col min="29" max="29" width="7.66015625" style="1" customWidth="1"/>
    <col min="30" max="16384" width="9.33203125" style="1" customWidth="1"/>
  </cols>
  <sheetData>
    <row r="2" spans="28:29" ht="18.75">
      <c r="AB2" s="77">
        <v>455.096</v>
      </c>
      <c r="AC2" s="5" t="s">
        <v>23</v>
      </c>
    </row>
    <row r="3" spans="24:28" ht="18.75">
      <c r="X3" s="120" t="s">
        <v>19</v>
      </c>
      <c r="Y3" s="87" t="s">
        <v>20</v>
      </c>
      <c r="Z3" s="88" t="s">
        <v>24</v>
      </c>
      <c r="AA3" s="87" t="s">
        <v>22</v>
      </c>
      <c r="AB3" s="88" t="s">
        <v>26</v>
      </c>
    </row>
    <row r="4" spans="24:28" ht="18.75">
      <c r="X4" s="121"/>
      <c r="Y4" s="89" t="s">
        <v>21</v>
      </c>
      <c r="Z4" s="90" t="s">
        <v>25</v>
      </c>
      <c r="AA4" s="89" t="s">
        <v>21</v>
      </c>
      <c r="AB4" s="90" t="s">
        <v>25</v>
      </c>
    </row>
    <row r="5" spans="24:29" ht="18.75">
      <c r="X5" s="91">
        <v>2544</v>
      </c>
      <c r="Y5" s="114">
        <v>4.37</v>
      </c>
      <c r="Z5" s="115">
        <v>109.8</v>
      </c>
      <c r="AA5" s="92"/>
      <c r="AB5" s="93"/>
      <c r="AC5" s="78"/>
    </row>
    <row r="6" spans="24:29" ht="18.75">
      <c r="X6" s="91">
        <v>2545</v>
      </c>
      <c r="Y6" s="114">
        <v>2.7</v>
      </c>
      <c r="Z6" s="115">
        <v>47.4</v>
      </c>
      <c r="AA6" s="83"/>
      <c r="AB6" s="94"/>
      <c r="AC6" s="78"/>
    </row>
    <row r="7" spans="24:29" ht="18.75">
      <c r="X7" s="91">
        <v>2546</v>
      </c>
      <c r="Y7" s="114">
        <v>1.9</v>
      </c>
      <c r="Z7" s="115">
        <v>26.6</v>
      </c>
      <c r="AA7" s="83"/>
      <c r="AB7" s="95"/>
      <c r="AC7" s="78"/>
    </row>
    <row r="8" spans="24:29" ht="18.75">
      <c r="X8" s="91">
        <v>2547</v>
      </c>
      <c r="Y8" s="114">
        <v>2.7</v>
      </c>
      <c r="Z8" s="115">
        <v>45.4</v>
      </c>
      <c r="AA8" s="83"/>
      <c r="AB8" s="95"/>
      <c r="AC8" s="78"/>
    </row>
    <row r="9" spans="24:29" ht="18.75">
      <c r="X9" s="91">
        <v>2548</v>
      </c>
      <c r="Y9" s="114">
        <v>2.8</v>
      </c>
      <c r="Z9" s="115">
        <v>53.54</v>
      </c>
      <c r="AA9" s="83"/>
      <c r="AB9" s="95"/>
      <c r="AC9" s="78"/>
    </row>
    <row r="10" spans="24:29" ht="18.75">
      <c r="X10" s="91">
        <v>2549</v>
      </c>
      <c r="Y10" s="114">
        <v>1.85</v>
      </c>
      <c r="Z10" s="115">
        <v>29.26</v>
      </c>
      <c r="AA10" s="83"/>
      <c r="AB10" s="95"/>
      <c r="AC10" s="78"/>
    </row>
    <row r="11" spans="24:29" ht="18.75">
      <c r="X11" s="91">
        <v>2550</v>
      </c>
      <c r="Y11" s="114">
        <v>2</v>
      </c>
      <c r="Z11" s="115">
        <v>31.7</v>
      </c>
      <c r="AA11" s="83"/>
      <c r="AB11" s="95"/>
      <c r="AC11" s="78"/>
    </row>
    <row r="12" spans="24:29" ht="18.75">
      <c r="X12" s="91">
        <v>2551</v>
      </c>
      <c r="Y12" s="114">
        <v>1.853999999999985</v>
      </c>
      <c r="Z12" s="115">
        <v>25.13</v>
      </c>
      <c r="AA12" s="83"/>
      <c r="AB12" s="95"/>
      <c r="AC12" s="78"/>
    </row>
    <row r="13" spans="24:29" ht="18.75">
      <c r="X13" s="91">
        <v>2552</v>
      </c>
      <c r="Y13" s="114">
        <v>3.9499999999999886</v>
      </c>
      <c r="Z13" s="115">
        <v>109.53</v>
      </c>
      <c r="AA13" s="83"/>
      <c r="AB13" s="95"/>
      <c r="AC13" s="78"/>
    </row>
    <row r="14" spans="24:29" ht="18.75">
      <c r="X14" s="96">
        <v>2553</v>
      </c>
      <c r="Y14" s="116">
        <v>4.05</v>
      </c>
      <c r="Z14" s="117">
        <v>96.21</v>
      </c>
      <c r="AA14" s="83"/>
      <c r="AB14" s="95"/>
      <c r="AC14" s="78"/>
    </row>
    <row r="15" spans="24:29" ht="18.75">
      <c r="X15" s="91">
        <v>2554</v>
      </c>
      <c r="Y15" s="118">
        <v>4.62</v>
      </c>
      <c r="Z15" s="119">
        <v>129.84</v>
      </c>
      <c r="AA15" s="83"/>
      <c r="AB15" s="95"/>
      <c r="AC15" s="78"/>
    </row>
    <row r="16" spans="24:29" ht="18.75">
      <c r="X16" s="96">
        <v>2555</v>
      </c>
      <c r="Y16" s="118">
        <v>1.89</v>
      </c>
      <c r="Z16" s="119">
        <v>41.63</v>
      </c>
      <c r="AA16" s="83"/>
      <c r="AB16" s="95"/>
      <c r="AC16" s="78"/>
    </row>
    <row r="17" spans="24:29" ht="18.75">
      <c r="X17" s="91">
        <v>2556</v>
      </c>
      <c r="Y17" s="118">
        <v>1.48</v>
      </c>
      <c r="Z17" s="115">
        <v>25.4</v>
      </c>
      <c r="AA17" s="83"/>
      <c r="AB17" s="95"/>
      <c r="AC17" s="78"/>
    </row>
    <row r="18" spans="24:29" ht="18.75">
      <c r="X18" s="96">
        <v>2557</v>
      </c>
      <c r="Y18" s="114">
        <v>1.5</v>
      </c>
      <c r="Z18" s="115">
        <v>30</v>
      </c>
      <c r="AA18" s="83"/>
      <c r="AB18" s="95"/>
      <c r="AC18" s="78"/>
    </row>
    <row r="19" spans="24:29" ht="18.75">
      <c r="X19" s="91">
        <v>2558</v>
      </c>
      <c r="Y19" s="118">
        <v>1.18</v>
      </c>
      <c r="Z19" s="119">
        <v>16.18</v>
      </c>
      <c r="AA19" s="83"/>
      <c r="AB19" s="95"/>
      <c r="AC19" s="78"/>
    </row>
    <row r="20" spans="24:29" ht="18.75">
      <c r="X20" s="96">
        <v>2559</v>
      </c>
      <c r="Y20" s="118">
        <v>2.09</v>
      </c>
      <c r="Z20" s="119">
        <v>54.44</v>
      </c>
      <c r="AA20" s="83"/>
      <c r="AB20" s="95"/>
      <c r="AC20" s="78"/>
    </row>
    <row r="21" spans="24:29" ht="18.75">
      <c r="X21" s="91">
        <v>2560</v>
      </c>
      <c r="Y21" s="118">
        <v>1.58</v>
      </c>
      <c r="Z21" s="119">
        <v>25.86</v>
      </c>
      <c r="AA21" s="83"/>
      <c r="AB21" s="95"/>
      <c r="AC21" s="78"/>
    </row>
    <row r="22" spans="24:29" ht="18.75">
      <c r="X22" s="96">
        <v>2561</v>
      </c>
      <c r="Y22" s="118">
        <v>2.61</v>
      </c>
      <c r="Z22" s="119">
        <v>51.57</v>
      </c>
      <c r="AA22" s="83"/>
      <c r="AB22" s="95"/>
      <c r="AC22" s="78"/>
    </row>
    <row r="23" spans="24:29" ht="18.75">
      <c r="X23" s="91">
        <v>2562</v>
      </c>
      <c r="Y23" s="118">
        <v>1.18</v>
      </c>
      <c r="Z23" s="115">
        <v>13.4</v>
      </c>
      <c r="AA23" s="83"/>
      <c r="AB23" s="95"/>
      <c r="AC23" s="78"/>
    </row>
    <row r="24" spans="24:29" ht="18.75">
      <c r="X24" s="96">
        <v>2563</v>
      </c>
      <c r="Y24" s="114">
        <v>2.6</v>
      </c>
      <c r="Z24" s="115">
        <v>58.5</v>
      </c>
      <c r="AA24" s="83"/>
      <c r="AB24" s="95"/>
      <c r="AC24" s="78"/>
    </row>
    <row r="25" spans="24:29" ht="18.75">
      <c r="X25" s="91">
        <v>2564</v>
      </c>
      <c r="Y25" s="118">
        <v>1.52</v>
      </c>
      <c r="Z25" s="119">
        <v>21.88</v>
      </c>
      <c r="AA25" s="83"/>
      <c r="AB25" s="95"/>
      <c r="AC25" s="78"/>
    </row>
    <row r="26" spans="24:29" ht="18.75">
      <c r="X26" s="96">
        <v>2565</v>
      </c>
      <c r="Y26" s="114">
        <v>3</v>
      </c>
      <c r="Z26" s="115">
        <v>70.1</v>
      </c>
      <c r="AA26" s="83"/>
      <c r="AB26" s="95"/>
      <c r="AC26" s="78"/>
    </row>
    <row r="27" spans="24:29" ht="18.75">
      <c r="X27" s="91"/>
      <c r="Y27" s="118"/>
      <c r="Z27" s="119"/>
      <c r="AA27" s="83"/>
      <c r="AB27" s="95"/>
      <c r="AC27" s="78"/>
    </row>
    <row r="28" spans="24:29" ht="18.75">
      <c r="X28" s="91"/>
      <c r="Y28" s="118"/>
      <c r="Z28" s="119"/>
      <c r="AA28" s="83"/>
      <c r="AB28" s="95"/>
      <c r="AC28" s="78"/>
    </row>
    <row r="29" spans="24:29" ht="18.75">
      <c r="X29" s="91"/>
      <c r="Y29" s="118"/>
      <c r="Z29" s="119"/>
      <c r="AA29" s="83"/>
      <c r="AB29" s="95"/>
      <c r="AC29" s="78"/>
    </row>
    <row r="30" spans="24:29" ht="18.75">
      <c r="X30" s="91"/>
      <c r="Y30" s="118"/>
      <c r="Z30" s="119"/>
      <c r="AA30" s="83"/>
      <c r="AB30" s="95"/>
      <c r="AC30" s="78"/>
    </row>
    <row r="31" spans="24:29" ht="18.75">
      <c r="X31" s="91"/>
      <c r="Y31" s="118"/>
      <c r="Z31" s="119"/>
      <c r="AA31" s="83"/>
      <c r="AB31" s="95"/>
      <c r="AC31" s="78"/>
    </row>
    <row r="32" spans="24:29" ht="18.75">
      <c r="X32" s="91"/>
      <c r="Y32" s="118"/>
      <c r="Z32" s="119"/>
      <c r="AA32" s="83"/>
      <c r="AB32" s="95"/>
      <c r="AC32" s="78"/>
    </row>
    <row r="33" spans="24:29" ht="18.75">
      <c r="X33" s="91"/>
      <c r="Y33" s="118"/>
      <c r="Z33" s="119"/>
      <c r="AA33" s="83"/>
      <c r="AB33" s="95"/>
      <c r="AC33" s="78"/>
    </row>
    <row r="34" spans="24:29" ht="18.75">
      <c r="X34" s="91"/>
      <c r="Y34" s="118"/>
      <c r="Z34" s="119"/>
      <c r="AA34" s="83"/>
      <c r="AB34" s="95"/>
      <c r="AC34" s="78"/>
    </row>
    <row r="35" spans="24:29" ht="18.75">
      <c r="X35" s="91"/>
      <c r="Y35" s="118"/>
      <c r="Z35" s="119"/>
      <c r="AA35" s="83"/>
      <c r="AB35" s="95"/>
      <c r="AC35" s="78"/>
    </row>
    <row r="36" spans="24:29" ht="18.75">
      <c r="X36" s="91"/>
      <c r="Y36" s="118"/>
      <c r="Z36" s="119"/>
      <c r="AA36" s="83"/>
      <c r="AB36" s="95"/>
      <c r="AC36" s="78"/>
    </row>
    <row r="37" spans="24:29" ht="18.75">
      <c r="X37" s="91"/>
      <c r="Y37" s="118"/>
      <c r="Z37" s="119"/>
      <c r="AA37" s="83"/>
      <c r="AB37" s="95"/>
      <c r="AC37" s="78"/>
    </row>
    <row r="38" spans="24:29" ht="18.75">
      <c r="X38" s="91"/>
      <c r="Y38" s="118"/>
      <c r="Z38" s="119"/>
      <c r="AA38" s="83"/>
      <c r="AB38" s="95"/>
      <c r="AC38" s="78"/>
    </row>
    <row r="39" spans="24:29" ht="18.75">
      <c r="X39" s="91"/>
      <c r="Y39" s="83"/>
      <c r="Z39" s="84"/>
      <c r="AA39" s="83"/>
      <c r="AB39" s="95"/>
      <c r="AC39" s="78"/>
    </row>
    <row r="40" spans="24:29" ht="18.75">
      <c r="X40" s="91"/>
      <c r="Y40" s="83"/>
      <c r="Z40" s="84"/>
      <c r="AA40" s="83"/>
      <c r="AB40" s="95"/>
      <c r="AC40" s="78"/>
    </row>
    <row r="41" spans="24:29" ht="18.75">
      <c r="X41" s="91"/>
      <c r="Y41" s="83"/>
      <c r="Z41" s="84"/>
      <c r="AA41" s="83"/>
      <c r="AB41" s="95"/>
      <c r="AC41" s="78"/>
    </row>
    <row r="42" spans="24:29" ht="18.75">
      <c r="X42" s="91"/>
      <c r="Y42" s="83"/>
      <c r="Z42" s="84"/>
      <c r="AA42" s="83"/>
      <c r="AB42" s="95"/>
      <c r="AC42" s="78"/>
    </row>
    <row r="43" spans="24:29" ht="18.75">
      <c r="X43" s="91"/>
      <c r="Y43" s="83"/>
      <c r="Z43" s="84"/>
      <c r="AA43" s="83"/>
      <c r="AB43" s="95"/>
      <c r="AC43" s="78"/>
    </row>
    <row r="44" spans="24:29" ht="18.75">
      <c r="X44" s="91"/>
      <c r="Y44" s="83"/>
      <c r="Z44" s="84"/>
      <c r="AA44" s="83"/>
      <c r="AB44" s="95"/>
      <c r="AC44" s="78"/>
    </row>
    <row r="45" spans="24:29" ht="18.75">
      <c r="X45" s="91"/>
      <c r="Y45" s="83"/>
      <c r="Z45" s="84"/>
      <c r="AA45" s="83"/>
      <c r="AB45" s="95"/>
      <c r="AC45" s="78"/>
    </row>
    <row r="46" spans="24:29" ht="18.75">
      <c r="X46" s="91"/>
      <c r="Y46" s="83"/>
      <c r="Z46" s="84"/>
      <c r="AA46" s="83"/>
      <c r="AB46" s="95"/>
      <c r="AC46" s="78"/>
    </row>
    <row r="47" spans="24:29" ht="18.75">
      <c r="X47" s="91"/>
      <c r="Y47" s="83"/>
      <c r="Z47" s="84"/>
      <c r="AA47" s="83"/>
      <c r="AB47" s="95"/>
      <c r="AC47" s="78"/>
    </row>
    <row r="48" spans="24:29" ht="18.75">
      <c r="X48" s="91"/>
      <c r="Y48" s="83"/>
      <c r="Z48" s="84"/>
      <c r="AA48" s="83"/>
      <c r="AB48" s="95"/>
      <c r="AC48" s="78"/>
    </row>
    <row r="49" spans="24:29" ht="18.75">
      <c r="X49" s="91"/>
      <c r="Y49" s="83"/>
      <c r="Z49" s="84"/>
      <c r="AA49" s="83"/>
      <c r="AB49" s="95"/>
      <c r="AC49" s="78"/>
    </row>
    <row r="50" spans="24:29" ht="18.75">
      <c r="X50" s="91"/>
      <c r="Y50" s="83"/>
      <c r="Z50" s="84"/>
      <c r="AA50" s="83"/>
      <c r="AB50" s="95"/>
      <c r="AC50" s="78"/>
    </row>
    <row r="51" spans="24:29" ht="18.75">
      <c r="X51" s="91"/>
      <c r="Y51" s="83"/>
      <c r="Z51" s="84"/>
      <c r="AA51" s="83"/>
      <c r="AB51" s="95"/>
      <c r="AC51" s="78"/>
    </row>
    <row r="52" spans="24:29" ht="18.75">
      <c r="X52" s="91"/>
      <c r="Y52" s="83"/>
      <c r="Z52" s="84"/>
      <c r="AA52" s="83"/>
      <c r="AB52" s="95"/>
      <c r="AC52" s="78"/>
    </row>
    <row r="53" spans="24:29" ht="18.75">
      <c r="X53" s="91"/>
      <c r="Y53" s="83"/>
      <c r="Z53" s="84"/>
      <c r="AA53" s="83"/>
      <c r="AB53" s="95"/>
      <c r="AC53" s="78"/>
    </row>
    <row r="54" spans="24:29" ht="18.75">
      <c r="X54" s="91"/>
      <c r="Y54" s="83"/>
      <c r="Z54" s="84"/>
      <c r="AA54" s="83"/>
      <c r="AB54" s="95"/>
      <c r="AC54" s="78"/>
    </row>
    <row r="55" spans="24:29" ht="18.75">
      <c r="X55" s="91"/>
      <c r="Y55" s="83"/>
      <c r="Z55" s="84"/>
      <c r="AA55" s="83"/>
      <c r="AB55" s="95"/>
      <c r="AC55" s="78"/>
    </row>
    <row r="56" spans="24:29" ht="18.75">
      <c r="X56" s="91"/>
      <c r="Y56" s="83"/>
      <c r="Z56" s="84"/>
      <c r="AA56" s="83"/>
      <c r="AB56" s="95"/>
      <c r="AC56" s="78"/>
    </row>
    <row r="57" spans="24:29" ht="18.75">
      <c r="X57" s="91"/>
      <c r="Y57" s="83"/>
      <c r="Z57" s="84"/>
      <c r="AA57" s="83"/>
      <c r="AB57" s="95"/>
      <c r="AC57" s="78"/>
    </row>
    <row r="58" spans="24:29" ht="18.75">
      <c r="X58" s="91"/>
      <c r="Y58" s="83"/>
      <c r="Z58" s="84"/>
      <c r="AA58" s="83"/>
      <c r="AB58" s="95"/>
      <c r="AC58" s="78"/>
    </row>
    <row r="59" spans="24:29" ht="18.75">
      <c r="X59" s="91"/>
      <c r="Y59" s="83"/>
      <c r="Z59" s="84"/>
      <c r="AA59" s="83"/>
      <c r="AB59" s="95"/>
      <c r="AC59" s="78"/>
    </row>
    <row r="60" spans="24:29" ht="18.75">
      <c r="X60" s="91"/>
      <c r="Y60" s="83"/>
      <c r="Z60" s="84"/>
      <c r="AA60" s="83"/>
      <c r="AB60" s="95"/>
      <c r="AC60" s="78"/>
    </row>
    <row r="61" spans="24:29" ht="18.75">
      <c r="X61" s="91"/>
      <c r="Y61" s="83"/>
      <c r="Z61" s="84"/>
      <c r="AA61" s="83"/>
      <c r="AB61" s="95"/>
      <c r="AC61" s="78"/>
    </row>
    <row r="62" spans="24:29" ht="18.75">
      <c r="X62" s="91"/>
      <c r="Y62" s="83"/>
      <c r="Z62" s="84"/>
      <c r="AA62" s="83"/>
      <c r="AB62" s="95"/>
      <c r="AC62" s="78"/>
    </row>
    <row r="63" spans="24:29" ht="18.75">
      <c r="X63" s="91"/>
      <c r="Y63" s="83"/>
      <c r="Z63" s="84"/>
      <c r="AA63" s="83"/>
      <c r="AB63" s="95"/>
      <c r="AC63" s="78"/>
    </row>
    <row r="64" spans="24:29" ht="18.75">
      <c r="X64" s="91"/>
      <c r="Y64" s="83"/>
      <c r="Z64" s="84"/>
      <c r="AA64" s="83"/>
      <c r="AB64" s="95"/>
      <c r="AC64" s="78"/>
    </row>
    <row r="65" spans="24:29" ht="18.75">
      <c r="X65" s="91"/>
      <c r="Y65" s="83"/>
      <c r="Z65" s="84"/>
      <c r="AA65" s="83"/>
      <c r="AB65" s="95"/>
      <c r="AC65" s="78"/>
    </row>
    <row r="66" spans="24:29" ht="18.75">
      <c r="X66" s="91"/>
      <c r="Y66" s="83"/>
      <c r="Z66" s="84"/>
      <c r="AA66" s="83"/>
      <c r="AB66" s="95"/>
      <c r="AC66" s="78"/>
    </row>
    <row r="67" spans="24:29" ht="18.75">
      <c r="X67" s="91"/>
      <c r="Y67" s="83"/>
      <c r="Z67" s="84"/>
      <c r="AA67" s="83"/>
      <c r="AB67" s="95"/>
      <c r="AC67" s="78"/>
    </row>
    <row r="68" spans="24:29" ht="18.75">
      <c r="X68" s="91"/>
      <c r="Y68" s="83"/>
      <c r="Z68" s="84"/>
      <c r="AA68" s="83"/>
      <c r="AB68" s="95"/>
      <c r="AC68" s="78"/>
    </row>
    <row r="69" spans="24:29" ht="18.75">
      <c r="X69" s="91"/>
      <c r="Y69" s="83"/>
      <c r="Z69" s="84"/>
      <c r="AA69" s="83"/>
      <c r="AB69" s="95"/>
      <c r="AC69" s="78"/>
    </row>
    <row r="70" spans="24:29" ht="18.75">
      <c r="X70" s="91"/>
      <c r="Y70" s="83"/>
      <c r="Z70" s="84"/>
      <c r="AA70" s="83"/>
      <c r="AB70" s="95"/>
      <c r="AC70" s="78"/>
    </row>
    <row r="71" spans="24:29" ht="18.75">
      <c r="X71" s="91"/>
      <c r="Y71" s="83"/>
      <c r="Z71" s="84"/>
      <c r="AA71" s="83"/>
      <c r="AB71" s="95"/>
      <c r="AC71" s="78"/>
    </row>
    <row r="72" spans="24:29" ht="18.75">
      <c r="X72" s="91"/>
      <c r="Y72" s="83"/>
      <c r="Z72" s="84"/>
      <c r="AA72" s="83"/>
      <c r="AB72" s="95"/>
      <c r="AC72" s="78"/>
    </row>
    <row r="73" spans="24:29" ht="18.75">
      <c r="X73" s="91"/>
      <c r="Y73" s="83"/>
      <c r="Z73" s="84"/>
      <c r="AA73" s="83"/>
      <c r="AB73" s="95"/>
      <c r="AC73" s="78"/>
    </row>
    <row r="74" spans="24:29" ht="18.75">
      <c r="X74" s="91"/>
      <c r="Y74" s="83"/>
      <c r="Z74" s="84"/>
      <c r="AA74" s="83"/>
      <c r="AB74" s="95"/>
      <c r="AC74" s="78"/>
    </row>
    <row r="75" spans="24:29" ht="18.75">
      <c r="X75" s="91"/>
      <c r="Y75" s="83"/>
      <c r="Z75" s="84"/>
      <c r="AA75" s="83"/>
      <c r="AB75" s="95"/>
      <c r="AC75" s="78"/>
    </row>
    <row r="76" spans="24:29" ht="18.75">
      <c r="X76" s="97"/>
      <c r="Y76" s="83"/>
      <c r="Z76" s="84"/>
      <c r="AA76" s="83"/>
      <c r="AB76" s="95"/>
      <c r="AC76" s="78"/>
    </row>
    <row r="77" spans="24:29" ht="18.75">
      <c r="X77" s="97"/>
      <c r="Y77" s="83"/>
      <c r="Z77" s="84"/>
      <c r="AA77" s="83"/>
      <c r="AB77" s="95"/>
      <c r="AC77" s="78"/>
    </row>
    <row r="78" spans="24:29" ht="18.75">
      <c r="X78" s="91"/>
      <c r="Y78" s="83"/>
      <c r="Z78" s="84"/>
      <c r="AA78" s="83"/>
      <c r="AB78" s="95"/>
      <c r="AC78" s="78"/>
    </row>
    <row r="79" spans="24:29" ht="18.75">
      <c r="X79" s="91"/>
      <c r="Y79" s="83"/>
      <c r="Z79" s="84"/>
      <c r="AA79" s="83"/>
      <c r="AB79" s="95"/>
      <c r="AC79" s="78"/>
    </row>
    <row r="80" spans="24:29" ht="18.75">
      <c r="X80" s="91"/>
      <c r="Y80" s="83"/>
      <c r="Z80" s="84"/>
      <c r="AA80" s="83"/>
      <c r="AB80" s="95"/>
      <c r="AC80" s="78"/>
    </row>
    <row r="81" spans="24:29" ht="18.75">
      <c r="X81" s="91"/>
      <c r="Y81" s="83"/>
      <c r="Z81" s="84"/>
      <c r="AA81" s="83"/>
      <c r="AB81" s="95"/>
      <c r="AC81" s="78"/>
    </row>
    <row r="82" spans="24:29" ht="18.75">
      <c r="X82" s="91"/>
      <c r="Y82" s="83"/>
      <c r="Z82" s="84"/>
      <c r="AA82" s="83"/>
      <c r="AB82" s="95"/>
      <c r="AC82" s="78"/>
    </row>
    <row r="83" spans="24:29" ht="18.75">
      <c r="X83" s="91"/>
      <c r="Y83" s="83"/>
      <c r="Z83" s="84"/>
      <c r="AA83" s="83"/>
      <c r="AB83" s="95"/>
      <c r="AC83" s="78"/>
    </row>
    <row r="84" spans="24:29" ht="18.75">
      <c r="X84" s="91"/>
      <c r="Y84" s="83"/>
      <c r="Z84" s="84"/>
      <c r="AA84" s="83"/>
      <c r="AB84" s="95"/>
      <c r="AC84" s="78"/>
    </row>
    <row r="85" spans="24:29" ht="18.75">
      <c r="X85" s="91"/>
      <c r="Y85" s="79"/>
      <c r="Z85" s="80"/>
      <c r="AA85" s="83"/>
      <c r="AB85" s="95"/>
      <c r="AC85" s="78"/>
    </row>
    <row r="86" spans="24:29" ht="18.75">
      <c r="X86" s="91"/>
      <c r="Y86" s="79"/>
      <c r="Z86" s="80"/>
      <c r="AA86" s="83"/>
      <c r="AB86" s="95"/>
      <c r="AC86" s="78"/>
    </row>
    <row r="87" spans="24:29" ht="18.75">
      <c r="X87" s="91"/>
      <c r="Y87" s="79"/>
      <c r="Z87" s="80"/>
      <c r="AA87" s="83"/>
      <c r="AB87" s="95"/>
      <c r="AC87" s="78"/>
    </row>
    <row r="88" spans="24:29" ht="18.75">
      <c r="X88" s="91"/>
      <c r="Y88" s="79"/>
      <c r="Z88" s="80"/>
      <c r="AA88" s="83"/>
      <c r="AB88" s="95"/>
      <c r="AC88" s="78"/>
    </row>
    <row r="89" spans="24:29" ht="18.75">
      <c r="X89" s="91"/>
      <c r="Y89" s="79"/>
      <c r="Z89" s="80"/>
      <c r="AA89" s="83"/>
      <c r="AB89" s="95"/>
      <c r="AC89" s="78"/>
    </row>
    <row r="90" spans="24:29" ht="18.75">
      <c r="X90" s="91"/>
      <c r="Y90" s="79"/>
      <c r="Z90" s="80"/>
      <c r="AA90" s="83"/>
      <c r="AB90" s="95"/>
      <c r="AC90" s="78"/>
    </row>
    <row r="91" spans="24:29" ht="18.75">
      <c r="X91" s="91"/>
      <c r="Y91" s="79"/>
      <c r="Z91" s="80"/>
      <c r="AA91" s="83"/>
      <c r="AB91" s="95"/>
      <c r="AC91" s="78"/>
    </row>
    <row r="92" spans="24:29" ht="18.75">
      <c r="X92" s="91"/>
      <c r="Y92" s="79"/>
      <c r="Z92" s="80"/>
      <c r="AA92" s="83"/>
      <c r="AB92" s="95"/>
      <c r="AC92" s="78"/>
    </row>
    <row r="93" spans="24:29" ht="18.75">
      <c r="X93" s="91"/>
      <c r="Y93" s="79"/>
      <c r="Z93" s="80"/>
      <c r="AA93" s="83"/>
      <c r="AB93" s="95"/>
      <c r="AC93" s="78"/>
    </row>
    <row r="94" spans="24:29" ht="18.75">
      <c r="X94" s="96"/>
      <c r="Y94" s="81"/>
      <c r="Z94" s="82"/>
      <c r="AA94" s="81"/>
      <c r="AB94" s="98"/>
      <c r="AC94" s="78"/>
    </row>
    <row r="95" spans="24:29" ht="18.75">
      <c r="X95" s="91"/>
      <c r="Y95" s="83"/>
      <c r="Z95" s="84"/>
      <c r="AA95" s="83"/>
      <c r="AB95" s="95"/>
      <c r="AC95" s="78"/>
    </row>
    <row r="96" spans="24:28" ht="18.75">
      <c r="X96" s="91"/>
      <c r="Y96" s="83"/>
      <c r="Z96" s="84"/>
      <c r="AA96" s="83"/>
      <c r="AB96" s="95"/>
    </row>
    <row r="97" spans="24:28" ht="18.75">
      <c r="X97" s="91"/>
      <c r="Y97" s="83"/>
      <c r="Z97" s="84"/>
      <c r="AA97" s="83"/>
      <c r="AB97" s="95"/>
    </row>
    <row r="98" spans="24:28" ht="18.75">
      <c r="X98" s="91"/>
      <c r="Y98" s="83"/>
      <c r="Z98" s="84"/>
      <c r="AA98" s="83"/>
      <c r="AB98" s="95"/>
    </row>
    <row r="99" spans="24:28" ht="18.75">
      <c r="X99" s="99"/>
      <c r="Y99" s="85"/>
      <c r="Z99" s="86"/>
      <c r="AA99" s="85"/>
      <c r="AB99" s="100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2010-06-10T02:48:14Z</cp:lastPrinted>
  <dcterms:created xsi:type="dcterms:W3CDTF">1997-09-23T06:43:27Z</dcterms:created>
  <dcterms:modified xsi:type="dcterms:W3CDTF">2023-05-26T06:39:26Z</dcterms:modified>
  <cp:category/>
  <cp:version/>
  <cp:contentType/>
  <cp:contentStatus/>
</cp:coreProperties>
</file>