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06" windowWidth="7635" windowHeight="8175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79" sheetId="6" r:id="rId6"/>
  </sheets>
  <definedNames>
    <definedName name="_xlnm.Print_Area" localSheetId="5">'P79'!$G$1:$O$34</definedName>
    <definedName name="_xlnm.Print_Area" localSheetId="4">'TOTAL-2'!#REF!</definedName>
  </definedNames>
  <calcPr fullCalcOnLoad="1"/>
</workbook>
</file>

<file path=xl/comments3.xml><?xml version="1.0" encoding="utf-8"?>
<comments xmlns="http://schemas.openxmlformats.org/spreadsheetml/2006/main">
  <authors>
    <author>Home Used Only</author>
  </authors>
  <commentList>
    <comment ref="D234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<sst xmlns="http://schemas.openxmlformats.org/spreadsheetml/2006/main" count="570" uniqueCount="150">
  <si>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</si>
  <si>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</si>
  <si>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</si>
  <si>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</si>
  <si>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</si>
  <si>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</si>
  <si>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</si>
  <si>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</si>
  <si>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</si>
  <si>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</si>
  <si>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</si>
  <si>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</si>
  <si>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</si>
  <si>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</si>
  <si>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</si>
  <si>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</si>
  <si>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</si>
  <si>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</si>
  <si>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</si>
  <si>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</si>
  <si>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</si>
  <si>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</si>
  <si>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1- 3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</si>
  <si>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</si>
  <si>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</si>
  <si>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</si>
  <si>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</si>
  <si>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</si>
  <si>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</si>
  <si>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</si>
  <si>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</si>
  <si>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</si>
  <si>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</si>
  <si>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</si>
  <si>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</si>
  <si>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</si>
  <si>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</si>
  <si>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</si>
  <si>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</si>
  <si>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</si>
  <si>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</si>
  <si>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</si>
  <si>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Computed by        Suntanee</t>
  </si>
  <si>
    <t>Checked by          Preecha</t>
  </si>
  <si>
    <t>4-6</t>
  </si>
  <si>
    <t>7,9,11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</si>
  <si>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</si>
  <si>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</si>
  <si>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</si>
  <si>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</si>
  <si>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</si>
  <si>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</si>
  <si>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</si>
  <si>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</si>
  <si>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</si>
  <si>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</si>
  <si>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</si>
  <si>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</si>
  <si>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</si>
  <si>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</si>
  <si>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</si>
  <si>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</si>
  <si>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</si>
  <si>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</si>
  <si>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</si>
  <si>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</si>
  <si>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</si>
  <si>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</si>
  <si>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61-63</t>
  </si>
  <si>
    <t>67 - 69</t>
  </si>
  <si>
    <t>70 - 72</t>
  </si>
  <si>
    <t>73-75</t>
  </si>
  <si>
    <t>76-78</t>
  </si>
  <si>
    <t>79-81</t>
  </si>
  <si>
    <t>82-84</t>
  </si>
  <si>
    <t>85-87</t>
  </si>
  <si>
    <t>88-90</t>
  </si>
  <si>
    <t>1-3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</si>
  <si>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</si>
  <si>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</si>
  <si>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</si>
  <si>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</si>
  <si>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</si>
  <si>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</si>
  <si>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</si>
  <si>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</si>
  <si>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</si>
  <si>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</si>
  <si>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</si>
  <si>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</si>
  <si>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</si>
  <si>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</si>
  <si>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</si>
  <si>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</si>
  <si>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</si>
  <si>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</si>
  <si>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64-66</t>
  </si>
  <si>
    <t>67-69</t>
  </si>
  <si>
    <t>70-72</t>
  </si>
  <si>
    <t>91-93</t>
  </si>
  <si>
    <t>94-96</t>
  </si>
  <si>
    <t>97-99</t>
  </si>
  <si>
    <t>เม.ย ไม่ได้สำรวจตะกอน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</si>
  <si>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</si>
  <si>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</si>
  <si>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</si>
  <si>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</si>
  <si>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</si>
  <si>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</si>
  <si>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34-36 </t>
  </si>
  <si>
    <t>100-102</t>
  </si>
  <si>
    <t>103-105</t>
  </si>
  <si>
    <t>106-108</t>
  </si>
  <si>
    <t>River..........Nam Khang..........................................................................................</t>
  </si>
  <si>
    <t>Nam Mae Khang</t>
  </si>
  <si>
    <t>A.Dai Saket</t>
  </si>
  <si>
    <t>Chiang Mai</t>
  </si>
  <si>
    <t>การคำนวณตะกอน สถานี   P.79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</si>
  <si>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</si>
  <si>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</si>
  <si>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</si>
  <si>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</si>
  <si>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</si>
  <si>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</si>
  <si>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</si>
  <si>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</si>
  <si>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</si>
  <si>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</si>
  <si>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</si>
  <si>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</si>
  <si>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</si>
  <si>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</si>
  <si>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</si>
  <si>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</si>
  <si>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</si>
  <si>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</si>
  <si>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</si>
  <si>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</si>
  <si>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</si>
  <si>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</si>
  <si>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</si>
  <si>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Station..... P.79................................ Water year…2006-2015....... </t>
  </si>
  <si>
    <r>
      <t>Drainage Area......136..................Km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</si>
  <si>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 442.300 M. msl.</t>
  </si>
  <si>
    <t>ไฟฟ้าดับ</t>
  </si>
  <si>
    <t>ทำให้ตะกอนไม่มาจากธรรมชาติเป็นตะกอนมาจากงานก่อสร้าง</t>
  </si>
  <si>
    <t>เดือนม.ค.63เป็นต้นไปสำรวจตะกอนไม่ได้เนื่องจากทำสะพาน</t>
  </si>
  <si>
    <t>Station  P.79  Water year 2019</t>
  </si>
  <si>
    <r>
      <t>Drainage Area  134 Km.</t>
    </r>
    <r>
      <rPr>
        <vertAlign val="superscript"/>
        <sz val="14"/>
        <rFont val="DilleniaUPC"/>
        <family val="1"/>
      </rPr>
      <t>2</t>
    </r>
  </si>
  <si>
    <t xml:space="preserve"> 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</si>
</sst>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0.0000"/>
    <numFmt numFmtId="204" formatCode="dd/mm/yyyy"/>
    <numFmt numFmtId="205" formatCode="[$-41E]d\ mmmm\ yyyy"/>
    <numFmt numFmtId="206" formatCode="[$-107041E]d\ mmm\ yy;@"/>
    <numFmt numFmtId="207" formatCode="[$-101041E]d\ mmm\ yy;@"/>
    <numFmt numFmtId="208" formatCode="mmm\-yyyy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</numFmts>
  <fonts count="75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sz val="8"/>
      <name val="Tahoma"/>
      <family val="2"/>
    </font>
    <font>
      <b/>
      <sz val="8"/>
      <name val="Tahoma"/>
      <family val="2"/>
    </font>
    <font>
      <b/>
      <sz val="14"/>
      <name val="AngsanaUPC"/>
      <family val="1"/>
    </font>
    <font>
      <sz val="14"/>
      <name val="Angsana New"/>
      <family val="1"/>
    </font>
    <font>
      <sz val="8"/>
      <name val="Arial"/>
      <family val="2"/>
    </font>
    <font>
      <sz val="12"/>
      <name val="CordiaUPC"/>
      <family val="1"/>
    </font>
    <font>
      <sz val="12"/>
      <name val="DilleniaUPC"/>
      <family val="1"/>
    </font>
    <font>
      <sz val="16"/>
      <color indexed="8"/>
      <name val="DilleniaUPC"/>
      <family val="0"/>
    </font>
    <font>
      <sz val="1.05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2"/>
      <color indexed="8"/>
      <name val="DilleniaUPC"/>
      <family val="0"/>
    </font>
    <font>
      <sz val="9.2"/>
      <color indexed="8"/>
      <name val="DilleniaUPC"/>
      <family val="0"/>
    </font>
    <font>
      <sz val="14.7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6"/>
      <color indexed="8"/>
      <name val="TH SarabunPSK"/>
      <family val="0"/>
    </font>
    <font>
      <b/>
      <sz val="18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9" fillId="20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6" fillId="23" borderId="3" applyNumberFormat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6" applyNumberFormat="0" applyFill="0" applyAlignment="0" applyProtection="0"/>
    <xf numFmtId="0" fontId="69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7" applyNumberFormat="0" applyAlignment="0" applyProtection="0"/>
    <xf numFmtId="0" fontId="0" fillId="32" borderId="8" applyNumberFormat="0" applyFont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3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9" applyFont="1">
      <alignment/>
      <protection/>
    </xf>
    <xf numFmtId="0" fontId="4" fillId="0" borderId="0" xfId="59" applyFont="1" applyBorder="1" applyAlignment="1" quotePrefix="1">
      <alignment horizontal="center"/>
      <protection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0" fontId="10" fillId="0" borderId="0" xfId="60" applyFont="1">
      <alignment/>
      <protection/>
    </xf>
    <xf numFmtId="2" fontId="10" fillId="0" borderId="16" xfId="60" applyNumberFormat="1" applyFont="1" applyFill="1" applyBorder="1" applyAlignment="1" applyProtection="1">
      <alignment horizontal="center" vertical="center" shrinkToFit="1"/>
      <protection/>
    </xf>
    <xf numFmtId="198" fontId="10" fillId="0" borderId="16" xfId="60" applyNumberFormat="1" applyFont="1" applyFill="1" applyBorder="1" applyAlignment="1" applyProtection="1">
      <alignment horizontal="center" vertical="center" wrapText="1"/>
      <protection/>
    </xf>
    <xf numFmtId="192" fontId="10" fillId="0" borderId="16" xfId="60" applyNumberFormat="1" applyFont="1" applyFill="1" applyBorder="1" applyAlignment="1" applyProtection="1">
      <alignment horizontal="center" vertical="center" wrapText="1"/>
      <protection/>
    </xf>
    <xf numFmtId="2" fontId="10" fillId="0" borderId="17" xfId="60" applyNumberFormat="1" applyFont="1" applyFill="1" applyBorder="1" applyAlignment="1" applyProtection="1">
      <alignment horizontal="center" vertical="center"/>
      <protection/>
    </xf>
    <xf numFmtId="0" fontId="10" fillId="0" borderId="18" xfId="60" applyFont="1" applyFill="1" applyBorder="1" applyAlignment="1" applyProtection="1">
      <alignment horizontal="center" vertical="center"/>
      <protection/>
    </xf>
    <xf numFmtId="0" fontId="10" fillId="0" borderId="19" xfId="60" applyFont="1" applyFill="1" applyBorder="1" applyAlignment="1" applyProtection="1">
      <alignment horizontal="center" vertical="center"/>
      <protection/>
    </xf>
    <xf numFmtId="198" fontId="10" fillId="0" borderId="17" xfId="60" applyNumberFormat="1" applyFont="1" applyFill="1" applyBorder="1" applyAlignment="1" applyProtection="1">
      <alignment horizontal="center" vertical="center" wrapText="1"/>
      <protection/>
    </xf>
    <xf numFmtId="192" fontId="10" fillId="0" borderId="17" xfId="60" applyNumberFormat="1" applyFont="1" applyFill="1" applyBorder="1" applyAlignment="1" applyProtection="1">
      <alignment horizontal="center" vertical="center"/>
      <protection/>
    </xf>
    <xf numFmtId="4" fontId="10" fillId="0" borderId="20" xfId="60" applyNumberFormat="1" applyFont="1" applyFill="1" applyBorder="1" applyAlignment="1" applyProtection="1">
      <alignment horizontal="center" vertical="center"/>
      <protection/>
    </xf>
    <xf numFmtId="4" fontId="10" fillId="0" borderId="21" xfId="60" applyNumberFormat="1" applyFont="1" applyFill="1" applyBorder="1" applyAlignment="1" applyProtection="1">
      <alignment horizontal="center" vertical="center"/>
      <protection/>
    </xf>
    <xf numFmtId="4" fontId="10" fillId="0" borderId="22" xfId="60" applyNumberFormat="1" applyFont="1" applyFill="1" applyBorder="1" applyAlignment="1" applyProtection="1">
      <alignment horizontal="center" vertical="center"/>
      <protection/>
    </xf>
    <xf numFmtId="0" fontId="10" fillId="33" borderId="16" xfId="60" applyFont="1" applyFill="1" applyBorder="1" applyAlignment="1" applyProtection="1" quotePrefix="1">
      <alignment horizontal="center" vertical="center"/>
      <protection/>
    </xf>
    <xf numFmtId="2" fontId="10" fillId="33" borderId="16" xfId="60" applyNumberFormat="1" applyFont="1" applyFill="1" applyBorder="1" applyAlignment="1" applyProtection="1" quotePrefix="1">
      <alignment horizontal="center" vertical="center"/>
      <protection/>
    </xf>
    <xf numFmtId="0" fontId="10" fillId="33" borderId="23" xfId="60" applyFont="1" applyFill="1" applyBorder="1" applyAlignment="1" applyProtection="1" quotePrefix="1">
      <alignment horizontal="center" vertical="center"/>
      <protection/>
    </xf>
    <xf numFmtId="0" fontId="10" fillId="33" borderId="24" xfId="60" applyFont="1" applyFill="1" applyBorder="1" applyAlignment="1" applyProtection="1" quotePrefix="1">
      <alignment horizontal="center" vertical="center"/>
      <protection/>
    </xf>
    <xf numFmtId="198" fontId="10" fillId="33" borderId="16" xfId="60" applyNumberFormat="1" applyFont="1" applyFill="1" applyBorder="1" applyAlignment="1" applyProtection="1" quotePrefix="1">
      <alignment horizontal="center" vertical="center"/>
      <protection/>
    </xf>
    <xf numFmtId="192" fontId="10" fillId="33" borderId="16" xfId="60" applyNumberFormat="1" applyFont="1" applyFill="1" applyBorder="1" applyAlignment="1" applyProtection="1" quotePrefix="1">
      <alignment horizontal="center" vertical="center"/>
      <protection/>
    </xf>
    <xf numFmtId="194" fontId="10" fillId="33" borderId="16" xfId="60" applyNumberFormat="1" applyFont="1" applyFill="1" applyBorder="1" applyAlignment="1" applyProtection="1" quotePrefix="1">
      <alignment horizontal="center" vertical="center"/>
      <protection/>
    </xf>
    <xf numFmtId="4" fontId="10" fillId="33" borderId="23" xfId="60" applyNumberFormat="1" applyFont="1" applyFill="1" applyBorder="1" applyAlignment="1" applyProtection="1">
      <alignment horizontal="center" vertical="center"/>
      <protection/>
    </xf>
    <xf numFmtId="4" fontId="10" fillId="33" borderId="25" xfId="60" applyNumberFormat="1" applyFont="1" applyFill="1" applyBorder="1" applyAlignment="1" applyProtection="1">
      <alignment horizontal="center" vertical="center"/>
      <protection/>
    </xf>
    <xf numFmtId="4" fontId="10" fillId="33" borderId="24" xfId="60" applyNumberFormat="1" applyFont="1" applyFill="1" applyBorder="1" applyAlignment="1" applyProtection="1">
      <alignment horizontal="center" vertical="center"/>
      <protection/>
    </xf>
    <xf numFmtId="0" fontId="12" fillId="0" borderId="0" xfId="60" applyFont="1">
      <alignment/>
      <protection/>
    </xf>
    <xf numFmtId="0" fontId="0" fillId="0" borderId="0" xfId="58">
      <alignment/>
      <protection/>
    </xf>
    <xf numFmtId="0" fontId="13" fillId="0" borderId="0" xfId="58" applyFont="1" applyAlignment="1">
      <alignment horizontal="right"/>
      <protection/>
    </xf>
    <xf numFmtId="0" fontId="13" fillId="0" borderId="0" xfId="58" applyFont="1" applyAlignment="1">
      <alignment horizontal="center"/>
      <protection/>
    </xf>
    <xf numFmtId="0" fontId="13" fillId="0" borderId="0" xfId="58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191" fontId="10" fillId="0" borderId="26" xfId="58" applyNumberFormat="1" applyFont="1" applyBorder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191" fontId="0" fillId="0" borderId="0" xfId="42" applyNumberFormat="1" applyFont="1" applyBorder="1" applyAlignment="1">
      <alignment horizontal="center"/>
      <protection/>
    </xf>
    <xf numFmtId="0" fontId="14" fillId="0" borderId="0" xfId="42" applyFont="1" applyAlignment="1">
      <alignment vertical="center"/>
      <protection/>
    </xf>
    <xf numFmtId="2" fontId="0" fillId="0" borderId="0" xfId="42" applyNumberFormat="1" applyFont="1" applyBorder="1" applyAlignment="1">
      <alignment horizont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191" fontId="4" fillId="0" borderId="27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0" fontId="4" fillId="0" borderId="0" xfId="59" applyFont="1" applyBorder="1" applyAlignment="1">
      <alignment horizontal="center"/>
      <protection/>
    </xf>
    <xf numFmtId="191" fontId="4" fillId="0" borderId="0" xfId="59" applyNumberFormat="1" applyFont="1" applyFill="1" applyBorder="1" applyAlignment="1" quotePrefix="1">
      <alignment horizontal="right"/>
      <protection/>
    </xf>
    <xf numFmtId="191" fontId="4" fillId="0" borderId="0" xfId="59" applyNumberFormat="1" applyFont="1" applyFill="1" applyBorder="1" applyAlignment="1">
      <alignment horizontal="right"/>
      <protection/>
    </xf>
    <xf numFmtId="191" fontId="4" fillId="0" borderId="0" xfId="59" applyNumberFormat="1" applyFont="1" applyFill="1" applyBorder="1">
      <alignment/>
      <protection/>
    </xf>
    <xf numFmtId="191" fontId="4" fillId="0" borderId="0" xfId="59" applyNumberFormat="1" applyFont="1" applyBorder="1" applyAlignment="1">
      <alignment horizontal="right"/>
      <protection/>
    </xf>
    <xf numFmtId="192" fontId="4" fillId="0" borderId="0" xfId="59" applyNumberFormat="1" applyFont="1" applyBorder="1">
      <alignment/>
      <protection/>
    </xf>
    <xf numFmtId="0" fontId="4" fillId="0" borderId="0" xfId="59" applyFont="1" applyBorder="1">
      <alignment/>
      <protection/>
    </xf>
    <xf numFmtId="191" fontId="4" fillId="0" borderId="0" xfId="59" applyNumberFormat="1" applyFont="1" applyBorder="1">
      <alignment/>
      <protection/>
    </xf>
    <xf numFmtId="191" fontId="4" fillId="0" borderId="15" xfId="0" applyNumberFormat="1" applyFont="1" applyBorder="1" applyAlignment="1">
      <alignment horizontal="right"/>
    </xf>
    <xf numFmtId="191" fontId="4" fillId="0" borderId="15" xfId="59" applyNumberFormat="1" applyFont="1" applyFill="1" applyBorder="1">
      <alignment/>
      <protection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29" xfId="59" applyNumberFormat="1" applyFont="1" applyFill="1" applyBorder="1">
      <alignment/>
      <protection/>
    </xf>
    <xf numFmtId="191" fontId="4" fillId="0" borderId="0" xfId="59" applyNumberFormat="1" applyFont="1" applyBorder="1" applyAlignment="1" quotePrefix="1">
      <alignment horizontal="center"/>
      <protection/>
    </xf>
    <xf numFmtId="16" fontId="4" fillId="0" borderId="0" xfId="59" applyNumberFormat="1" applyFont="1" applyBorder="1" applyAlignment="1" quotePrefix="1">
      <alignment horizontal="center"/>
      <protection/>
    </xf>
    <xf numFmtId="191" fontId="4" fillId="0" borderId="29" xfId="59" applyNumberFormat="1" applyFont="1" applyBorder="1" applyAlignment="1">
      <alignment horizontal="right"/>
      <protection/>
    </xf>
    <xf numFmtId="0" fontId="4" fillId="0" borderId="29" xfId="59" applyFont="1" applyBorder="1" applyAlignment="1">
      <alignment horizontal="center"/>
      <protection/>
    </xf>
    <xf numFmtId="191" fontId="4" fillId="0" borderId="29" xfId="59" applyNumberFormat="1" applyFont="1" applyBorder="1" applyAlignment="1" quotePrefix="1">
      <alignment horizontal="center"/>
      <protection/>
    </xf>
    <xf numFmtId="191" fontId="4" fillId="0" borderId="30" xfId="59" applyNumberFormat="1" applyFont="1" applyFill="1" applyBorder="1" applyAlignment="1">
      <alignment horizontal="right"/>
      <protection/>
    </xf>
    <xf numFmtId="191" fontId="4" fillId="0" borderId="0" xfId="61" applyNumberFormat="1" applyFont="1" applyFill="1" applyBorder="1">
      <alignment/>
      <protection/>
    </xf>
    <xf numFmtId="0" fontId="4" fillId="0" borderId="29" xfId="0" applyFont="1" applyBorder="1" applyAlignment="1">
      <alignment horizontal="center"/>
    </xf>
    <xf numFmtId="191" fontId="4" fillId="0" borderId="29" xfId="59" applyNumberFormat="1" applyFont="1" applyFill="1" applyBorder="1" applyAlignment="1">
      <alignment horizontal="right"/>
      <protection/>
    </xf>
    <xf numFmtId="191" fontId="4" fillId="0" borderId="29" xfId="59" applyNumberFormat="1" applyFont="1" applyBorder="1">
      <alignment/>
      <protection/>
    </xf>
    <xf numFmtId="0" fontId="4" fillId="0" borderId="30" xfId="0" applyFont="1" applyBorder="1" applyAlignment="1">
      <alignment horizontal="center"/>
    </xf>
    <xf numFmtId="191" fontId="4" fillId="0" borderId="30" xfId="0" applyNumberFormat="1" applyFont="1" applyBorder="1" applyAlignment="1">
      <alignment/>
    </xf>
    <xf numFmtId="191" fontId="4" fillId="0" borderId="30" xfId="0" applyNumberFormat="1" applyFont="1" applyBorder="1" applyAlignment="1">
      <alignment horizontal="right"/>
    </xf>
    <xf numFmtId="191" fontId="4" fillId="0" borderId="30" xfId="59" applyNumberFormat="1" applyFont="1" applyFill="1" applyBorder="1">
      <alignment/>
      <protection/>
    </xf>
    <xf numFmtId="191" fontId="4" fillId="0" borderId="30" xfId="59" applyNumberFormat="1" applyFont="1" applyBorder="1" applyAlignment="1">
      <alignment horizontal="right"/>
      <protection/>
    </xf>
    <xf numFmtId="191" fontId="4" fillId="0" borderId="30" xfId="59" applyNumberFormat="1" applyFont="1" applyBorder="1">
      <alignment/>
      <protection/>
    </xf>
    <xf numFmtId="191" fontId="14" fillId="0" borderId="0" xfId="42" applyNumberFormat="1" applyFont="1">
      <alignment/>
      <protection/>
    </xf>
    <xf numFmtId="2" fontId="14" fillId="0" borderId="0" xfId="42" applyNumberFormat="1" applyFont="1">
      <alignment/>
      <protection/>
    </xf>
    <xf numFmtId="49" fontId="4" fillId="0" borderId="0" xfId="0" applyNumberFormat="1" applyFont="1" applyBorder="1" applyAlignment="1">
      <alignment horizontal="center"/>
    </xf>
    <xf numFmtId="49" fontId="4" fillId="0" borderId="30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 quotePrefix="1">
      <alignment horizontal="center"/>
    </xf>
    <xf numFmtId="49" fontId="4" fillId="0" borderId="29" xfId="0" applyNumberFormat="1" applyFont="1" applyBorder="1" applyAlignment="1">
      <alignment horizontal="center"/>
    </xf>
    <xf numFmtId="207" fontId="4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91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/>
    </xf>
    <xf numFmtId="191" fontId="4" fillId="0" borderId="31" xfId="59" applyNumberFormat="1" applyFont="1" applyFill="1" applyBorder="1">
      <alignment/>
      <protection/>
    </xf>
    <xf numFmtId="49" fontId="4" fillId="0" borderId="31" xfId="0" applyNumberFormat="1" applyFont="1" applyBorder="1" applyAlignment="1">
      <alignment horizontal="center"/>
    </xf>
    <xf numFmtId="191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 horizontal="right"/>
    </xf>
    <xf numFmtId="191" fontId="4" fillId="0" borderId="32" xfId="59" applyNumberFormat="1" applyFont="1" applyFill="1" applyBorder="1">
      <alignment/>
      <protection/>
    </xf>
    <xf numFmtId="49" fontId="4" fillId="0" borderId="32" xfId="0" applyNumberFormat="1" applyFont="1" applyBorder="1" applyAlignment="1">
      <alignment horizontal="center"/>
    </xf>
    <xf numFmtId="195" fontId="4" fillId="0" borderId="0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91" fontId="4" fillId="0" borderId="33" xfId="0" applyNumberFormat="1" applyFont="1" applyBorder="1" applyAlignment="1">
      <alignment/>
    </xf>
    <xf numFmtId="191" fontId="4" fillId="0" borderId="33" xfId="0" applyNumberFormat="1" applyFont="1" applyBorder="1" applyAlignment="1">
      <alignment horizontal="right"/>
    </xf>
    <xf numFmtId="192" fontId="4" fillId="0" borderId="33" xfId="0" applyNumberFormat="1" applyFont="1" applyBorder="1" applyAlignment="1">
      <alignment/>
    </xf>
    <xf numFmtId="0" fontId="4" fillId="0" borderId="33" xfId="0" applyFont="1" applyBorder="1" applyAlignment="1">
      <alignment/>
    </xf>
    <xf numFmtId="207" fontId="4" fillId="0" borderId="0" xfId="0" applyNumberFormat="1" applyFont="1" applyBorder="1" applyAlignment="1">
      <alignment/>
    </xf>
    <xf numFmtId="207" fontId="4" fillId="0" borderId="33" xfId="0" applyNumberFormat="1" applyFont="1" applyBorder="1" applyAlignment="1">
      <alignment horizontal="center"/>
    </xf>
    <xf numFmtId="191" fontId="4" fillId="0" borderId="13" xfId="0" applyNumberFormat="1" applyFont="1" applyBorder="1" applyAlignment="1">
      <alignment horizontal="center" vertical="center"/>
    </xf>
    <xf numFmtId="191" fontId="4" fillId="0" borderId="14" xfId="0" applyNumberFormat="1" applyFont="1" applyBorder="1" applyAlignment="1">
      <alignment horizontal="center" vertic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207" fontId="5" fillId="0" borderId="0" xfId="0" applyNumberFormat="1" applyFont="1" applyAlignment="1">
      <alignment horizontal="centerContinuous"/>
    </xf>
    <xf numFmtId="207" fontId="4" fillId="0" borderId="0" xfId="0" applyNumberFormat="1" applyFont="1" applyAlignment="1">
      <alignment/>
    </xf>
    <xf numFmtId="207" fontId="4" fillId="0" borderId="34" xfId="0" applyNumberFormat="1" applyFont="1" applyBorder="1" applyAlignment="1">
      <alignment horizontal="center"/>
    </xf>
    <xf numFmtId="207" fontId="4" fillId="0" borderId="35" xfId="0" applyNumberFormat="1" applyFont="1" applyBorder="1" applyAlignment="1">
      <alignment horizontal="center"/>
    </xf>
    <xf numFmtId="207" fontId="4" fillId="0" borderId="36" xfId="0" applyNumberFormat="1" applyFont="1" applyBorder="1" applyAlignment="1" quotePrefix="1">
      <alignment horizontal="center"/>
    </xf>
    <xf numFmtId="207" fontId="4" fillId="0" borderId="31" xfId="0" applyNumberFormat="1" applyFont="1" applyBorder="1" applyAlignment="1">
      <alignment horizontal="center"/>
    </xf>
    <xf numFmtId="207" fontId="4" fillId="0" borderId="32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91" fontId="4" fillId="0" borderId="0" xfId="59" applyNumberFormat="1" applyFont="1" applyBorder="1" applyAlignment="1" quotePrefix="1">
      <alignment horizontal="right"/>
      <protection/>
    </xf>
    <xf numFmtId="191" fontId="4" fillId="0" borderId="29" xfId="59" applyNumberFormat="1" applyFont="1" applyBorder="1" applyAlignment="1" quotePrefix="1">
      <alignment horizontal="right"/>
      <protection/>
    </xf>
    <xf numFmtId="191" fontId="4" fillId="0" borderId="0" xfId="0" applyNumberFormat="1" applyFont="1" applyAlignment="1">
      <alignment horizontal="right"/>
    </xf>
    <xf numFmtId="191" fontId="4" fillId="0" borderId="0" xfId="0" applyNumberFormat="1" applyFont="1" applyBorder="1" applyAlignment="1" quotePrefix="1">
      <alignment horizontal="right"/>
    </xf>
    <xf numFmtId="207" fontId="4" fillId="0" borderId="33" xfId="0" applyNumberFormat="1" applyFont="1" applyBorder="1" applyAlignment="1">
      <alignment/>
    </xf>
    <xf numFmtId="0" fontId="27" fillId="0" borderId="0" xfId="0" applyFont="1" applyAlignment="1">
      <alignment/>
    </xf>
    <xf numFmtId="0" fontId="26" fillId="0" borderId="16" xfId="61" applyFont="1" applyBorder="1" applyAlignment="1">
      <alignment horizontal="center"/>
      <protection/>
    </xf>
    <xf numFmtId="0" fontId="26" fillId="0" borderId="38" xfId="61" applyFont="1" applyBorder="1" applyAlignment="1">
      <alignment horizontal="center"/>
      <protection/>
    </xf>
    <xf numFmtId="0" fontId="26" fillId="34" borderId="38" xfId="61" applyFont="1" applyFill="1" applyBorder="1" applyAlignment="1">
      <alignment horizontal="center"/>
      <protection/>
    </xf>
    <xf numFmtId="0" fontId="26" fillId="0" borderId="39" xfId="61" applyFont="1" applyBorder="1" applyAlignment="1">
      <alignment horizontal="center"/>
      <protection/>
    </xf>
    <xf numFmtId="0" fontId="26" fillId="0" borderId="0" xfId="61" applyFont="1" applyBorder="1" applyAlignment="1">
      <alignment horizontal="center"/>
      <protection/>
    </xf>
    <xf numFmtId="0" fontId="26" fillId="34" borderId="0" xfId="61" applyFont="1" applyFill="1" applyBorder="1" applyAlignment="1">
      <alignment horizontal="center"/>
      <protection/>
    </xf>
    <xf numFmtId="0" fontId="26" fillId="0" borderId="17" xfId="61" applyFont="1" applyBorder="1" applyAlignment="1">
      <alignment horizontal="center"/>
      <protection/>
    </xf>
    <xf numFmtId="0" fontId="26" fillId="34" borderId="40" xfId="61" applyFont="1" applyFill="1" applyBorder="1">
      <alignment/>
      <protection/>
    </xf>
    <xf numFmtId="207" fontId="0" fillId="0" borderId="41" xfId="61" applyNumberFormat="1" applyFont="1" applyBorder="1" applyAlignment="1">
      <alignment horizontal="center"/>
      <protection/>
    </xf>
    <xf numFmtId="0" fontId="0" fillId="0" borderId="41" xfId="61" applyBorder="1" applyAlignment="1">
      <alignment horizontal="center"/>
      <protection/>
    </xf>
    <xf numFmtId="203" fontId="0" fillId="0" borderId="41" xfId="61" applyNumberFormat="1" applyBorder="1" applyAlignment="1">
      <alignment horizontal="right"/>
      <protection/>
    </xf>
    <xf numFmtId="203" fontId="0" fillId="0" borderId="41" xfId="61" applyNumberFormat="1" applyBorder="1">
      <alignment/>
      <protection/>
    </xf>
    <xf numFmtId="192" fontId="0" fillId="34" borderId="41" xfId="61" applyNumberFormat="1" applyFill="1" applyBorder="1">
      <alignment/>
      <protection/>
    </xf>
    <xf numFmtId="2" fontId="0" fillId="0" borderId="41" xfId="61" applyNumberFormat="1" applyBorder="1">
      <alignment/>
      <protection/>
    </xf>
    <xf numFmtId="2" fontId="0" fillId="0" borderId="42" xfId="61" applyNumberFormat="1" applyBorder="1">
      <alignment/>
      <protection/>
    </xf>
    <xf numFmtId="2" fontId="0" fillId="0" borderId="17" xfId="61" applyNumberFormat="1" applyBorder="1">
      <alignment/>
      <protection/>
    </xf>
    <xf numFmtId="2" fontId="0" fillId="0" borderId="41" xfId="61" applyNumberFormat="1" applyFont="1" applyBorder="1">
      <alignment/>
      <protection/>
    </xf>
    <xf numFmtId="2" fontId="0" fillId="0" borderId="42" xfId="61" applyNumberFormat="1" applyFont="1" applyBorder="1">
      <alignment/>
      <protection/>
    </xf>
    <xf numFmtId="207" fontId="26" fillId="0" borderId="16" xfId="61" applyNumberFormat="1" applyFont="1" applyBorder="1" applyAlignment="1">
      <alignment horizontal="center"/>
      <protection/>
    </xf>
    <xf numFmtId="207" fontId="26" fillId="0" borderId="39" xfId="61" applyNumberFormat="1" applyFont="1" applyBorder="1" applyAlignment="1">
      <alignment horizontal="center"/>
      <protection/>
    </xf>
    <xf numFmtId="207" fontId="26" fillId="0" borderId="39" xfId="61" applyNumberFormat="1" applyFont="1" applyBorder="1">
      <alignment/>
      <protection/>
    </xf>
    <xf numFmtId="207" fontId="26" fillId="0" borderId="17" xfId="61" applyNumberFormat="1" applyFont="1" applyBorder="1">
      <alignment/>
      <protection/>
    </xf>
    <xf numFmtId="207" fontId="0" fillId="0" borderId="41" xfId="0" applyNumberFormat="1" applyBorder="1" applyAlignment="1">
      <alignment/>
    </xf>
    <xf numFmtId="207" fontId="0" fillId="0" borderId="0" xfId="0" applyNumberFormat="1" applyAlignment="1">
      <alignment/>
    </xf>
    <xf numFmtId="0" fontId="0" fillId="0" borderId="41" xfId="0" applyBorder="1" applyAlignment="1">
      <alignment horizontal="center"/>
    </xf>
    <xf numFmtId="2" fontId="26" fillId="0" borderId="43" xfId="61" applyNumberFormat="1" applyFont="1" applyBorder="1" applyAlignment="1">
      <alignment horizontal="center"/>
      <protection/>
    </xf>
    <xf numFmtId="2" fontId="26" fillId="0" borderId="16" xfId="61" applyNumberFormat="1" applyFont="1" applyBorder="1" applyAlignment="1">
      <alignment horizontal="center"/>
      <protection/>
    </xf>
    <xf numFmtId="2" fontId="26" fillId="0" borderId="44" xfId="61" applyNumberFormat="1" applyFont="1" applyBorder="1" applyAlignment="1">
      <alignment horizontal="center"/>
      <protection/>
    </xf>
    <xf numFmtId="2" fontId="26" fillId="0" borderId="39" xfId="61" applyNumberFormat="1" applyFont="1" applyBorder="1" applyAlignment="1">
      <alignment horizontal="center"/>
      <protection/>
    </xf>
    <xf numFmtId="2" fontId="26" fillId="0" borderId="44" xfId="61" applyNumberFormat="1" applyFont="1" applyBorder="1">
      <alignment/>
      <protection/>
    </xf>
    <xf numFmtId="2" fontId="26" fillId="0" borderId="39" xfId="61" applyNumberFormat="1" applyFont="1" applyBorder="1">
      <alignment/>
      <protection/>
    </xf>
    <xf numFmtId="2" fontId="26" fillId="0" borderId="45" xfId="61" applyNumberFormat="1" applyFont="1" applyBorder="1" applyAlignment="1">
      <alignment horizontal="center"/>
      <protection/>
    </xf>
    <xf numFmtId="2" fontId="0" fillId="0" borderId="41" xfId="0" applyNumberFormat="1" applyBorder="1" applyAlignment="1">
      <alignment/>
    </xf>
    <xf numFmtId="2" fontId="0" fillId="0" borderId="0" xfId="0" applyNumberFormat="1" applyAlignment="1">
      <alignment/>
    </xf>
    <xf numFmtId="203" fontId="26" fillId="0" borderId="16" xfId="61" applyNumberFormat="1" applyFont="1" applyBorder="1" applyAlignment="1">
      <alignment horizontal="center"/>
      <protection/>
    </xf>
    <xf numFmtId="203" fontId="26" fillId="0" borderId="38" xfId="61" applyNumberFormat="1" applyFont="1" applyBorder="1" applyAlignment="1">
      <alignment horizontal="center"/>
      <protection/>
    </xf>
    <xf numFmtId="203" fontId="26" fillId="0" borderId="39" xfId="61" applyNumberFormat="1" applyFont="1" applyBorder="1" applyAlignment="1">
      <alignment horizontal="center"/>
      <protection/>
    </xf>
    <xf numFmtId="203" fontId="26" fillId="0" borderId="0" xfId="61" applyNumberFormat="1" applyFont="1" applyBorder="1" applyAlignment="1">
      <alignment horizontal="center"/>
      <protection/>
    </xf>
    <xf numFmtId="203" fontId="26" fillId="0" borderId="17" xfId="61" applyNumberFormat="1" applyFont="1" applyBorder="1" applyAlignment="1">
      <alignment horizontal="center"/>
      <protection/>
    </xf>
    <xf numFmtId="203" fontId="26" fillId="0" borderId="40" xfId="61" applyNumberFormat="1" applyFont="1" applyBorder="1" applyAlignment="1">
      <alignment horizontal="center"/>
      <protection/>
    </xf>
    <xf numFmtId="203" fontId="0" fillId="0" borderId="41" xfId="0" applyNumberFormat="1" applyBorder="1" applyAlignment="1">
      <alignment/>
    </xf>
    <xf numFmtId="203" fontId="0" fillId="0" borderId="0" xfId="0" applyNumberFormat="1" applyAlignment="1">
      <alignment/>
    </xf>
    <xf numFmtId="191" fontId="4" fillId="0" borderId="46" xfId="0" applyNumberFormat="1" applyFont="1" applyBorder="1" applyAlignment="1">
      <alignment horizontal="centerContinuous" vertical="center"/>
    </xf>
    <xf numFmtId="207" fontId="4" fillId="0" borderId="30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4" fillId="0" borderId="47" xfId="0" applyFont="1" applyBorder="1" applyAlignment="1">
      <alignment horizontal="center"/>
    </xf>
    <xf numFmtId="207" fontId="4" fillId="0" borderId="47" xfId="0" applyNumberFormat="1" applyFont="1" applyBorder="1" applyAlignment="1">
      <alignment/>
    </xf>
    <xf numFmtId="191" fontId="4" fillId="0" borderId="47" xfId="0" applyNumberFormat="1" applyFont="1" applyBorder="1" applyAlignment="1">
      <alignment/>
    </xf>
    <xf numFmtId="191" fontId="4" fillId="0" borderId="47" xfId="0" applyNumberFormat="1" applyFont="1" applyBorder="1" applyAlignment="1">
      <alignment horizontal="right"/>
    </xf>
    <xf numFmtId="0" fontId="4" fillId="0" borderId="47" xfId="0" applyFont="1" applyBorder="1" applyAlignment="1">
      <alignment/>
    </xf>
    <xf numFmtId="206" fontId="4" fillId="0" borderId="0" xfId="59" applyNumberFormat="1" applyFont="1" applyBorder="1" applyAlignment="1">
      <alignment horizontal="center"/>
      <protection/>
    </xf>
    <xf numFmtId="206" fontId="4" fillId="0" borderId="29" xfId="59" applyNumberFormat="1" applyFont="1" applyBorder="1" applyAlignment="1">
      <alignment horizontal="center"/>
      <protection/>
    </xf>
    <xf numFmtId="206" fontId="4" fillId="0" borderId="29" xfId="0" applyNumberFormat="1" applyFont="1" applyBorder="1" applyAlignment="1">
      <alignment horizontal="center"/>
    </xf>
    <xf numFmtId="206" fontId="4" fillId="0" borderId="0" xfId="0" applyNumberFormat="1" applyFont="1" applyBorder="1" applyAlignment="1">
      <alignment horizontal="center"/>
    </xf>
    <xf numFmtId="206" fontId="4" fillId="0" borderId="30" xfId="0" applyNumberFormat="1" applyFont="1" applyBorder="1" applyAlignment="1">
      <alignment horizontal="center"/>
    </xf>
    <xf numFmtId="206" fontId="4" fillId="0" borderId="15" xfId="0" applyNumberFormat="1" applyFont="1" applyBorder="1" applyAlignment="1">
      <alignment horizontal="center"/>
    </xf>
    <xf numFmtId="203" fontId="0" fillId="0" borderId="41" xfId="61" applyNumberFormat="1" applyFont="1" applyBorder="1">
      <alignment/>
      <protection/>
    </xf>
    <xf numFmtId="192" fontId="0" fillId="34" borderId="41" xfId="61" applyNumberFormat="1" applyFont="1" applyFill="1" applyBorder="1">
      <alignment/>
      <protection/>
    </xf>
    <xf numFmtId="2" fontId="0" fillId="0" borderId="41" xfId="61" applyNumberFormat="1" applyFont="1" applyBorder="1">
      <alignment/>
      <protection/>
    </xf>
    <xf numFmtId="0" fontId="0" fillId="0" borderId="41" xfId="61" applyFont="1" applyBorder="1" applyAlignment="1">
      <alignment horizontal="center"/>
      <protection/>
    </xf>
    <xf numFmtId="207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203" fontId="0" fillId="0" borderId="48" xfId="0" applyNumberFormat="1" applyBorder="1" applyAlignment="1">
      <alignment/>
    </xf>
    <xf numFmtId="203" fontId="0" fillId="0" borderId="48" xfId="61" applyNumberFormat="1" applyFont="1" applyBorder="1">
      <alignment/>
      <protection/>
    </xf>
    <xf numFmtId="192" fontId="0" fillId="34" borderId="48" xfId="61" applyNumberFormat="1" applyFont="1" applyFill="1" applyBorder="1">
      <alignment/>
      <protection/>
    </xf>
    <xf numFmtId="2" fontId="0" fillId="0" borderId="48" xfId="61" applyNumberFormat="1" applyFont="1" applyBorder="1">
      <alignment/>
      <protection/>
    </xf>
    <xf numFmtId="2" fontId="0" fillId="0" borderId="48" xfId="0" applyNumberFormat="1" applyBorder="1" applyAlignment="1">
      <alignment/>
    </xf>
    <xf numFmtId="207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203" fontId="0" fillId="0" borderId="17" xfId="0" applyNumberFormat="1" applyBorder="1" applyAlignment="1">
      <alignment/>
    </xf>
    <xf numFmtId="203" fontId="0" fillId="0" borderId="17" xfId="61" applyNumberFormat="1" applyFont="1" applyBorder="1">
      <alignment/>
      <protection/>
    </xf>
    <xf numFmtId="192" fontId="0" fillId="34" borderId="17" xfId="61" applyNumberFormat="1" applyFont="1" applyFill="1" applyBorder="1">
      <alignment/>
      <protection/>
    </xf>
    <xf numFmtId="2" fontId="0" fillId="0" borderId="17" xfId="61" applyNumberFormat="1" applyFont="1" applyBorder="1">
      <alignment/>
      <protection/>
    </xf>
    <xf numFmtId="2" fontId="0" fillId="0" borderId="17" xfId="0" applyNumberFormat="1" applyBorder="1" applyAlignment="1">
      <alignment/>
    </xf>
    <xf numFmtId="207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3" fontId="0" fillId="0" borderId="49" xfId="0" applyNumberFormat="1" applyBorder="1" applyAlignment="1">
      <alignment/>
    </xf>
    <xf numFmtId="203" fontId="0" fillId="0" borderId="49" xfId="61" applyNumberFormat="1" applyFont="1" applyBorder="1">
      <alignment/>
      <protection/>
    </xf>
    <xf numFmtId="192" fontId="0" fillId="34" borderId="49" xfId="61" applyNumberFormat="1" applyFont="1" applyFill="1" applyBorder="1">
      <alignment/>
      <protection/>
    </xf>
    <xf numFmtId="2" fontId="0" fillId="0" borderId="49" xfId="61" applyNumberFormat="1" applyFont="1" applyBorder="1">
      <alignment/>
      <protection/>
    </xf>
    <xf numFmtId="2" fontId="0" fillId="0" borderId="49" xfId="0" applyNumberFormat="1" applyBorder="1" applyAlignment="1">
      <alignment/>
    </xf>
    <xf numFmtId="191" fontId="28" fillId="0" borderId="0" xfId="0" applyNumberFormat="1" applyFont="1" applyBorder="1" applyAlignment="1">
      <alignment horizontal="right" vertical="center"/>
    </xf>
    <xf numFmtId="0" fontId="10" fillId="33" borderId="41" xfId="60" applyFont="1" applyFill="1" applyBorder="1" applyAlignment="1">
      <alignment horizontal="center" vertical="center"/>
      <protection/>
    </xf>
    <xf numFmtId="0" fontId="0" fillId="0" borderId="41" xfId="0" applyBorder="1" applyAlignment="1">
      <alignment/>
    </xf>
    <xf numFmtId="0" fontId="26" fillId="0" borderId="40" xfId="61" applyFont="1" applyBorder="1" applyAlignment="1">
      <alignment horizontal="center"/>
      <protection/>
    </xf>
    <xf numFmtId="0" fontId="0" fillId="0" borderId="0" xfId="0" applyAlignment="1">
      <alignment horizontal="center"/>
    </xf>
    <xf numFmtId="203" fontId="0" fillId="0" borderId="41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194" fontId="10" fillId="0" borderId="41" xfId="58" applyNumberFormat="1" applyFont="1" applyBorder="1" applyAlignment="1">
      <alignment horizontal="center" vertical="center"/>
      <protection/>
    </xf>
    <xf numFmtId="192" fontId="0" fillId="34" borderId="16" xfId="61" applyNumberFormat="1" applyFont="1" applyFill="1" applyBorder="1">
      <alignment/>
      <protection/>
    </xf>
    <xf numFmtId="0" fontId="0" fillId="0" borderId="17" xfId="0" applyBorder="1" applyAlignment="1">
      <alignment/>
    </xf>
    <xf numFmtId="207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203" fontId="0" fillId="0" borderId="51" xfId="0" applyNumberFormat="1" applyBorder="1" applyAlignment="1">
      <alignment/>
    </xf>
    <xf numFmtId="0" fontId="0" fillId="0" borderId="51" xfId="0" applyBorder="1" applyAlignment="1">
      <alignment/>
    </xf>
    <xf numFmtId="192" fontId="0" fillId="34" borderId="51" xfId="61" applyNumberFormat="1" applyFont="1" applyFill="1" applyBorder="1">
      <alignment/>
      <protection/>
    </xf>
    <xf numFmtId="2" fontId="0" fillId="0" borderId="51" xfId="0" applyNumberFormat="1" applyBorder="1" applyAlignment="1">
      <alignment/>
    </xf>
    <xf numFmtId="207" fontId="29" fillId="0" borderId="41" xfId="0" applyNumberFormat="1" applyFont="1" applyBorder="1" applyAlignment="1">
      <alignment horizontal="center" vertical="center"/>
    </xf>
    <xf numFmtId="191" fontId="29" fillId="0" borderId="41" xfId="0" applyNumberFormat="1" applyFont="1" applyBorder="1" applyAlignment="1">
      <alignment horizontal="center" vertical="center"/>
    </xf>
    <xf numFmtId="191" fontId="10" fillId="0" borderId="41" xfId="58" applyNumberFormat="1" applyFont="1" applyBorder="1" applyAlignment="1">
      <alignment horizontal="center" vertical="center"/>
      <protection/>
    </xf>
    <xf numFmtId="0" fontId="10" fillId="0" borderId="0" xfId="60" applyFont="1" applyAlignment="1">
      <alignment horizontal="center" vertical="center"/>
      <protection/>
    </xf>
    <xf numFmtId="191" fontId="10" fillId="0" borderId="0" xfId="60" applyNumberFormat="1" applyFont="1" applyAlignment="1">
      <alignment horizontal="center" vertical="center"/>
      <protection/>
    </xf>
    <xf numFmtId="0" fontId="12" fillId="0" borderId="0" xfId="60" applyFont="1" applyAlignment="1">
      <alignment horizontal="center" vertical="center"/>
      <protection/>
    </xf>
    <xf numFmtId="0" fontId="10" fillId="0" borderId="41" xfId="60" applyFont="1" applyBorder="1" applyAlignment="1">
      <alignment horizontal="center" vertical="center"/>
      <protection/>
    </xf>
    <xf numFmtId="191" fontId="23" fillId="0" borderId="41" xfId="0" applyNumberFormat="1" applyFont="1" applyBorder="1" applyAlignment="1">
      <alignment horizontal="center" vertical="center"/>
    </xf>
    <xf numFmtId="191" fontId="10" fillId="0" borderId="41" xfId="60" applyNumberFormat="1" applyFont="1" applyBorder="1" applyAlignment="1">
      <alignment horizontal="center" vertical="center"/>
      <protection/>
    </xf>
    <xf numFmtId="0" fontId="30" fillId="0" borderId="41" xfId="60" applyFont="1" applyBorder="1" applyAlignment="1">
      <alignment horizontal="center" vertical="center"/>
      <protection/>
    </xf>
    <xf numFmtId="0" fontId="12" fillId="0" borderId="41" xfId="60" applyFont="1" applyBorder="1" applyAlignment="1">
      <alignment horizontal="center" vertical="center"/>
      <protection/>
    </xf>
    <xf numFmtId="191" fontId="4" fillId="0" borderId="52" xfId="0" applyNumberFormat="1" applyFont="1" applyBorder="1" applyAlignment="1">
      <alignment horizontal="centerContinuous" vertical="center"/>
    </xf>
    <xf numFmtId="191" fontId="15" fillId="0" borderId="0" xfId="42" applyNumberFormat="1" applyFont="1">
      <alignment/>
      <protection/>
    </xf>
    <xf numFmtId="207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203" fontId="0" fillId="0" borderId="53" xfId="0" applyNumberFormat="1" applyBorder="1" applyAlignment="1">
      <alignment/>
    </xf>
    <xf numFmtId="0" fontId="0" fillId="0" borderId="53" xfId="0" applyBorder="1" applyAlignment="1">
      <alignment/>
    </xf>
    <xf numFmtId="192" fontId="0" fillId="34" borderId="53" xfId="61" applyNumberFormat="1" applyFont="1" applyFill="1" applyBorder="1">
      <alignment/>
      <protection/>
    </xf>
    <xf numFmtId="2" fontId="0" fillId="0" borderId="53" xfId="0" applyNumberFormat="1" applyBorder="1" applyAlignment="1">
      <alignment/>
    </xf>
    <xf numFmtId="0" fontId="0" fillId="0" borderId="54" xfId="0" applyBorder="1" applyAlignment="1">
      <alignment/>
    </xf>
    <xf numFmtId="0" fontId="26" fillId="35" borderId="42" xfId="61" applyFont="1" applyFill="1" applyBorder="1" applyAlignment="1">
      <alignment horizontal="center"/>
      <protection/>
    </xf>
    <xf numFmtId="0" fontId="26" fillId="35" borderId="55" xfId="61" applyFont="1" applyFill="1" applyBorder="1" applyAlignment="1">
      <alignment horizontal="center"/>
      <protection/>
    </xf>
    <xf numFmtId="0" fontId="26" fillId="35" borderId="56" xfId="61" applyFont="1" applyFill="1" applyBorder="1" applyAlignment="1">
      <alignment horizontal="center"/>
      <protection/>
    </xf>
    <xf numFmtId="194" fontId="10" fillId="0" borderId="16" xfId="60" applyNumberFormat="1" applyFont="1" applyFill="1" applyBorder="1" applyAlignment="1" applyProtection="1">
      <alignment horizontal="center" vertical="center" textRotation="90"/>
      <protection/>
    </xf>
    <xf numFmtId="194" fontId="10" fillId="0" borderId="17" xfId="60" applyNumberFormat="1" applyFont="1" applyFill="1" applyBorder="1" applyAlignment="1" applyProtection="1">
      <alignment horizontal="center" vertical="center" textRotation="90"/>
      <protection/>
    </xf>
    <xf numFmtId="4" fontId="10" fillId="0" borderId="41" xfId="60" applyNumberFormat="1" applyFont="1" applyFill="1" applyBorder="1" applyAlignment="1" applyProtection="1">
      <alignment horizontal="center" vertical="center"/>
      <protection/>
    </xf>
    <xf numFmtId="194" fontId="10" fillId="0" borderId="41" xfId="60" applyNumberFormat="1" applyFont="1" applyFill="1" applyBorder="1" applyAlignment="1" applyProtection="1">
      <alignment horizontal="center"/>
      <protection/>
    </xf>
    <xf numFmtId="4" fontId="10" fillId="0" borderId="41" xfId="60" applyNumberFormat="1" applyFont="1" applyFill="1" applyBorder="1" applyAlignment="1" applyProtection="1">
      <alignment horizontal="center"/>
      <protection/>
    </xf>
    <xf numFmtId="0" fontId="10" fillId="0" borderId="16" xfId="60" applyFont="1" applyFill="1" applyBorder="1" applyAlignment="1" applyProtection="1">
      <alignment horizontal="center" vertical="center" textRotation="90"/>
      <protection/>
    </xf>
    <xf numFmtId="0" fontId="10" fillId="0" borderId="17" xfId="60" applyFont="1" applyFill="1" applyBorder="1" applyAlignment="1" applyProtection="1">
      <alignment horizontal="center" vertical="center" textRotation="90"/>
      <protection/>
    </xf>
    <xf numFmtId="0" fontId="10" fillId="0" borderId="41" xfId="60" applyFont="1" applyFill="1" applyBorder="1" applyAlignment="1" applyProtection="1">
      <alignment horizontal="center" vertical="center"/>
      <protection/>
    </xf>
    <xf numFmtId="0" fontId="10" fillId="0" borderId="16" xfId="60" applyFont="1" applyFill="1" applyBorder="1" applyAlignment="1" applyProtection="1">
      <alignment horizontal="center" vertical="center"/>
      <protection/>
    </xf>
    <xf numFmtId="0" fontId="10" fillId="0" borderId="41" xfId="60" applyFont="1" applyFill="1" applyBorder="1" applyAlignment="1" applyProtection="1">
      <alignment horizontal="center" vertical="center" textRotation="90"/>
      <protection/>
    </xf>
    <xf numFmtId="2" fontId="10" fillId="0" borderId="41" xfId="60" applyNumberFormat="1" applyFont="1" applyFill="1" applyBorder="1" applyAlignment="1" applyProtection="1">
      <alignment horizontal="left"/>
      <protection/>
    </xf>
    <xf numFmtId="192" fontId="10" fillId="0" borderId="41" xfId="60" applyNumberFormat="1" applyFont="1" applyFill="1" applyBorder="1" applyAlignment="1" applyProtection="1">
      <alignment/>
      <protection/>
    </xf>
    <xf numFmtId="192" fontId="10" fillId="0" borderId="41" xfId="60" applyNumberFormat="1" applyFont="1" applyFill="1" applyBorder="1" applyProtection="1">
      <alignment/>
      <protection/>
    </xf>
    <xf numFmtId="2" fontId="9" fillId="0" borderId="42" xfId="60" applyNumberFormat="1" applyFont="1" applyFill="1" applyBorder="1" applyAlignment="1" applyProtection="1">
      <alignment horizontal="center"/>
      <protection/>
    </xf>
    <xf numFmtId="2" fontId="9" fillId="0" borderId="55" xfId="60" applyNumberFormat="1" applyFont="1" applyFill="1" applyBorder="1" applyAlignment="1" applyProtection="1">
      <alignment horizontal="center"/>
      <protection/>
    </xf>
    <xf numFmtId="2" fontId="9" fillId="0" borderId="56" xfId="60" applyNumberFormat="1" applyFont="1" applyFill="1" applyBorder="1" applyAlignment="1" applyProtection="1">
      <alignment horizontal="center"/>
      <protection/>
    </xf>
    <xf numFmtId="2" fontId="10" fillId="0" borderId="41" xfId="60" applyNumberFormat="1" applyFont="1" applyFill="1" applyBorder="1" applyAlignment="1" applyProtection="1">
      <alignment horizontal="center"/>
      <protection/>
    </xf>
    <xf numFmtId="192" fontId="10" fillId="0" borderId="41" xfId="60" applyNumberFormat="1" applyFont="1" applyFill="1" applyBorder="1" applyAlignment="1" applyProtection="1">
      <alignment horizontal="center"/>
      <protection/>
    </xf>
    <xf numFmtId="0" fontId="13" fillId="0" borderId="0" xfId="58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Currency" xfId="52"/>
    <cellStyle name="Currency [0]" xfId="53"/>
    <cellStyle name="ชื่อเรื่อง" xfId="54"/>
    <cellStyle name="เซลล์ตรวจสอบ" xfId="55"/>
    <cellStyle name="เซลล์ที่มีการเชื่อมโยง" xfId="56"/>
    <cellStyle name="ดี" xfId="57"/>
    <cellStyle name="ปกติ_P1" xfId="58"/>
    <cellStyle name="ปกติ_P77" xfId="59"/>
    <cellStyle name="ปกติ_sed" xfId="60"/>
    <cellStyle name="ปกติ_Sheet1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Tha D.A. 547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DATA!$D$105:$D$131</c:f>
              <c:numCache>
                <c:ptCount val="27"/>
                <c:pt idx="0">
                  <c:v>0.68</c:v>
                </c:pt>
                <c:pt idx="1">
                  <c:v>0.386</c:v>
                </c:pt>
                <c:pt idx="2">
                  <c:v>1.263</c:v>
                </c:pt>
                <c:pt idx="3">
                  <c:v>0.404</c:v>
                </c:pt>
                <c:pt idx="4">
                  <c:v>1.15</c:v>
                </c:pt>
                <c:pt idx="5">
                  <c:v>6.427</c:v>
                </c:pt>
                <c:pt idx="6">
                  <c:v>14.773</c:v>
                </c:pt>
                <c:pt idx="7">
                  <c:v>7.66</c:v>
                </c:pt>
                <c:pt idx="8">
                  <c:v>4.764</c:v>
                </c:pt>
                <c:pt idx="9">
                  <c:v>4.983</c:v>
                </c:pt>
                <c:pt idx="10">
                  <c:v>4.008</c:v>
                </c:pt>
                <c:pt idx="11">
                  <c:v>2</c:v>
                </c:pt>
                <c:pt idx="12">
                  <c:v>1.761</c:v>
                </c:pt>
                <c:pt idx="13">
                  <c:v>15.081</c:v>
                </c:pt>
                <c:pt idx="14">
                  <c:v>2.485</c:v>
                </c:pt>
                <c:pt idx="15">
                  <c:v>1.808</c:v>
                </c:pt>
                <c:pt idx="16">
                  <c:v>1.545</c:v>
                </c:pt>
                <c:pt idx="17">
                  <c:v>0.752</c:v>
                </c:pt>
                <c:pt idx="18">
                  <c:v>0.657</c:v>
                </c:pt>
                <c:pt idx="19">
                  <c:v>0.729</c:v>
                </c:pt>
                <c:pt idx="20">
                  <c:v>0.622</c:v>
                </c:pt>
                <c:pt idx="21">
                  <c:v>0.598</c:v>
                </c:pt>
                <c:pt idx="22">
                  <c:v>0.512</c:v>
                </c:pt>
                <c:pt idx="23">
                  <c:v>0.415</c:v>
                </c:pt>
                <c:pt idx="24">
                  <c:v>0.413</c:v>
                </c:pt>
                <c:pt idx="25">
                  <c:v>0.268</c:v>
                </c:pt>
                <c:pt idx="26">
                  <c:v>0.217</c:v>
                </c:pt>
              </c:numCache>
            </c:numRef>
          </c:xVal>
          <c:yVal>
            <c:numRef>
              <c:f>DATA!$G$105:$G$131</c:f>
              <c:numCache>
                <c:ptCount val="27"/>
                <c:pt idx="0">
                  <c:v>0.8337707827200002</c:v>
                </c:pt>
                <c:pt idx="1">
                  <c:v>0.4458757271039999</c:v>
                </c:pt>
                <c:pt idx="2">
                  <c:v>5.248958322816001</c:v>
                </c:pt>
                <c:pt idx="3">
                  <c:v>0.9331990053120002</c:v>
                </c:pt>
                <c:pt idx="4">
                  <c:v>51.38612943839999</c:v>
                </c:pt>
                <c:pt idx="5">
                  <c:v>67.877481475584</c:v>
                </c:pt>
                <c:pt idx="6">
                  <c:v>52.544836149695996</c:v>
                </c:pt>
                <c:pt idx="7">
                  <c:v>27.301062867840002</c:v>
                </c:pt>
                <c:pt idx="8">
                  <c:v>137.00704607308802</c:v>
                </c:pt>
                <c:pt idx="9">
                  <c:v>46.566023540256</c:v>
                </c:pt>
                <c:pt idx="10">
                  <c:v>34.934246410752</c:v>
                </c:pt>
                <c:pt idx="11">
                  <c:v>11.043717696000002</c:v>
                </c:pt>
                <c:pt idx="12">
                  <c:v>83.60773774703999</c:v>
                </c:pt>
                <c:pt idx="13">
                  <c:v>1.821856706208</c:v>
                </c:pt>
                <c:pt idx="14">
                  <c:v>0.83056166928</c:v>
                </c:pt>
                <c:pt idx="15">
                  <c:v>0.49727075788800007</c:v>
                </c:pt>
                <c:pt idx="16">
                  <c:v>1.5320617991999999</c:v>
                </c:pt>
                <c:pt idx="17">
                  <c:v>0.23346437990400004</c:v>
                </c:pt>
                <c:pt idx="18">
                  <c:v>0.489864329856</c:v>
                </c:pt>
                <c:pt idx="19">
                  <c:v>1.2417010577279999</c:v>
                </c:pt>
                <c:pt idx="20">
                  <c:v>0.7590664080000001</c:v>
                </c:pt>
                <c:pt idx="21">
                  <c:v>0.5273662492800001</c:v>
                </c:pt>
                <c:pt idx="22">
                  <c:v>0.4457333882880001</c:v>
                </c:pt>
                <c:pt idx="23">
                  <c:v>0.04635726624</c:v>
                </c:pt>
                <c:pt idx="24">
                  <c:v>0.07528560479999999</c:v>
                </c:pt>
                <c:pt idx="25">
                  <c:v>0.050945222016000005</c:v>
                </c:pt>
                <c:pt idx="26">
                  <c:v>0.21101474419199998</c:v>
                </c:pt>
              </c:numCache>
            </c:numRef>
          </c:yVal>
          <c:smooth val="0"/>
        </c:ser>
        <c:axId val="18197471"/>
        <c:axId val="29559512"/>
      </c:scatterChart>
      <c:valAx>
        <c:axId val="18197471"/>
        <c:scaling>
          <c:logBase val="10"/>
          <c:orientation val="minMax"/>
          <c:max val="1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9559512"/>
        <c:crossesAt val="0.0001"/>
        <c:crossBetween val="midCat"/>
        <c:dispUnits/>
      </c:valAx>
      <c:valAx>
        <c:axId val="29559512"/>
        <c:scaling>
          <c:logBase val="10"/>
          <c:orientation val="minMax"/>
          <c:max val="1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8197471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Tha D.A. 547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2000 - 2003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DATA!$D$9:$D$131</c:f>
              <c:numCache>
                <c:ptCount val="123"/>
                <c:pt idx="0">
                  <c:v>0.921</c:v>
                </c:pt>
                <c:pt idx="1">
                  <c:v>1.403</c:v>
                </c:pt>
                <c:pt idx="2">
                  <c:v>2.819</c:v>
                </c:pt>
                <c:pt idx="3">
                  <c:v>0.227</c:v>
                </c:pt>
                <c:pt idx="4">
                  <c:v>0.639</c:v>
                </c:pt>
                <c:pt idx="5">
                  <c:v>0.845</c:v>
                </c:pt>
                <c:pt idx="6">
                  <c:v>0.845</c:v>
                </c:pt>
                <c:pt idx="7">
                  <c:v>0.58</c:v>
                </c:pt>
                <c:pt idx="8">
                  <c:v>0.812</c:v>
                </c:pt>
                <c:pt idx="9">
                  <c:v>2.228</c:v>
                </c:pt>
                <c:pt idx="10">
                  <c:v>0.848</c:v>
                </c:pt>
                <c:pt idx="11">
                  <c:v>0.533</c:v>
                </c:pt>
                <c:pt idx="12">
                  <c:v>1.216</c:v>
                </c:pt>
                <c:pt idx="13">
                  <c:v>0.641</c:v>
                </c:pt>
                <c:pt idx="14">
                  <c:v>1.517</c:v>
                </c:pt>
                <c:pt idx="15">
                  <c:v>5.433</c:v>
                </c:pt>
                <c:pt idx="16">
                  <c:v>1.588</c:v>
                </c:pt>
                <c:pt idx="17">
                  <c:v>1.384</c:v>
                </c:pt>
                <c:pt idx="18">
                  <c:v>2.677</c:v>
                </c:pt>
                <c:pt idx="19">
                  <c:v>2.031</c:v>
                </c:pt>
                <c:pt idx="20">
                  <c:v>2.274</c:v>
                </c:pt>
                <c:pt idx="21">
                  <c:v>1.348</c:v>
                </c:pt>
                <c:pt idx="22">
                  <c:v>0.998</c:v>
                </c:pt>
                <c:pt idx="23">
                  <c:v>0.884</c:v>
                </c:pt>
                <c:pt idx="24">
                  <c:v>0.607</c:v>
                </c:pt>
                <c:pt idx="25">
                  <c:v>0.245</c:v>
                </c:pt>
                <c:pt idx="26">
                  <c:v>0.292</c:v>
                </c:pt>
                <c:pt idx="27">
                  <c:v>0.122</c:v>
                </c:pt>
                <c:pt idx="28">
                  <c:v>0.537</c:v>
                </c:pt>
                <c:pt idx="29">
                  <c:v>0.518</c:v>
                </c:pt>
                <c:pt idx="30">
                  <c:v>0.495</c:v>
                </c:pt>
                <c:pt idx="31">
                  <c:v>0.976</c:v>
                </c:pt>
                <c:pt idx="32">
                  <c:v>0.578</c:v>
                </c:pt>
                <c:pt idx="33">
                  <c:v>0.653</c:v>
                </c:pt>
                <c:pt idx="34">
                  <c:v>0.712</c:v>
                </c:pt>
                <c:pt idx="35">
                  <c:v>0.831</c:v>
                </c:pt>
                <c:pt idx="36">
                  <c:v>1.606</c:v>
                </c:pt>
                <c:pt idx="37">
                  <c:v>1.83</c:v>
                </c:pt>
                <c:pt idx="38">
                  <c:v>2.163</c:v>
                </c:pt>
                <c:pt idx="39">
                  <c:v>2.359</c:v>
                </c:pt>
                <c:pt idx="40">
                  <c:v>2.86</c:v>
                </c:pt>
                <c:pt idx="41">
                  <c:v>4.193</c:v>
                </c:pt>
                <c:pt idx="42">
                  <c:v>2.419</c:v>
                </c:pt>
                <c:pt idx="43">
                  <c:v>3.562</c:v>
                </c:pt>
                <c:pt idx="44">
                  <c:v>2.501</c:v>
                </c:pt>
                <c:pt idx="45">
                  <c:v>1.671</c:v>
                </c:pt>
                <c:pt idx="46">
                  <c:v>1.425</c:v>
                </c:pt>
                <c:pt idx="47">
                  <c:v>1.198</c:v>
                </c:pt>
                <c:pt idx="48">
                  <c:v>1.165</c:v>
                </c:pt>
                <c:pt idx="49">
                  <c:v>0.825</c:v>
                </c:pt>
                <c:pt idx="50">
                  <c:v>0.459</c:v>
                </c:pt>
                <c:pt idx="51">
                  <c:v>0.503</c:v>
                </c:pt>
                <c:pt idx="52">
                  <c:v>0.395</c:v>
                </c:pt>
                <c:pt idx="53">
                  <c:v>0.302</c:v>
                </c:pt>
                <c:pt idx="54">
                  <c:v>0.298</c:v>
                </c:pt>
                <c:pt idx="55">
                  <c:v>0.219</c:v>
                </c:pt>
                <c:pt idx="56">
                  <c:v>0.34</c:v>
                </c:pt>
                <c:pt idx="57">
                  <c:v>0.615</c:v>
                </c:pt>
                <c:pt idx="58">
                  <c:v>0.919</c:v>
                </c:pt>
                <c:pt idx="59">
                  <c:v>0.48</c:v>
                </c:pt>
                <c:pt idx="60">
                  <c:v>0.716</c:v>
                </c:pt>
                <c:pt idx="61">
                  <c:v>0.78</c:v>
                </c:pt>
                <c:pt idx="62">
                  <c:v>0.482</c:v>
                </c:pt>
                <c:pt idx="63">
                  <c:v>0.798</c:v>
                </c:pt>
                <c:pt idx="64">
                  <c:v>0.684</c:v>
                </c:pt>
                <c:pt idx="65">
                  <c:v>0.814</c:v>
                </c:pt>
                <c:pt idx="66">
                  <c:v>1.346</c:v>
                </c:pt>
                <c:pt idx="67">
                  <c:v>1.075</c:v>
                </c:pt>
                <c:pt idx="68">
                  <c:v>1.369</c:v>
                </c:pt>
                <c:pt idx="69">
                  <c:v>19.508</c:v>
                </c:pt>
                <c:pt idx="70">
                  <c:v>2.118</c:v>
                </c:pt>
                <c:pt idx="71">
                  <c:v>2.47</c:v>
                </c:pt>
                <c:pt idx="72">
                  <c:v>2.245</c:v>
                </c:pt>
                <c:pt idx="73">
                  <c:v>1.888</c:v>
                </c:pt>
                <c:pt idx="74">
                  <c:v>1.577</c:v>
                </c:pt>
                <c:pt idx="75">
                  <c:v>1.51</c:v>
                </c:pt>
                <c:pt idx="76">
                  <c:v>1.131</c:v>
                </c:pt>
                <c:pt idx="77">
                  <c:v>0.915</c:v>
                </c:pt>
                <c:pt idx="78">
                  <c:v>0.726</c:v>
                </c:pt>
                <c:pt idx="79">
                  <c:v>0.598</c:v>
                </c:pt>
                <c:pt idx="80">
                  <c:v>0.568</c:v>
                </c:pt>
                <c:pt idx="81">
                  <c:v>0.557</c:v>
                </c:pt>
                <c:pt idx="82">
                  <c:v>0.485</c:v>
                </c:pt>
                <c:pt idx="83">
                  <c:v>0.375</c:v>
                </c:pt>
                <c:pt idx="84">
                  <c:v>0.358</c:v>
                </c:pt>
                <c:pt idx="85">
                  <c:v>0.411</c:v>
                </c:pt>
                <c:pt idx="86">
                  <c:v>0.375</c:v>
                </c:pt>
                <c:pt idx="87">
                  <c:v>0.268</c:v>
                </c:pt>
                <c:pt idx="88">
                  <c:v>0.206</c:v>
                </c:pt>
                <c:pt idx="89">
                  <c:v>0.196</c:v>
                </c:pt>
                <c:pt idx="90">
                  <c:v>0.46</c:v>
                </c:pt>
                <c:pt idx="92">
                  <c:v>0.111</c:v>
                </c:pt>
                <c:pt idx="93">
                  <c:v>0.46</c:v>
                </c:pt>
                <c:pt idx="94">
                  <c:v>0.79</c:v>
                </c:pt>
                <c:pt idx="95">
                  <c:v>0.401</c:v>
                </c:pt>
                <c:pt idx="96">
                  <c:v>0.68</c:v>
                </c:pt>
                <c:pt idx="97">
                  <c:v>0.386</c:v>
                </c:pt>
                <c:pt idx="98">
                  <c:v>1.263</c:v>
                </c:pt>
                <c:pt idx="99">
                  <c:v>0.404</c:v>
                </c:pt>
                <c:pt idx="100">
                  <c:v>1.15</c:v>
                </c:pt>
                <c:pt idx="101">
                  <c:v>6.427</c:v>
                </c:pt>
                <c:pt idx="102">
                  <c:v>14.773</c:v>
                </c:pt>
                <c:pt idx="103">
                  <c:v>7.66</c:v>
                </c:pt>
                <c:pt idx="104">
                  <c:v>4.764</c:v>
                </c:pt>
                <c:pt idx="105">
                  <c:v>4.983</c:v>
                </c:pt>
                <c:pt idx="106">
                  <c:v>4.008</c:v>
                </c:pt>
                <c:pt idx="107">
                  <c:v>2</c:v>
                </c:pt>
                <c:pt idx="108">
                  <c:v>1.761</c:v>
                </c:pt>
                <c:pt idx="109">
                  <c:v>15.081</c:v>
                </c:pt>
                <c:pt idx="110">
                  <c:v>2.485</c:v>
                </c:pt>
                <c:pt idx="111">
                  <c:v>1.808</c:v>
                </c:pt>
                <c:pt idx="112">
                  <c:v>1.545</c:v>
                </c:pt>
                <c:pt idx="113">
                  <c:v>0.752</c:v>
                </c:pt>
                <c:pt idx="114">
                  <c:v>0.657</c:v>
                </c:pt>
                <c:pt idx="115">
                  <c:v>0.729</c:v>
                </c:pt>
                <c:pt idx="116">
                  <c:v>0.622</c:v>
                </c:pt>
                <c:pt idx="117">
                  <c:v>0.598</c:v>
                </c:pt>
                <c:pt idx="118">
                  <c:v>0.512</c:v>
                </c:pt>
                <c:pt idx="119">
                  <c:v>0.415</c:v>
                </c:pt>
                <c:pt idx="120">
                  <c:v>0.413</c:v>
                </c:pt>
                <c:pt idx="121">
                  <c:v>0.268</c:v>
                </c:pt>
                <c:pt idx="122">
                  <c:v>0.217</c:v>
                </c:pt>
              </c:numCache>
            </c:numRef>
          </c:xVal>
          <c:yVal>
            <c:numRef>
              <c:f>DATA!$G$9:$G$131</c:f>
              <c:numCache>
                <c:ptCount val="123"/>
                <c:pt idx="0">
                  <c:v>4.430702592</c:v>
                </c:pt>
                <c:pt idx="1">
                  <c:v>7.484881536000001</c:v>
                </c:pt>
                <c:pt idx="2">
                  <c:v>20.265136992000002</c:v>
                </c:pt>
                <c:pt idx="3">
                  <c:v>0.35005579200000003</c:v>
                </c:pt>
                <c:pt idx="4">
                  <c:v>0.97675996176</c:v>
                </c:pt>
                <c:pt idx="5">
                  <c:v>1.04889766176</c:v>
                </c:pt>
                <c:pt idx="6">
                  <c:v>0.7166708640000001</c:v>
                </c:pt>
                <c:pt idx="7">
                  <c:v>0.40393612799999995</c:v>
                </c:pt>
                <c:pt idx="8">
                  <c:v>3.3429013632</c:v>
                </c:pt>
                <c:pt idx="9">
                  <c:v>3.5354403072000005</c:v>
                </c:pt>
                <c:pt idx="10">
                  <c:v>0.445342464</c:v>
                </c:pt>
                <c:pt idx="11">
                  <c:v>0.3916501056000001</c:v>
                </c:pt>
                <c:pt idx="12">
                  <c:v>1.1377557504</c:v>
                </c:pt>
                <c:pt idx="13">
                  <c:v>1.0031598720000001</c:v>
                </c:pt>
                <c:pt idx="14">
                  <c:v>2.6561529216</c:v>
                </c:pt>
                <c:pt idx="15">
                  <c:v>33.309418752</c:v>
                </c:pt>
                <c:pt idx="16">
                  <c:v>4.592511244800001</c:v>
                </c:pt>
                <c:pt idx="17">
                  <c:v>3.2963558399999995</c:v>
                </c:pt>
                <c:pt idx="18">
                  <c:v>0.6721368768000001</c:v>
                </c:pt>
                <c:pt idx="19">
                  <c:v>1.1280921408000004</c:v>
                </c:pt>
                <c:pt idx="20">
                  <c:v>6.118711833600001</c:v>
                </c:pt>
                <c:pt idx="21">
                  <c:v>1.8545072256000001</c:v>
                </c:pt>
                <c:pt idx="22">
                  <c:v>3.0776212224000004</c:v>
                </c:pt>
                <c:pt idx="23">
                  <c:v>2.7175913856</c:v>
                </c:pt>
                <c:pt idx="24">
                  <c:v>2.1644318592</c:v>
                </c:pt>
                <c:pt idx="25">
                  <c:v>0.09222192</c:v>
                </c:pt>
                <c:pt idx="26">
                  <c:v>0.088637184</c:v>
                </c:pt>
                <c:pt idx="27">
                  <c:v>0.0785922048</c:v>
                </c:pt>
                <c:pt idx="28">
                  <c:v>0.2021508576</c:v>
                </c:pt>
                <c:pt idx="29">
                  <c:v>0.6788468736000001</c:v>
                </c:pt>
                <c:pt idx="30">
                  <c:v>0.735880464</c:v>
                </c:pt>
                <c:pt idx="31">
                  <c:v>1.152741888</c:v>
                </c:pt>
                <c:pt idx="32">
                  <c:v>0.178449408</c:v>
                </c:pt>
                <c:pt idx="33">
                  <c:v>0.29479032000000005</c:v>
                </c:pt>
                <c:pt idx="34">
                  <c:v>2.3283698688000003</c:v>
                </c:pt>
                <c:pt idx="35">
                  <c:v>2.5286678496</c:v>
                </c:pt>
                <c:pt idx="36">
                  <c:v>2.6259564671999995</c:v>
                </c:pt>
                <c:pt idx="37">
                  <c:v>2.610323712</c:v>
                </c:pt>
                <c:pt idx="38">
                  <c:v>1.3911585408</c:v>
                </c:pt>
                <c:pt idx="39">
                  <c:v>15.6830169888</c:v>
                </c:pt>
                <c:pt idx="40">
                  <c:v>7.496970623999999</c:v>
                </c:pt>
                <c:pt idx="41">
                  <c:v>11.829975897599997</c:v>
                </c:pt>
                <c:pt idx="42">
                  <c:v>7.942339468799999</c:v>
                </c:pt>
                <c:pt idx="43">
                  <c:v>114.54035031878401</c:v>
                </c:pt>
                <c:pt idx="44">
                  <c:v>5.842876856256</c:v>
                </c:pt>
                <c:pt idx="45">
                  <c:v>1.286240192064</c:v>
                </c:pt>
                <c:pt idx="46">
                  <c:v>1.5891127128</c:v>
                </c:pt>
                <c:pt idx="47">
                  <c:v>0.6753765444480001</c:v>
                </c:pt>
                <c:pt idx="48">
                  <c:v>1.3799373926400003</c:v>
                </c:pt>
                <c:pt idx="49">
                  <c:v>1.1766843</c:v>
                </c:pt>
                <c:pt idx="50">
                  <c:v>7.206677158464</c:v>
                </c:pt>
                <c:pt idx="51">
                  <c:v>0.16103734128000002</c:v>
                </c:pt>
                <c:pt idx="52">
                  <c:v>0.5319126374400002</c:v>
                </c:pt>
                <c:pt idx="53">
                  <c:v>0.19138529548799998</c:v>
                </c:pt>
                <c:pt idx="54">
                  <c:v>0.090979619328</c:v>
                </c:pt>
                <c:pt idx="55">
                  <c:v>0.415697397408</c:v>
                </c:pt>
                <c:pt idx="56">
                  <c:v>1.6258566297600003</c:v>
                </c:pt>
                <c:pt idx="57">
                  <c:v>3.6148073644799994</c:v>
                </c:pt>
                <c:pt idx="58">
                  <c:v>5.96457937728</c:v>
                </c:pt>
                <c:pt idx="59">
                  <c:v>0.7201820160000001</c:v>
                </c:pt>
                <c:pt idx="60">
                  <c:v>1.2040349022719998</c:v>
                </c:pt>
                <c:pt idx="61">
                  <c:v>1.4763387974400004</c:v>
                </c:pt>
                <c:pt idx="62">
                  <c:v>1.528396226496</c:v>
                </c:pt>
                <c:pt idx="63">
                  <c:v>0.578920450752</c:v>
                </c:pt>
                <c:pt idx="64">
                  <c:v>0.603242297856</c:v>
                </c:pt>
                <c:pt idx="65">
                  <c:v>1.2132054329471997</c:v>
                </c:pt>
                <c:pt idx="66">
                  <c:v>3.1568738993280006</c:v>
                </c:pt>
                <c:pt idx="67">
                  <c:v>3.6339485760000003</c:v>
                </c:pt>
                <c:pt idx="68">
                  <c:v>7.287877019808</c:v>
                </c:pt>
                <c:pt idx="69">
                  <c:v>1589.58528996096</c:v>
                </c:pt>
                <c:pt idx="70">
                  <c:v>11.312352744767999</c:v>
                </c:pt>
                <c:pt idx="71">
                  <c:v>20.323443516480005</c:v>
                </c:pt>
                <c:pt idx="72">
                  <c:v>10.777572002880001</c:v>
                </c:pt>
                <c:pt idx="73">
                  <c:v>8.801397623807999</c:v>
                </c:pt>
                <c:pt idx="74">
                  <c:v>1.374054532704</c:v>
                </c:pt>
                <c:pt idx="75">
                  <c:v>3.1242518496</c:v>
                </c:pt>
                <c:pt idx="76">
                  <c:v>0.940444813152</c:v>
                </c:pt>
                <c:pt idx="77">
                  <c:v>1.29740040144</c:v>
                </c:pt>
                <c:pt idx="78">
                  <c:v>0.31860620352</c:v>
                </c:pt>
                <c:pt idx="79">
                  <c:v>0.37821888748800003</c:v>
                </c:pt>
                <c:pt idx="80">
                  <c:v>0.671160941568</c:v>
                </c:pt>
                <c:pt idx="81">
                  <c:v>0.20683557792</c:v>
                </c:pt>
                <c:pt idx="82">
                  <c:v>0.60782911344</c:v>
                </c:pt>
                <c:pt idx="83">
                  <c:v>0.4368257748</c:v>
                </c:pt>
                <c:pt idx="84">
                  <c:v>0.386495551296</c:v>
                </c:pt>
                <c:pt idx="85">
                  <c:v>0.764014186656</c:v>
                </c:pt>
                <c:pt idx="86">
                  <c:v>0.83656422</c:v>
                </c:pt>
                <c:pt idx="87">
                  <c:v>0.34232061081600007</c:v>
                </c:pt>
                <c:pt idx="88">
                  <c:v>0.43786793088</c:v>
                </c:pt>
                <c:pt idx="89">
                  <c:v>0.356890730112</c:v>
                </c:pt>
                <c:pt idx="90">
                  <c:v>2.25872610624</c:v>
                </c:pt>
                <c:pt idx="92">
                  <c:v>0.19906742131200003</c:v>
                </c:pt>
                <c:pt idx="93">
                  <c:v>0.64942716096</c:v>
                </c:pt>
                <c:pt idx="94">
                  <c:v>6.735973728960001</c:v>
                </c:pt>
                <c:pt idx="95">
                  <c:v>0.905235480288</c:v>
                </c:pt>
                <c:pt idx="96">
                  <c:v>0.8337707827200002</c:v>
                </c:pt>
                <c:pt idx="97">
                  <c:v>0.4458757271039999</c:v>
                </c:pt>
                <c:pt idx="98">
                  <c:v>5.248958322816001</c:v>
                </c:pt>
                <c:pt idx="99">
                  <c:v>0.9331990053120002</c:v>
                </c:pt>
                <c:pt idx="100">
                  <c:v>51.38612943839999</c:v>
                </c:pt>
                <c:pt idx="101">
                  <c:v>67.877481475584</c:v>
                </c:pt>
                <c:pt idx="102">
                  <c:v>52.544836149695996</c:v>
                </c:pt>
                <c:pt idx="103">
                  <c:v>27.301062867840002</c:v>
                </c:pt>
                <c:pt idx="104">
                  <c:v>137.00704607308802</c:v>
                </c:pt>
                <c:pt idx="105">
                  <c:v>46.566023540256</c:v>
                </c:pt>
                <c:pt idx="106">
                  <c:v>34.934246410752</c:v>
                </c:pt>
                <c:pt idx="107">
                  <c:v>11.043717696000002</c:v>
                </c:pt>
                <c:pt idx="108">
                  <c:v>83.60773774703999</c:v>
                </c:pt>
                <c:pt idx="109">
                  <c:v>1.821856706208</c:v>
                </c:pt>
                <c:pt idx="110">
                  <c:v>0.83056166928</c:v>
                </c:pt>
                <c:pt idx="111">
                  <c:v>0.49727075788800007</c:v>
                </c:pt>
                <c:pt idx="112">
                  <c:v>1.5320617991999999</c:v>
                </c:pt>
                <c:pt idx="113">
                  <c:v>0.23346437990400004</c:v>
                </c:pt>
                <c:pt idx="114">
                  <c:v>0.489864329856</c:v>
                </c:pt>
                <c:pt idx="115">
                  <c:v>1.2417010577279999</c:v>
                </c:pt>
                <c:pt idx="116">
                  <c:v>0.7590664080000001</c:v>
                </c:pt>
                <c:pt idx="117">
                  <c:v>0.5273662492800001</c:v>
                </c:pt>
                <c:pt idx="118">
                  <c:v>0.4457333882880001</c:v>
                </c:pt>
                <c:pt idx="119">
                  <c:v>0.04635726624</c:v>
                </c:pt>
                <c:pt idx="120">
                  <c:v>0.07528560479999999</c:v>
                </c:pt>
                <c:pt idx="121">
                  <c:v>0.050945222016000005</c:v>
                </c:pt>
                <c:pt idx="122">
                  <c:v>0.21101474419199998</c:v>
                </c:pt>
              </c:numCache>
            </c:numRef>
          </c:yVal>
          <c:smooth val="0"/>
        </c:ser>
        <c:axId val="64709017"/>
        <c:axId val="45510242"/>
      </c:scatterChart>
      <c:valAx>
        <c:axId val="64709017"/>
        <c:scaling>
          <c:logBase val="10"/>
          <c:orientation val="minMax"/>
          <c:max val="1000"/>
          <c:min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5510242"/>
        <c:crossesAt val="0.0001"/>
        <c:crossBetween val="midCat"/>
        <c:dispUnits/>
      </c:valAx>
      <c:valAx>
        <c:axId val="45510242"/>
        <c:scaling>
          <c:logBase val="10"/>
          <c:orientation val="minMax"/>
          <c:max val="100000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4709017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Kuang D.A.134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7125"/>
          <c:w val="0.75625"/>
          <c:h val="0.8862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DATA!$D$402:$D$422</c:f>
              <c:numCache>
                <c:ptCount val="21"/>
                <c:pt idx="0">
                  <c:v>0.248</c:v>
                </c:pt>
                <c:pt idx="1">
                  <c:v>0.215</c:v>
                </c:pt>
                <c:pt idx="2">
                  <c:v>0.223</c:v>
                </c:pt>
                <c:pt idx="3">
                  <c:v>0.107</c:v>
                </c:pt>
                <c:pt idx="4">
                  <c:v>0.501</c:v>
                </c:pt>
                <c:pt idx="5">
                  <c:v>0.56</c:v>
                </c:pt>
                <c:pt idx="6">
                  <c:v>0.453</c:v>
                </c:pt>
                <c:pt idx="7">
                  <c:v>0.489</c:v>
                </c:pt>
                <c:pt idx="8">
                  <c:v>0.215</c:v>
                </c:pt>
                <c:pt idx="9">
                  <c:v>7.328</c:v>
                </c:pt>
                <c:pt idx="10">
                  <c:v>2.158</c:v>
                </c:pt>
                <c:pt idx="11">
                  <c:v>2.111</c:v>
                </c:pt>
                <c:pt idx="12">
                  <c:v>2.356</c:v>
                </c:pt>
                <c:pt idx="13">
                  <c:v>2.158</c:v>
                </c:pt>
                <c:pt idx="14">
                  <c:v>1.454</c:v>
                </c:pt>
                <c:pt idx="15">
                  <c:v>0.504</c:v>
                </c:pt>
                <c:pt idx="16">
                  <c:v>0.535</c:v>
                </c:pt>
                <c:pt idx="17">
                  <c:v>0.384</c:v>
                </c:pt>
                <c:pt idx="18">
                  <c:v>0.47</c:v>
                </c:pt>
                <c:pt idx="19">
                  <c:v>0.539</c:v>
                </c:pt>
                <c:pt idx="20">
                  <c:v>0.56</c:v>
                </c:pt>
              </c:numCache>
            </c:numRef>
          </c:xVal>
          <c:yVal>
            <c:numRef>
              <c:f>DATA!$G$402:$G$422</c:f>
              <c:numCache>
                <c:ptCount val="21"/>
                <c:pt idx="0">
                  <c:v>0.571098875904</c:v>
                </c:pt>
                <c:pt idx="1">
                  <c:v>0.6185138025600001</c:v>
                </c:pt>
                <c:pt idx="2">
                  <c:v>0.614151697824</c:v>
                </c:pt>
                <c:pt idx="3">
                  <c:v>0.12352658313600001</c:v>
                </c:pt>
                <c:pt idx="4">
                  <c:v>1.348493571936</c:v>
                </c:pt>
                <c:pt idx="5">
                  <c:v>1.3410073958400002</c:v>
                </c:pt>
                <c:pt idx="6">
                  <c:v>1.148395922208</c:v>
                </c:pt>
                <c:pt idx="7">
                  <c:v>12.673183819392</c:v>
                </c:pt>
                <c:pt idx="8">
                  <c:v>4.669950919680001</c:v>
                </c:pt>
                <c:pt idx="9">
                  <c:v>168.27552764006398</c:v>
                </c:pt>
                <c:pt idx="10">
                  <c:v>36.288923718528004</c:v>
                </c:pt>
                <c:pt idx="11">
                  <c:v>32.505991596288005</c:v>
                </c:pt>
                <c:pt idx="12">
                  <c:v>6.2653070304</c:v>
                </c:pt>
                <c:pt idx="13">
                  <c:v>9.260573055552001</c:v>
                </c:pt>
                <c:pt idx="14">
                  <c:v>5.5600831117439995</c:v>
                </c:pt>
                <c:pt idx="15">
                  <c:v>2.5886381552640003</c:v>
                </c:pt>
                <c:pt idx="16">
                  <c:v>3.3569264764800013</c:v>
                </c:pt>
                <c:pt idx="17">
                  <c:v>8.992850743296</c:v>
                </c:pt>
                <c:pt idx="18">
                  <c:v>9.84574624032</c:v>
                </c:pt>
                <c:pt idx="19">
                  <c:v>1.5501425607360002</c:v>
                </c:pt>
                <c:pt idx="20">
                  <c:v>1.6795187942400005</c:v>
                </c:pt>
              </c:numCache>
            </c:numRef>
          </c:yVal>
          <c:smooth val="0"/>
        </c:ser>
        <c:axId val="6938995"/>
        <c:axId val="62450956"/>
      </c:scatterChart>
      <c:valAx>
        <c:axId val="6938995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2450956"/>
        <c:crossesAt val="0.1"/>
        <c:crossBetween val="midCat"/>
        <c:dispUnits/>
      </c:valAx>
      <c:valAx>
        <c:axId val="62450956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93899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25"/>
          <c:y val="0.3495"/>
          <c:w val="0.1245"/>
          <c:h val="0.2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Kuang D.A.134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5"/>
          <c:w val="0.75675"/>
          <c:h val="0.8935"/>
        </c:manualLayout>
      </c:layout>
      <c:scatterChart>
        <c:scatterStyle val="lineMarker"/>
        <c:varyColors val="0"/>
        <c:ser>
          <c:idx val="1"/>
          <c:order val="0"/>
          <c:tx>
            <c:v>2006 - 2019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DATA!$D$9:$D$422</c:f>
              <c:numCache>
                <c:ptCount val="414"/>
                <c:pt idx="0">
                  <c:v>0.921</c:v>
                </c:pt>
                <c:pt idx="1">
                  <c:v>1.403</c:v>
                </c:pt>
                <c:pt idx="2">
                  <c:v>2.819</c:v>
                </c:pt>
                <c:pt idx="3">
                  <c:v>0.227</c:v>
                </c:pt>
                <c:pt idx="4">
                  <c:v>0.639</c:v>
                </c:pt>
                <c:pt idx="5">
                  <c:v>0.845</c:v>
                </c:pt>
                <c:pt idx="6">
                  <c:v>0.845</c:v>
                </c:pt>
                <c:pt idx="7">
                  <c:v>0.58</c:v>
                </c:pt>
                <c:pt idx="8">
                  <c:v>0.812</c:v>
                </c:pt>
                <c:pt idx="9">
                  <c:v>2.228</c:v>
                </c:pt>
                <c:pt idx="10">
                  <c:v>0.848</c:v>
                </c:pt>
                <c:pt idx="11">
                  <c:v>0.533</c:v>
                </c:pt>
                <c:pt idx="12">
                  <c:v>1.216</c:v>
                </c:pt>
                <c:pt idx="13">
                  <c:v>0.641</c:v>
                </c:pt>
                <c:pt idx="14">
                  <c:v>1.517</c:v>
                </c:pt>
                <c:pt idx="15">
                  <c:v>5.433</c:v>
                </c:pt>
                <c:pt idx="16">
                  <c:v>1.588</c:v>
                </c:pt>
                <c:pt idx="17">
                  <c:v>1.384</c:v>
                </c:pt>
                <c:pt idx="18">
                  <c:v>2.677</c:v>
                </c:pt>
                <c:pt idx="19">
                  <c:v>2.031</c:v>
                </c:pt>
                <c:pt idx="20">
                  <c:v>2.274</c:v>
                </c:pt>
                <c:pt idx="21">
                  <c:v>1.348</c:v>
                </c:pt>
                <c:pt idx="22">
                  <c:v>0.998</c:v>
                </c:pt>
                <c:pt idx="23">
                  <c:v>0.884</c:v>
                </c:pt>
                <c:pt idx="24">
                  <c:v>0.607</c:v>
                </c:pt>
                <c:pt idx="25">
                  <c:v>0.245</c:v>
                </c:pt>
                <c:pt idx="26">
                  <c:v>0.292</c:v>
                </c:pt>
                <c:pt idx="27">
                  <c:v>0.122</c:v>
                </c:pt>
                <c:pt idx="28">
                  <c:v>0.537</c:v>
                </c:pt>
                <c:pt idx="29">
                  <c:v>0.518</c:v>
                </c:pt>
                <c:pt idx="30">
                  <c:v>0.495</c:v>
                </c:pt>
                <c:pt idx="31">
                  <c:v>0.976</c:v>
                </c:pt>
                <c:pt idx="32">
                  <c:v>0.578</c:v>
                </c:pt>
                <c:pt idx="33">
                  <c:v>0.653</c:v>
                </c:pt>
                <c:pt idx="34">
                  <c:v>0.712</c:v>
                </c:pt>
                <c:pt idx="35">
                  <c:v>0.831</c:v>
                </c:pt>
                <c:pt idx="36">
                  <c:v>1.606</c:v>
                </c:pt>
                <c:pt idx="37">
                  <c:v>1.83</c:v>
                </c:pt>
                <c:pt idx="38">
                  <c:v>2.163</c:v>
                </c:pt>
                <c:pt idx="39">
                  <c:v>2.359</c:v>
                </c:pt>
                <c:pt idx="40">
                  <c:v>2.86</c:v>
                </c:pt>
                <c:pt idx="41">
                  <c:v>4.193</c:v>
                </c:pt>
                <c:pt idx="42">
                  <c:v>2.419</c:v>
                </c:pt>
                <c:pt idx="43">
                  <c:v>3.562</c:v>
                </c:pt>
                <c:pt idx="44">
                  <c:v>2.501</c:v>
                </c:pt>
                <c:pt idx="45">
                  <c:v>1.671</c:v>
                </c:pt>
                <c:pt idx="46">
                  <c:v>1.425</c:v>
                </c:pt>
                <c:pt idx="47">
                  <c:v>1.198</c:v>
                </c:pt>
                <c:pt idx="48">
                  <c:v>1.165</c:v>
                </c:pt>
                <c:pt idx="49">
                  <c:v>0.825</c:v>
                </c:pt>
                <c:pt idx="50">
                  <c:v>0.459</c:v>
                </c:pt>
                <c:pt idx="51">
                  <c:v>0.503</c:v>
                </c:pt>
                <c:pt idx="52">
                  <c:v>0.395</c:v>
                </c:pt>
                <c:pt idx="53">
                  <c:v>0.302</c:v>
                </c:pt>
                <c:pt idx="54">
                  <c:v>0.298</c:v>
                </c:pt>
                <c:pt idx="55">
                  <c:v>0.219</c:v>
                </c:pt>
                <c:pt idx="56">
                  <c:v>0.34</c:v>
                </c:pt>
                <c:pt idx="57">
                  <c:v>0.615</c:v>
                </c:pt>
                <c:pt idx="58">
                  <c:v>0.919</c:v>
                </c:pt>
                <c:pt idx="59">
                  <c:v>0.48</c:v>
                </c:pt>
                <c:pt idx="60">
                  <c:v>0.716</c:v>
                </c:pt>
                <c:pt idx="61">
                  <c:v>0.78</c:v>
                </c:pt>
                <c:pt idx="62">
                  <c:v>0.482</c:v>
                </c:pt>
                <c:pt idx="63">
                  <c:v>0.798</c:v>
                </c:pt>
                <c:pt idx="64">
                  <c:v>0.684</c:v>
                </c:pt>
                <c:pt idx="65">
                  <c:v>0.814</c:v>
                </c:pt>
                <c:pt idx="66">
                  <c:v>1.346</c:v>
                </c:pt>
                <c:pt idx="67">
                  <c:v>1.075</c:v>
                </c:pt>
                <c:pt idx="68">
                  <c:v>1.369</c:v>
                </c:pt>
                <c:pt idx="69">
                  <c:v>19.508</c:v>
                </c:pt>
                <c:pt idx="70">
                  <c:v>2.118</c:v>
                </c:pt>
                <c:pt idx="71">
                  <c:v>2.47</c:v>
                </c:pt>
                <c:pt idx="72">
                  <c:v>2.245</c:v>
                </c:pt>
                <c:pt idx="73">
                  <c:v>1.888</c:v>
                </c:pt>
                <c:pt idx="74">
                  <c:v>1.577</c:v>
                </c:pt>
                <c:pt idx="75">
                  <c:v>1.51</c:v>
                </c:pt>
                <c:pt idx="76">
                  <c:v>1.131</c:v>
                </c:pt>
                <c:pt idx="77">
                  <c:v>0.915</c:v>
                </c:pt>
                <c:pt idx="78">
                  <c:v>0.726</c:v>
                </c:pt>
                <c:pt idx="79">
                  <c:v>0.598</c:v>
                </c:pt>
                <c:pt idx="80">
                  <c:v>0.568</c:v>
                </c:pt>
                <c:pt idx="81">
                  <c:v>0.557</c:v>
                </c:pt>
                <c:pt idx="82">
                  <c:v>0.485</c:v>
                </c:pt>
                <c:pt idx="83">
                  <c:v>0.375</c:v>
                </c:pt>
                <c:pt idx="84">
                  <c:v>0.358</c:v>
                </c:pt>
                <c:pt idx="85">
                  <c:v>0.411</c:v>
                </c:pt>
                <c:pt idx="86">
                  <c:v>0.375</c:v>
                </c:pt>
                <c:pt idx="87">
                  <c:v>0.268</c:v>
                </c:pt>
                <c:pt idx="88">
                  <c:v>0.206</c:v>
                </c:pt>
                <c:pt idx="89">
                  <c:v>0.196</c:v>
                </c:pt>
                <c:pt idx="90">
                  <c:v>0.46</c:v>
                </c:pt>
                <c:pt idx="92">
                  <c:v>0.111</c:v>
                </c:pt>
                <c:pt idx="93">
                  <c:v>0.46</c:v>
                </c:pt>
                <c:pt idx="94">
                  <c:v>0.79</c:v>
                </c:pt>
                <c:pt idx="95">
                  <c:v>0.401</c:v>
                </c:pt>
                <c:pt idx="96">
                  <c:v>0.68</c:v>
                </c:pt>
                <c:pt idx="97">
                  <c:v>0.386</c:v>
                </c:pt>
                <c:pt idx="98">
                  <c:v>1.263</c:v>
                </c:pt>
                <c:pt idx="99">
                  <c:v>0.404</c:v>
                </c:pt>
                <c:pt idx="100">
                  <c:v>1.15</c:v>
                </c:pt>
                <c:pt idx="101">
                  <c:v>6.427</c:v>
                </c:pt>
                <c:pt idx="102">
                  <c:v>14.773</c:v>
                </c:pt>
                <c:pt idx="103">
                  <c:v>7.66</c:v>
                </c:pt>
                <c:pt idx="104">
                  <c:v>4.764</c:v>
                </c:pt>
                <c:pt idx="105">
                  <c:v>4.983</c:v>
                </c:pt>
                <c:pt idx="106">
                  <c:v>4.008</c:v>
                </c:pt>
                <c:pt idx="107">
                  <c:v>2</c:v>
                </c:pt>
                <c:pt idx="108">
                  <c:v>1.761</c:v>
                </c:pt>
                <c:pt idx="109">
                  <c:v>15.081</c:v>
                </c:pt>
                <c:pt idx="110">
                  <c:v>2.485</c:v>
                </c:pt>
                <c:pt idx="111">
                  <c:v>1.808</c:v>
                </c:pt>
                <c:pt idx="112">
                  <c:v>1.545</c:v>
                </c:pt>
                <c:pt idx="113">
                  <c:v>0.752</c:v>
                </c:pt>
                <c:pt idx="114">
                  <c:v>0.657</c:v>
                </c:pt>
                <c:pt idx="115">
                  <c:v>0.729</c:v>
                </c:pt>
                <c:pt idx="116">
                  <c:v>0.622</c:v>
                </c:pt>
                <c:pt idx="117">
                  <c:v>0.598</c:v>
                </c:pt>
                <c:pt idx="118">
                  <c:v>0.512</c:v>
                </c:pt>
                <c:pt idx="119">
                  <c:v>0.415</c:v>
                </c:pt>
                <c:pt idx="120">
                  <c:v>0.413</c:v>
                </c:pt>
                <c:pt idx="121">
                  <c:v>0.268</c:v>
                </c:pt>
                <c:pt idx="122">
                  <c:v>0.217</c:v>
                </c:pt>
                <c:pt idx="123">
                  <c:v>0.204</c:v>
                </c:pt>
                <c:pt idx="124">
                  <c:v>0.241</c:v>
                </c:pt>
                <c:pt idx="125">
                  <c:v>0.252</c:v>
                </c:pt>
                <c:pt idx="126">
                  <c:v>0.328</c:v>
                </c:pt>
                <c:pt idx="127">
                  <c:v>1.14</c:v>
                </c:pt>
                <c:pt idx="128">
                  <c:v>8.578</c:v>
                </c:pt>
                <c:pt idx="129">
                  <c:v>0.933</c:v>
                </c:pt>
                <c:pt idx="130">
                  <c:v>2.114</c:v>
                </c:pt>
                <c:pt idx="131">
                  <c:v>8.578</c:v>
                </c:pt>
                <c:pt idx="132">
                  <c:v>0.933</c:v>
                </c:pt>
                <c:pt idx="133">
                  <c:v>2.114</c:v>
                </c:pt>
                <c:pt idx="134">
                  <c:v>1.969</c:v>
                </c:pt>
                <c:pt idx="135">
                  <c:v>1.361</c:v>
                </c:pt>
                <c:pt idx="136">
                  <c:v>1.896</c:v>
                </c:pt>
                <c:pt idx="137">
                  <c:v>40.668</c:v>
                </c:pt>
                <c:pt idx="138">
                  <c:v>8.145</c:v>
                </c:pt>
                <c:pt idx="139">
                  <c:v>1.896</c:v>
                </c:pt>
                <c:pt idx="140">
                  <c:v>5.138</c:v>
                </c:pt>
                <c:pt idx="141">
                  <c:v>5.678</c:v>
                </c:pt>
                <c:pt idx="142">
                  <c:v>4.315</c:v>
                </c:pt>
                <c:pt idx="143">
                  <c:v>5.658</c:v>
                </c:pt>
                <c:pt idx="144">
                  <c:v>4.101</c:v>
                </c:pt>
                <c:pt idx="145">
                  <c:v>3.213</c:v>
                </c:pt>
                <c:pt idx="146">
                  <c:v>3.212</c:v>
                </c:pt>
                <c:pt idx="147">
                  <c:v>2.317</c:v>
                </c:pt>
                <c:pt idx="148">
                  <c:v>1.962</c:v>
                </c:pt>
                <c:pt idx="149">
                  <c:v>1.97</c:v>
                </c:pt>
                <c:pt idx="150">
                  <c:v>1.525</c:v>
                </c:pt>
                <c:pt idx="151">
                  <c:v>1.422</c:v>
                </c:pt>
                <c:pt idx="152">
                  <c:v>0.791</c:v>
                </c:pt>
                <c:pt idx="153">
                  <c:v>0.919</c:v>
                </c:pt>
                <c:pt idx="154">
                  <c:v>0.855</c:v>
                </c:pt>
                <c:pt idx="155">
                  <c:v>1.022</c:v>
                </c:pt>
                <c:pt idx="156">
                  <c:v>0.661</c:v>
                </c:pt>
                <c:pt idx="157">
                  <c:v>0.811</c:v>
                </c:pt>
                <c:pt idx="158">
                  <c:v>0.519</c:v>
                </c:pt>
                <c:pt idx="159">
                  <c:v>0.585</c:v>
                </c:pt>
                <c:pt idx="160">
                  <c:v>0.48</c:v>
                </c:pt>
                <c:pt idx="161">
                  <c:v>0.485</c:v>
                </c:pt>
                <c:pt idx="162">
                  <c:v>0.352</c:v>
                </c:pt>
                <c:pt idx="163">
                  <c:v>0.236</c:v>
                </c:pt>
                <c:pt idx="164">
                  <c:v>0.903</c:v>
                </c:pt>
                <c:pt idx="165">
                  <c:v>0.545</c:v>
                </c:pt>
                <c:pt idx="166">
                  <c:v>0.901</c:v>
                </c:pt>
                <c:pt idx="167">
                  <c:v>0.805</c:v>
                </c:pt>
                <c:pt idx="168">
                  <c:v>0.865</c:v>
                </c:pt>
                <c:pt idx="169">
                  <c:v>0.721</c:v>
                </c:pt>
                <c:pt idx="170">
                  <c:v>0.398</c:v>
                </c:pt>
                <c:pt idx="171">
                  <c:v>1.089</c:v>
                </c:pt>
                <c:pt idx="172">
                  <c:v>2.749</c:v>
                </c:pt>
                <c:pt idx="173">
                  <c:v>1.2</c:v>
                </c:pt>
                <c:pt idx="174">
                  <c:v>2.065</c:v>
                </c:pt>
                <c:pt idx="175">
                  <c:v>2.87</c:v>
                </c:pt>
                <c:pt idx="176">
                  <c:v>2.352</c:v>
                </c:pt>
                <c:pt idx="177">
                  <c:v>4.807</c:v>
                </c:pt>
                <c:pt idx="178">
                  <c:v>2.792</c:v>
                </c:pt>
                <c:pt idx="179">
                  <c:v>3.236</c:v>
                </c:pt>
                <c:pt idx="180">
                  <c:v>2.097</c:v>
                </c:pt>
                <c:pt idx="181">
                  <c:v>1.412</c:v>
                </c:pt>
                <c:pt idx="182">
                  <c:v>1.783</c:v>
                </c:pt>
                <c:pt idx="183">
                  <c:v>1.348</c:v>
                </c:pt>
                <c:pt idx="184">
                  <c:v>1.103</c:v>
                </c:pt>
                <c:pt idx="185">
                  <c:v>1.171</c:v>
                </c:pt>
                <c:pt idx="186">
                  <c:v>0.863</c:v>
                </c:pt>
                <c:pt idx="187">
                  <c:v>0.716</c:v>
                </c:pt>
                <c:pt idx="188">
                  <c:v>0.655</c:v>
                </c:pt>
                <c:pt idx="189">
                  <c:v>0.528</c:v>
                </c:pt>
                <c:pt idx="190">
                  <c:v>0.653</c:v>
                </c:pt>
                <c:pt idx="191">
                  <c:v>0.862</c:v>
                </c:pt>
                <c:pt idx="192">
                  <c:v>0.686</c:v>
                </c:pt>
                <c:pt idx="193">
                  <c:v>0.257</c:v>
                </c:pt>
                <c:pt idx="194">
                  <c:v>0.155</c:v>
                </c:pt>
                <c:pt idx="195">
                  <c:v>0.445</c:v>
                </c:pt>
                <c:pt idx="196">
                  <c:v>0.28</c:v>
                </c:pt>
                <c:pt idx="197">
                  <c:v>0.164</c:v>
                </c:pt>
                <c:pt idx="198">
                  <c:v>0.329</c:v>
                </c:pt>
                <c:pt idx="199">
                  <c:v>0.216</c:v>
                </c:pt>
                <c:pt idx="200">
                  <c:v>0.251</c:v>
                </c:pt>
                <c:pt idx="201">
                  <c:v>0.564</c:v>
                </c:pt>
                <c:pt idx="202">
                  <c:v>0.311</c:v>
                </c:pt>
                <c:pt idx="203">
                  <c:v>0.382</c:v>
                </c:pt>
                <c:pt idx="204">
                  <c:v>0.33</c:v>
                </c:pt>
                <c:pt idx="205">
                  <c:v>0.628</c:v>
                </c:pt>
                <c:pt idx="206">
                  <c:v>1.896</c:v>
                </c:pt>
                <c:pt idx="207">
                  <c:v>3.4</c:v>
                </c:pt>
                <c:pt idx="208">
                  <c:v>1.465</c:v>
                </c:pt>
                <c:pt idx="209">
                  <c:v>19.398</c:v>
                </c:pt>
                <c:pt idx="210">
                  <c:v>4.281</c:v>
                </c:pt>
                <c:pt idx="211">
                  <c:v>7.561</c:v>
                </c:pt>
                <c:pt idx="212">
                  <c:v>4.196</c:v>
                </c:pt>
                <c:pt idx="213">
                  <c:v>4.941</c:v>
                </c:pt>
                <c:pt idx="214">
                  <c:v>1.097</c:v>
                </c:pt>
                <c:pt idx="215">
                  <c:v>5.05</c:v>
                </c:pt>
                <c:pt idx="216">
                  <c:v>8.636</c:v>
                </c:pt>
                <c:pt idx="217">
                  <c:v>5.075</c:v>
                </c:pt>
                <c:pt idx="218">
                  <c:v>2.579</c:v>
                </c:pt>
                <c:pt idx="219">
                  <c:v>2.463</c:v>
                </c:pt>
                <c:pt idx="220">
                  <c:v>1.838</c:v>
                </c:pt>
                <c:pt idx="221">
                  <c:v>1.507</c:v>
                </c:pt>
                <c:pt idx="222">
                  <c:v>1.507</c:v>
                </c:pt>
                <c:pt idx="223">
                  <c:v>1.794</c:v>
                </c:pt>
                <c:pt idx="224">
                  <c:v>0.794</c:v>
                </c:pt>
                <c:pt idx="225">
                  <c:v>1.2</c:v>
                </c:pt>
                <c:pt idx="226">
                  <c:v>1.16</c:v>
                </c:pt>
                <c:pt idx="227">
                  <c:v>0.877</c:v>
                </c:pt>
                <c:pt idx="228">
                  <c:v>0.537</c:v>
                </c:pt>
                <c:pt idx="229">
                  <c:v>0.514</c:v>
                </c:pt>
                <c:pt idx="230">
                  <c:v>0.647</c:v>
                </c:pt>
                <c:pt idx="231">
                  <c:v>0.328</c:v>
                </c:pt>
                <c:pt idx="232">
                  <c:v>0.269</c:v>
                </c:pt>
                <c:pt idx="233">
                  <c:v>0.272</c:v>
                </c:pt>
                <c:pt idx="234">
                  <c:v>0.396</c:v>
                </c:pt>
                <c:pt idx="235">
                  <c:v>0.386</c:v>
                </c:pt>
                <c:pt idx="236">
                  <c:v>0.511</c:v>
                </c:pt>
                <c:pt idx="237">
                  <c:v>0.594</c:v>
                </c:pt>
                <c:pt idx="238">
                  <c:v>0.648</c:v>
                </c:pt>
                <c:pt idx="239">
                  <c:v>0.683</c:v>
                </c:pt>
                <c:pt idx="240">
                  <c:v>0.445</c:v>
                </c:pt>
                <c:pt idx="241">
                  <c:v>1.701</c:v>
                </c:pt>
                <c:pt idx="242">
                  <c:v>1.145</c:v>
                </c:pt>
                <c:pt idx="243">
                  <c:v>3.206</c:v>
                </c:pt>
                <c:pt idx="244">
                  <c:v>1.72</c:v>
                </c:pt>
                <c:pt idx="245">
                  <c:v>4.751</c:v>
                </c:pt>
                <c:pt idx="246">
                  <c:v>2.384</c:v>
                </c:pt>
                <c:pt idx="247">
                  <c:v>1.625</c:v>
                </c:pt>
                <c:pt idx="248">
                  <c:v>1.477</c:v>
                </c:pt>
                <c:pt idx="249">
                  <c:v>1.734</c:v>
                </c:pt>
                <c:pt idx="250">
                  <c:v>1.711</c:v>
                </c:pt>
                <c:pt idx="251">
                  <c:v>1.635</c:v>
                </c:pt>
                <c:pt idx="252">
                  <c:v>1.86</c:v>
                </c:pt>
                <c:pt idx="253">
                  <c:v>1.307</c:v>
                </c:pt>
                <c:pt idx="254">
                  <c:v>0.811</c:v>
                </c:pt>
                <c:pt idx="255">
                  <c:v>0.7</c:v>
                </c:pt>
                <c:pt idx="256">
                  <c:v>0.723</c:v>
                </c:pt>
                <c:pt idx="257">
                  <c:v>0.738</c:v>
                </c:pt>
                <c:pt idx="258">
                  <c:v>0.734</c:v>
                </c:pt>
                <c:pt idx="259">
                  <c:v>1.013</c:v>
                </c:pt>
                <c:pt idx="260">
                  <c:v>0.73</c:v>
                </c:pt>
                <c:pt idx="261">
                  <c:v>0.72</c:v>
                </c:pt>
                <c:pt idx="262">
                  <c:v>0.371</c:v>
                </c:pt>
                <c:pt idx="263">
                  <c:v>0.303</c:v>
                </c:pt>
                <c:pt idx="264">
                  <c:v>0.291</c:v>
                </c:pt>
                <c:pt idx="265">
                  <c:v>0.286</c:v>
                </c:pt>
                <c:pt idx="266">
                  <c:v>0.28</c:v>
                </c:pt>
                <c:pt idx="267">
                  <c:v>0.341</c:v>
                </c:pt>
                <c:pt idx="268">
                  <c:v>0.327</c:v>
                </c:pt>
                <c:pt idx="269">
                  <c:v>0.35</c:v>
                </c:pt>
                <c:pt idx="270">
                  <c:v>0.345</c:v>
                </c:pt>
                <c:pt idx="271">
                  <c:v>0.29</c:v>
                </c:pt>
                <c:pt idx="272">
                  <c:v>0.286</c:v>
                </c:pt>
                <c:pt idx="273">
                  <c:v>0.284</c:v>
                </c:pt>
                <c:pt idx="274">
                  <c:v>0.365</c:v>
                </c:pt>
                <c:pt idx="275">
                  <c:v>3.47</c:v>
                </c:pt>
                <c:pt idx="276">
                  <c:v>2.438</c:v>
                </c:pt>
                <c:pt idx="277">
                  <c:v>1.75</c:v>
                </c:pt>
                <c:pt idx="278">
                  <c:v>1.047</c:v>
                </c:pt>
                <c:pt idx="279">
                  <c:v>1.092</c:v>
                </c:pt>
                <c:pt idx="280">
                  <c:v>1.084</c:v>
                </c:pt>
                <c:pt idx="281">
                  <c:v>1.493</c:v>
                </c:pt>
                <c:pt idx="282">
                  <c:v>1.158</c:v>
                </c:pt>
                <c:pt idx="283">
                  <c:v>1.147</c:v>
                </c:pt>
                <c:pt idx="284">
                  <c:v>1.146</c:v>
                </c:pt>
                <c:pt idx="285">
                  <c:v>6.751</c:v>
                </c:pt>
                <c:pt idx="286">
                  <c:v>1.143</c:v>
                </c:pt>
                <c:pt idx="287">
                  <c:v>1.001</c:v>
                </c:pt>
                <c:pt idx="288">
                  <c:v>0.523</c:v>
                </c:pt>
                <c:pt idx="289">
                  <c:v>0.52</c:v>
                </c:pt>
                <c:pt idx="290">
                  <c:v>0.673</c:v>
                </c:pt>
                <c:pt idx="291">
                  <c:v>0.672</c:v>
                </c:pt>
                <c:pt idx="292">
                  <c:v>0.3</c:v>
                </c:pt>
                <c:pt idx="293">
                  <c:v>0.29</c:v>
                </c:pt>
                <c:pt idx="294">
                  <c:v>0.244</c:v>
                </c:pt>
                <c:pt idx="295">
                  <c:v>0.23</c:v>
                </c:pt>
                <c:pt idx="296">
                  <c:v>0.222</c:v>
                </c:pt>
                <c:pt idx="297">
                  <c:v>0.22</c:v>
                </c:pt>
                <c:pt idx="298">
                  <c:v>1.122</c:v>
                </c:pt>
                <c:pt idx="299">
                  <c:v>1.112</c:v>
                </c:pt>
                <c:pt idx="300">
                  <c:v>1.265</c:v>
                </c:pt>
                <c:pt idx="301">
                  <c:v>1.159</c:v>
                </c:pt>
                <c:pt idx="302">
                  <c:v>1.224</c:v>
                </c:pt>
                <c:pt idx="303">
                  <c:v>1.482</c:v>
                </c:pt>
                <c:pt idx="304">
                  <c:v>1.402</c:v>
                </c:pt>
                <c:pt idx="305">
                  <c:v>1.187</c:v>
                </c:pt>
                <c:pt idx="306">
                  <c:v>1.279</c:v>
                </c:pt>
                <c:pt idx="307">
                  <c:v>1.603</c:v>
                </c:pt>
                <c:pt idx="308">
                  <c:v>2.766</c:v>
                </c:pt>
                <c:pt idx="309">
                  <c:v>4.308</c:v>
                </c:pt>
                <c:pt idx="310">
                  <c:v>2.279</c:v>
                </c:pt>
                <c:pt idx="311">
                  <c:v>2.29</c:v>
                </c:pt>
                <c:pt idx="312">
                  <c:v>2.314</c:v>
                </c:pt>
                <c:pt idx="313">
                  <c:v>2.402</c:v>
                </c:pt>
                <c:pt idx="314">
                  <c:v>1.602</c:v>
                </c:pt>
                <c:pt idx="315">
                  <c:v>2.391</c:v>
                </c:pt>
                <c:pt idx="316">
                  <c:v>1.891</c:v>
                </c:pt>
                <c:pt idx="317">
                  <c:v>0.658</c:v>
                </c:pt>
                <c:pt idx="318">
                  <c:v>0.656</c:v>
                </c:pt>
                <c:pt idx="319">
                  <c:v>0.636</c:v>
                </c:pt>
                <c:pt idx="320">
                  <c:v>0.713</c:v>
                </c:pt>
                <c:pt idx="321">
                  <c:v>0.469</c:v>
                </c:pt>
                <c:pt idx="322">
                  <c:v>0.483</c:v>
                </c:pt>
                <c:pt idx="323">
                  <c:v>0.48</c:v>
                </c:pt>
                <c:pt idx="324">
                  <c:v>0.478</c:v>
                </c:pt>
                <c:pt idx="325">
                  <c:v>0.349</c:v>
                </c:pt>
                <c:pt idx="326">
                  <c:v>0.33</c:v>
                </c:pt>
                <c:pt idx="327">
                  <c:v>0.327</c:v>
                </c:pt>
                <c:pt idx="328">
                  <c:v>0.478</c:v>
                </c:pt>
                <c:pt idx="329">
                  <c:v>0.281</c:v>
                </c:pt>
                <c:pt idx="330">
                  <c:v>0.264</c:v>
                </c:pt>
                <c:pt idx="331">
                  <c:v>10.477</c:v>
                </c:pt>
                <c:pt idx="332">
                  <c:v>0.639</c:v>
                </c:pt>
                <c:pt idx="333">
                  <c:v>1.639</c:v>
                </c:pt>
                <c:pt idx="334">
                  <c:v>2.639</c:v>
                </c:pt>
                <c:pt idx="335">
                  <c:v>3.639</c:v>
                </c:pt>
                <c:pt idx="336">
                  <c:v>0.569</c:v>
                </c:pt>
                <c:pt idx="337">
                  <c:v>0.555</c:v>
                </c:pt>
                <c:pt idx="338">
                  <c:v>3.383</c:v>
                </c:pt>
                <c:pt idx="339">
                  <c:v>0.631</c:v>
                </c:pt>
                <c:pt idx="340">
                  <c:v>0.525</c:v>
                </c:pt>
                <c:pt idx="341">
                  <c:v>0.632</c:v>
                </c:pt>
                <c:pt idx="342">
                  <c:v>3.891</c:v>
                </c:pt>
                <c:pt idx="343">
                  <c:v>2.549</c:v>
                </c:pt>
                <c:pt idx="344">
                  <c:v>0.632</c:v>
                </c:pt>
                <c:pt idx="345">
                  <c:v>0.525</c:v>
                </c:pt>
                <c:pt idx="346">
                  <c:v>4.53</c:v>
                </c:pt>
                <c:pt idx="347">
                  <c:v>1.76</c:v>
                </c:pt>
                <c:pt idx="348">
                  <c:v>0.632</c:v>
                </c:pt>
                <c:pt idx="349">
                  <c:v>0.65</c:v>
                </c:pt>
                <c:pt idx="350">
                  <c:v>0.525</c:v>
                </c:pt>
                <c:pt idx="351">
                  <c:v>0.6</c:v>
                </c:pt>
                <c:pt idx="352">
                  <c:v>1.319</c:v>
                </c:pt>
                <c:pt idx="353">
                  <c:v>0.519</c:v>
                </c:pt>
                <c:pt idx="354">
                  <c:v>0.838</c:v>
                </c:pt>
                <c:pt idx="355">
                  <c:v>0.992</c:v>
                </c:pt>
                <c:pt idx="356">
                  <c:v>0.805</c:v>
                </c:pt>
                <c:pt idx="357">
                  <c:v>0.827</c:v>
                </c:pt>
                <c:pt idx="358">
                  <c:v>0.84</c:v>
                </c:pt>
                <c:pt idx="359">
                  <c:v>0.805</c:v>
                </c:pt>
                <c:pt idx="360">
                  <c:v>0.735</c:v>
                </c:pt>
                <c:pt idx="361">
                  <c:v>0.655</c:v>
                </c:pt>
                <c:pt idx="362">
                  <c:v>0.747</c:v>
                </c:pt>
                <c:pt idx="363">
                  <c:v>0.758</c:v>
                </c:pt>
                <c:pt idx="364">
                  <c:v>5.922</c:v>
                </c:pt>
                <c:pt idx="365">
                  <c:v>0.655</c:v>
                </c:pt>
                <c:pt idx="366">
                  <c:v>0.765</c:v>
                </c:pt>
                <c:pt idx="367">
                  <c:v>1.31</c:v>
                </c:pt>
                <c:pt idx="368">
                  <c:v>0.759</c:v>
                </c:pt>
                <c:pt idx="369">
                  <c:v>0.749</c:v>
                </c:pt>
                <c:pt idx="370">
                  <c:v>2.758</c:v>
                </c:pt>
                <c:pt idx="371">
                  <c:v>1.488</c:v>
                </c:pt>
                <c:pt idx="372">
                  <c:v>0.864</c:v>
                </c:pt>
                <c:pt idx="373">
                  <c:v>36.02</c:v>
                </c:pt>
                <c:pt idx="374">
                  <c:v>2.163</c:v>
                </c:pt>
                <c:pt idx="375">
                  <c:v>1.861</c:v>
                </c:pt>
                <c:pt idx="376">
                  <c:v>6.594</c:v>
                </c:pt>
                <c:pt idx="377">
                  <c:v>1.96</c:v>
                </c:pt>
                <c:pt idx="378">
                  <c:v>6.303</c:v>
                </c:pt>
                <c:pt idx="379">
                  <c:v>1.469</c:v>
                </c:pt>
                <c:pt idx="380">
                  <c:v>1.488</c:v>
                </c:pt>
                <c:pt idx="381">
                  <c:v>0.962</c:v>
                </c:pt>
                <c:pt idx="382">
                  <c:v>1.254</c:v>
                </c:pt>
                <c:pt idx="383">
                  <c:v>0.894</c:v>
                </c:pt>
                <c:pt idx="384">
                  <c:v>0.844</c:v>
                </c:pt>
                <c:pt idx="385">
                  <c:v>0.998</c:v>
                </c:pt>
                <c:pt idx="386">
                  <c:v>1.087</c:v>
                </c:pt>
                <c:pt idx="387">
                  <c:v>1.207</c:v>
                </c:pt>
                <c:pt idx="388">
                  <c:v>1.036</c:v>
                </c:pt>
                <c:pt idx="389">
                  <c:v>1.019</c:v>
                </c:pt>
                <c:pt idx="390">
                  <c:v>0.92</c:v>
                </c:pt>
                <c:pt idx="391">
                  <c:v>0.735</c:v>
                </c:pt>
                <c:pt idx="392">
                  <c:v>0.962</c:v>
                </c:pt>
                <c:pt idx="393">
                  <c:v>0.248</c:v>
                </c:pt>
                <c:pt idx="394">
                  <c:v>0.215</c:v>
                </c:pt>
                <c:pt idx="395">
                  <c:v>0.223</c:v>
                </c:pt>
                <c:pt idx="396">
                  <c:v>0.107</c:v>
                </c:pt>
                <c:pt idx="397">
                  <c:v>0.501</c:v>
                </c:pt>
                <c:pt idx="398">
                  <c:v>0.56</c:v>
                </c:pt>
                <c:pt idx="399">
                  <c:v>0.453</c:v>
                </c:pt>
                <c:pt idx="400">
                  <c:v>0.489</c:v>
                </c:pt>
                <c:pt idx="401">
                  <c:v>0.215</c:v>
                </c:pt>
                <c:pt idx="402">
                  <c:v>7.328</c:v>
                </c:pt>
                <c:pt idx="403">
                  <c:v>2.158</c:v>
                </c:pt>
                <c:pt idx="404">
                  <c:v>2.111</c:v>
                </c:pt>
                <c:pt idx="405">
                  <c:v>2.356</c:v>
                </c:pt>
                <c:pt idx="406">
                  <c:v>2.158</c:v>
                </c:pt>
                <c:pt idx="407">
                  <c:v>1.454</c:v>
                </c:pt>
                <c:pt idx="408">
                  <c:v>0.504</c:v>
                </c:pt>
                <c:pt idx="409">
                  <c:v>0.535</c:v>
                </c:pt>
                <c:pt idx="410">
                  <c:v>0.384</c:v>
                </c:pt>
                <c:pt idx="411">
                  <c:v>0.47</c:v>
                </c:pt>
                <c:pt idx="412">
                  <c:v>0.539</c:v>
                </c:pt>
                <c:pt idx="413">
                  <c:v>0.56</c:v>
                </c:pt>
              </c:numCache>
            </c:numRef>
          </c:xVal>
          <c:yVal>
            <c:numRef>
              <c:f>DATA!$G$9:$G$422</c:f>
              <c:numCache>
                <c:ptCount val="414"/>
                <c:pt idx="0">
                  <c:v>4.430702592</c:v>
                </c:pt>
                <c:pt idx="1">
                  <c:v>7.484881536000001</c:v>
                </c:pt>
                <c:pt idx="2">
                  <c:v>20.265136992000002</c:v>
                </c:pt>
                <c:pt idx="3">
                  <c:v>0.35005579200000003</c:v>
                </c:pt>
                <c:pt idx="4">
                  <c:v>0.97675996176</c:v>
                </c:pt>
                <c:pt idx="5">
                  <c:v>1.04889766176</c:v>
                </c:pt>
                <c:pt idx="6">
                  <c:v>0.7166708640000001</c:v>
                </c:pt>
                <c:pt idx="7">
                  <c:v>0.40393612799999995</c:v>
                </c:pt>
                <c:pt idx="8">
                  <c:v>3.3429013632</c:v>
                </c:pt>
                <c:pt idx="9">
                  <c:v>3.5354403072000005</c:v>
                </c:pt>
                <c:pt idx="10">
                  <c:v>0.445342464</c:v>
                </c:pt>
                <c:pt idx="11">
                  <c:v>0.3916501056000001</c:v>
                </c:pt>
                <c:pt idx="12">
                  <c:v>1.1377557504</c:v>
                </c:pt>
                <c:pt idx="13">
                  <c:v>1.0031598720000001</c:v>
                </c:pt>
                <c:pt idx="14">
                  <c:v>2.6561529216</c:v>
                </c:pt>
                <c:pt idx="15">
                  <c:v>33.309418752</c:v>
                </c:pt>
                <c:pt idx="16">
                  <c:v>4.592511244800001</c:v>
                </c:pt>
                <c:pt idx="17">
                  <c:v>3.2963558399999995</c:v>
                </c:pt>
                <c:pt idx="18">
                  <c:v>0.6721368768000001</c:v>
                </c:pt>
                <c:pt idx="19">
                  <c:v>1.1280921408000004</c:v>
                </c:pt>
                <c:pt idx="20">
                  <c:v>6.118711833600001</c:v>
                </c:pt>
                <c:pt idx="21">
                  <c:v>1.8545072256000001</c:v>
                </c:pt>
                <c:pt idx="22">
                  <c:v>3.0776212224000004</c:v>
                </c:pt>
                <c:pt idx="23">
                  <c:v>2.7175913856</c:v>
                </c:pt>
                <c:pt idx="24">
                  <c:v>2.1644318592</c:v>
                </c:pt>
                <c:pt idx="25">
                  <c:v>0.09222192</c:v>
                </c:pt>
                <c:pt idx="26">
                  <c:v>0.088637184</c:v>
                </c:pt>
                <c:pt idx="27">
                  <c:v>0.0785922048</c:v>
                </c:pt>
                <c:pt idx="28">
                  <c:v>0.2021508576</c:v>
                </c:pt>
                <c:pt idx="29">
                  <c:v>0.6788468736000001</c:v>
                </c:pt>
                <c:pt idx="30">
                  <c:v>0.735880464</c:v>
                </c:pt>
                <c:pt idx="31">
                  <c:v>1.152741888</c:v>
                </c:pt>
                <c:pt idx="32">
                  <c:v>0.178449408</c:v>
                </c:pt>
                <c:pt idx="33">
                  <c:v>0.29479032000000005</c:v>
                </c:pt>
                <c:pt idx="34">
                  <c:v>2.3283698688000003</c:v>
                </c:pt>
                <c:pt idx="35">
                  <c:v>2.5286678496</c:v>
                </c:pt>
                <c:pt idx="36">
                  <c:v>2.6259564671999995</c:v>
                </c:pt>
                <c:pt idx="37">
                  <c:v>2.610323712</c:v>
                </c:pt>
                <c:pt idx="38">
                  <c:v>1.3911585408</c:v>
                </c:pt>
                <c:pt idx="39">
                  <c:v>15.6830169888</c:v>
                </c:pt>
                <c:pt idx="40">
                  <c:v>7.496970623999999</c:v>
                </c:pt>
                <c:pt idx="41">
                  <c:v>11.829975897599997</c:v>
                </c:pt>
                <c:pt idx="42">
                  <c:v>7.942339468799999</c:v>
                </c:pt>
                <c:pt idx="43">
                  <c:v>114.54035031878401</c:v>
                </c:pt>
                <c:pt idx="44">
                  <c:v>5.842876856256</c:v>
                </c:pt>
                <c:pt idx="45">
                  <c:v>1.286240192064</c:v>
                </c:pt>
                <c:pt idx="46">
                  <c:v>1.5891127128</c:v>
                </c:pt>
                <c:pt idx="47">
                  <c:v>0.6753765444480001</c:v>
                </c:pt>
                <c:pt idx="48">
                  <c:v>1.3799373926400003</c:v>
                </c:pt>
                <c:pt idx="49">
                  <c:v>1.1766843</c:v>
                </c:pt>
                <c:pt idx="50">
                  <c:v>7.206677158464</c:v>
                </c:pt>
                <c:pt idx="51">
                  <c:v>0.16103734128000002</c:v>
                </c:pt>
                <c:pt idx="52">
                  <c:v>0.5319126374400002</c:v>
                </c:pt>
                <c:pt idx="53">
                  <c:v>0.19138529548799998</c:v>
                </c:pt>
                <c:pt idx="54">
                  <c:v>0.090979619328</c:v>
                </c:pt>
                <c:pt idx="55">
                  <c:v>0.415697397408</c:v>
                </c:pt>
                <c:pt idx="56">
                  <c:v>1.6258566297600003</c:v>
                </c:pt>
                <c:pt idx="57">
                  <c:v>3.6148073644799994</c:v>
                </c:pt>
                <c:pt idx="58">
                  <c:v>5.96457937728</c:v>
                </c:pt>
                <c:pt idx="59">
                  <c:v>0.7201820160000001</c:v>
                </c:pt>
                <c:pt idx="60">
                  <c:v>1.2040349022719998</c:v>
                </c:pt>
                <c:pt idx="61">
                  <c:v>1.4763387974400004</c:v>
                </c:pt>
                <c:pt idx="62">
                  <c:v>1.528396226496</c:v>
                </c:pt>
                <c:pt idx="63">
                  <c:v>0.578920450752</c:v>
                </c:pt>
                <c:pt idx="64">
                  <c:v>0.603242297856</c:v>
                </c:pt>
                <c:pt idx="65">
                  <c:v>1.2132054329471997</c:v>
                </c:pt>
                <c:pt idx="66">
                  <c:v>3.1568738993280006</c:v>
                </c:pt>
                <c:pt idx="67">
                  <c:v>3.6339485760000003</c:v>
                </c:pt>
                <c:pt idx="68">
                  <c:v>7.287877019808</c:v>
                </c:pt>
                <c:pt idx="69">
                  <c:v>1589.58528996096</c:v>
                </c:pt>
                <c:pt idx="70">
                  <c:v>11.312352744767999</c:v>
                </c:pt>
                <c:pt idx="71">
                  <c:v>20.323443516480005</c:v>
                </c:pt>
                <c:pt idx="72">
                  <c:v>10.777572002880001</c:v>
                </c:pt>
                <c:pt idx="73">
                  <c:v>8.801397623807999</c:v>
                </c:pt>
                <c:pt idx="74">
                  <c:v>1.374054532704</c:v>
                </c:pt>
                <c:pt idx="75">
                  <c:v>3.1242518496</c:v>
                </c:pt>
                <c:pt idx="76">
                  <c:v>0.940444813152</c:v>
                </c:pt>
                <c:pt idx="77">
                  <c:v>1.29740040144</c:v>
                </c:pt>
                <c:pt idx="78">
                  <c:v>0.31860620352</c:v>
                </c:pt>
                <c:pt idx="79">
                  <c:v>0.37821888748800003</c:v>
                </c:pt>
                <c:pt idx="80">
                  <c:v>0.671160941568</c:v>
                </c:pt>
                <c:pt idx="81">
                  <c:v>0.20683557792</c:v>
                </c:pt>
                <c:pt idx="82">
                  <c:v>0.60782911344</c:v>
                </c:pt>
                <c:pt idx="83">
                  <c:v>0.4368257748</c:v>
                </c:pt>
                <c:pt idx="84">
                  <c:v>0.386495551296</c:v>
                </c:pt>
                <c:pt idx="85">
                  <c:v>0.764014186656</c:v>
                </c:pt>
                <c:pt idx="86">
                  <c:v>0.83656422</c:v>
                </c:pt>
                <c:pt idx="87">
                  <c:v>0.34232061081600007</c:v>
                </c:pt>
                <c:pt idx="88">
                  <c:v>0.43786793088</c:v>
                </c:pt>
                <c:pt idx="89">
                  <c:v>0.356890730112</c:v>
                </c:pt>
                <c:pt idx="90">
                  <c:v>2.25872610624</c:v>
                </c:pt>
                <c:pt idx="92">
                  <c:v>0.19906742131200003</c:v>
                </c:pt>
                <c:pt idx="93">
                  <c:v>0.64942716096</c:v>
                </c:pt>
                <c:pt idx="94">
                  <c:v>6.735973728960001</c:v>
                </c:pt>
                <c:pt idx="95">
                  <c:v>0.905235480288</c:v>
                </c:pt>
                <c:pt idx="96">
                  <c:v>0.8337707827200002</c:v>
                </c:pt>
                <c:pt idx="97">
                  <c:v>0.4458757271039999</c:v>
                </c:pt>
                <c:pt idx="98">
                  <c:v>5.248958322816001</c:v>
                </c:pt>
                <c:pt idx="99">
                  <c:v>0.9331990053120002</c:v>
                </c:pt>
                <c:pt idx="100">
                  <c:v>51.38612943839999</c:v>
                </c:pt>
                <c:pt idx="101">
                  <c:v>67.877481475584</c:v>
                </c:pt>
                <c:pt idx="102">
                  <c:v>52.544836149695996</c:v>
                </c:pt>
                <c:pt idx="103">
                  <c:v>27.301062867840002</c:v>
                </c:pt>
                <c:pt idx="104">
                  <c:v>137.00704607308802</c:v>
                </c:pt>
                <c:pt idx="105">
                  <c:v>46.566023540256</c:v>
                </c:pt>
                <c:pt idx="106">
                  <c:v>34.934246410752</c:v>
                </c:pt>
                <c:pt idx="107">
                  <c:v>11.043717696000002</c:v>
                </c:pt>
                <c:pt idx="108">
                  <c:v>83.60773774703999</c:v>
                </c:pt>
                <c:pt idx="109">
                  <c:v>1.821856706208</c:v>
                </c:pt>
                <c:pt idx="110">
                  <c:v>0.83056166928</c:v>
                </c:pt>
                <c:pt idx="111">
                  <c:v>0.49727075788800007</c:v>
                </c:pt>
                <c:pt idx="112">
                  <c:v>1.5320617991999999</c:v>
                </c:pt>
                <c:pt idx="113">
                  <c:v>0.23346437990400004</c:v>
                </c:pt>
                <c:pt idx="114">
                  <c:v>0.489864329856</c:v>
                </c:pt>
                <c:pt idx="115">
                  <c:v>1.2417010577279999</c:v>
                </c:pt>
                <c:pt idx="116">
                  <c:v>0.7590664080000001</c:v>
                </c:pt>
                <c:pt idx="117">
                  <c:v>0.5273662492800001</c:v>
                </c:pt>
                <c:pt idx="118">
                  <c:v>0.4457333882880001</c:v>
                </c:pt>
                <c:pt idx="119">
                  <c:v>0.04635726624</c:v>
                </c:pt>
                <c:pt idx="120">
                  <c:v>0.07528560479999999</c:v>
                </c:pt>
                <c:pt idx="121">
                  <c:v>0.050945222016000005</c:v>
                </c:pt>
                <c:pt idx="122">
                  <c:v>0.21101474419199998</c:v>
                </c:pt>
                <c:pt idx="123">
                  <c:v>0.085327350912</c:v>
                </c:pt>
                <c:pt idx="124">
                  <c:v>0.330839756352</c:v>
                </c:pt>
                <c:pt idx="125">
                  <c:v>0.30556041868800005</c:v>
                </c:pt>
                <c:pt idx="126">
                  <c:v>0.515020939776</c:v>
                </c:pt>
                <c:pt idx="127">
                  <c:v>1.68353040384</c:v>
                </c:pt>
                <c:pt idx="128">
                  <c:v>333.675003835008</c:v>
                </c:pt>
                <c:pt idx="129">
                  <c:v>2.057795152992</c:v>
                </c:pt>
                <c:pt idx="130">
                  <c:v>7.7422991909759995</c:v>
                </c:pt>
                <c:pt idx="131">
                  <c:v>10.521622180224</c:v>
                </c:pt>
                <c:pt idx="132">
                  <c:v>0.7903858296960001</c:v>
                </c:pt>
                <c:pt idx="133">
                  <c:v>64.746647566272</c:v>
                </c:pt>
                <c:pt idx="134">
                  <c:v>12.729430945440003</c:v>
                </c:pt>
                <c:pt idx="135">
                  <c:v>1.8444548119680002</c:v>
                </c:pt>
                <c:pt idx="136">
                  <c:v>40.206474738432</c:v>
                </c:pt>
                <c:pt idx="137">
                  <c:v>5023.848104722944</c:v>
                </c:pt>
                <c:pt idx="138">
                  <c:v>39.32416112832</c:v>
                </c:pt>
                <c:pt idx="139">
                  <c:v>17.134784748288</c:v>
                </c:pt>
                <c:pt idx="140">
                  <c:v>32.648846694912</c:v>
                </c:pt>
                <c:pt idx="141">
                  <c:v>26.783889304896</c:v>
                </c:pt>
                <c:pt idx="142">
                  <c:v>14.042548349280002</c:v>
                </c:pt>
                <c:pt idx="143">
                  <c:v>12.32921834496</c:v>
                </c:pt>
                <c:pt idx="144">
                  <c:v>5.887754388288</c:v>
                </c:pt>
                <c:pt idx="145">
                  <c:v>2.1378666597119995</c:v>
                </c:pt>
                <c:pt idx="146">
                  <c:v>0.7388065200384001</c:v>
                </c:pt>
                <c:pt idx="147">
                  <c:v>3.7326883345920003</c:v>
                </c:pt>
                <c:pt idx="148">
                  <c:v>2.255079730176</c:v>
                </c:pt>
                <c:pt idx="149">
                  <c:v>2.58270612192</c:v>
                </c:pt>
                <c:pt idx="150">
                  <c:v>1.981712124</c:v>
                </c:pt>
                <c:pt idx="151">
                  <c:v>1.14451797312</c:v>
                </c:pt>
                <c:pt idx="152">
                  <c:v>0.5064540888960001</c:v>
                </c:pt>
                <c:pt idx="153">
                  <c:v>0.207821513088</c:v>
                </c:pt>
                <c:pt idx="154">
                  <c:v>0.59847474672</c:v>
                </c:pt>
                <c:pt idx="155">
                  <c:v>0.536188653504</c:v>
                </c:pt>
                <c:pt idx="156">
                  <c:v>0.5873878883520001</c:v>
                </c:pt>
                <c:pt idx="157">
                  <c:v>1.5296060010240002</c:v>
                </c:pt>
                <c:pt idx="158">
                  <c:v>0.131633114688</c:v>
                </c:pt>
                <c:pt idx="159">
                  <c:v>0.15478392384</c:v>
                </c:pt>
                <c:pt idx="160">
                  <c:v>0.013790822400000001</c:v>
                </c:pt>
                <c:pt idx="164">
                  <c:v>1.2426279223680003</c:v>
                </c:pt>
                <c:pt idx="165">
                  <c:v>0.44381899728</c:v>
                </c:pt>
                <c:pt idx="166">
                  <c:v>0.13831385068800003</c:v>
                </c:pt>
                <c:pt idx="167">
                  <c:v>0.36189806688</c:v>
                </c:pt>
                <c:pt idx="168">
                  <c:v>0.37317702671999997</c:v>
                </c:pt>
                <c:pt idx="169">
                  <c:v>0.098720427456</c:v>
                </c:pt>
                <c:pt idx="170">
                  <c:v>0.05236448428800001</c:v>
                </c:pt>
                <c:pt idx="171">
                  <c:v>0.5349994246080001</c:v>
                </c:pt>
                <c:pt idx="172">
                  <c:v>3.329755411392</c:v>
                </c:pt>
                <c:pt idx="173">
                  <c:v>2.1382849152000003</c:v>
                </c:pt>
                <c:pt idx="174">
                  <c:v>4.11845859936</c:v>
                </c:pt>
                <c:pt idx="175">
                  <c:v>8.110806802560003</c:v>
                </c:pt>
                <c:pt idx="176">
                  <c:v>6.863632215552</c:v>
                </c:pt>
                <c:pt idx="177">
                  <c:v>10.687278964032004</c:v>
                </c:pt>
                <c:pt idx="178">
                  <c:v>7.018990168319999</c:v>
                </c:pt>
                <c:pt idx="179">
                  <c:v>3.280653175680001</c:v>
                </c:pt>
                <c:pt idx="180">
                  <c:v>1.378029760128</c:v>
                </c:pt>
                <c:pt idx="181">
                  <c:v>0.45122956416000004</c:v>
                </c:pt>
                <c:pt idx="182">
                  <c:v>1.6916310921600002</c:v>
                </c:pt>
                <c:pt idx="183">
                  <c:v>0.34018205644800004</c:v>
                </c:pt>
                <c:pt idx="184">
                  <c:v>0.15170393750400002</c:v>
                </c:pt>
                <c:pt idx="185">
                  <c:v>2.226381792768</c:v>
                </c:pt>
                <c:pt idx="186">
                  <c:v>1.987789544928</c:v>
                </c:pt>
                <c:pt idx="187">
                  <c:v>0.757936475136</c:v>
                </c:pt>
                <c:pt idx="188">
                  <c:v>0.43290465408000006</c:v>
                </c:pt>
                <c:pt idx="189">
                  <c:v>0.3697141155840001</c:v>
                </c:pt>
                <c:pt idx="190">
                  <c:v>0.45618872544000005</c:v>
                </c:pt>
                <c:pt idx="191">
                  <c:v>1.58386210848</c:v>
                </c:pt>
                <c:pt idx="192">
                  <c:v>0.408448329408</c:v>
                </c:pt>
                <c:pt idx="193">
                  <c:v>0.11881862496000001</c:v>
                </c:pt>
                <c:pt idx="194">
                  <c:v>0.2621468376</c:v>
                </c:pt>
                <c:pt idx="195">
                  <c:v>0.55843502832</c:v>
                </c:pt>
                <c:pt idx="196">
                  <c:v>0.3558366604800001</c:v>
                </c:pt>
                <c:pt idx="197">
                  <c:v>0.26290313625600004</c:v>
                </c:pt>
                <c:pt idx="198">
                  <c:v>0.33204161289600004</c:v>
                </c:pt>
                <c:pt idx="202">
                  <c:v>0.015290421984000005</c:v>
                </c:pt>
                <c:pt idx="203">
                  <c:v>0.21356745984</c:v>
                </c:pt>
                <c:pt idx="204">
                  <c:v>0.5037143759999999</c:v>
                </c:pt>
                <c:pt idx="205">
                  <c:v>0.391804236288</c:v>
                </c:pt>
                <c:pt idx="206">
                  <c:v>4.0719891456</c:v>
                </c:pt>
                <c:pt idx="207">
                  <c:v>3.8622370176</c:v>
                </c:pt>
                <c:pt idx="208">
                  <c:v>3.8059242969600007</c:v>
                </c:pt>
                <c:pt idx="209">
                  <c:v>568.884458224512</c:v>
                </c:pt>
                <c:pt idx="210">
                  <c:v>9.819426964320002</c:v>
                </c:pt>
                <c:pt idx="211">
                  <c:v>79.27203086467202</c:v>
                </c:pt>
                <c:pt idx="212">
                  <c:v>24.298609552128</c:v>
                </c:pt>
                <c:pt idx="213">
                  <c:v>22.03420450896</c:v>
                </c:pt>
                <c:pt idx="214">
                  <c:v>3.906221014368</c:v>
                </c:pt>
                <c:pt idx="215">
                  <c:v>26.395024233600004</c:v>
                </c:pt>
                <c:pt idx="216">
                  <c:v>61.56914245862401</c:v>
                </c:pt>
                <c:pt idx="217">
                  <c:v>7.277949504</c:v>
                </c:pt>
                <c:pt idx="218">
                  <c:v>9.836162236224002</c:v>
                </c:pt>
                <c:pt idx="219">
                  <c:v>10.393113927744002</c:v>
                </c:pt>
                <c:pt idx="220">
                  <c:v>7.176778195968</c:v>
                </c:pt>
                <c:pt idx="221">
                  <c:v>2.261200357152</c:v>
                </c:pt>
                <c:pt idx="222">
                  <c:v>2.624906633184</c:v>
                </c:pt>
                <c:pt idx="223">
                  <c:v>3.1263223380480003</c:v>
                </c:pt>
                <c:pt idx="224">
                  <c:v>0.8109123016320001</c:v>
                </c:pt>
                <c:pt idx="225">
                  <c:v>0.6171009408000001</c:v>
                </c:pt>
                <c:pt idx="226">
                  <c:v>0.7044460992</c:v>
                </c:pt>
                <c:pt idx="230">
                  <c:v>1.5270872469120003</c:v>
                </c:pt>
                <c:pt idx="231">
                  <c:v>0.702616525056</c:v>
                </c:pt>
                <c:pt idx="232">
                  <c:v>0.4216310205671059</c:v>
                </c:pt>
                <c:pt idx="233">
                  <c:v>0.5563949214440145</c:v>
                </c:pt>
                <c:pt idx="234">
                  <c:v>0.5434393795110716</c:v>
                </c:pt>
                <c:pt idx="235">
                  <c:v>0.48843381872979386</c:v>
                </c:pt>
                <c:pt idx="236">
                  <c:v>0.5332292133536363</c:v>
                </c:pt>
                <c:pt idx="237">
                  <c:v>1.3110002390535918</c:v>
                </c:pt>
                <c:pt idx="238">
                  <c:v>0.3850597966662869</c:v>
                </c:pt>
                <c:pt idx="239">
                  <c:v>0.09020143909773974</c:v>
                </c:pt>
                <c:pt idx="240">
                  <c:v>1.4446175972332411</c:v>
                </c:pt>
                <c:pt idx="241">
                  <c:v>1.432739986263201</c:v>
                </c:pt>
                <c:pt idx="242">
                  <c:v>3.6253265118837636</c:v>
                </c:pt>
                <c:pt idx="243">
                  <c:v>21.003205434324354</c:v>
                </c:pt>
                <c:pt idx="244">
                  <c:v>9.66121770722392</c:v>
                </c:pt>
                <c:pt idx="245">
                  <c:v>160.2680886469713</c:v>
                </c:pt>
                <c:pt idx="246">
                  <c:v>7.0969448530361205</c:v>
                </c:pt>
                <c:pt idx="247">
                  <c:v>4.734291801822716</c:v>
                </c:pt>
                <c:pt idx="248">
                  <c:v>3.7976185826200446</c:v>
                </c:pt>
                <c:pt idx="249">
                  <c:v>3.1958307001382</c:v>
                </c:pt>
                <c:pt idx="250">
                  <c:v>1.5916472995044166</c:v>
                </c:pt>
                <c:pt idx="251">
                  <c:v>0.8502850524084946</c:v>
                </c:pt>
                <c:pt idx="252">
                  <c:v>1.6763378364811317</c:v>
                </c:pt>
                <c:pt idx="253">
                  <c:v>2.7691874746267633</c:v>
                </c:pt>
                <c:pt idx="254">
                  <c:v>0.7348061616356419</c:v>
                </c:pt>
                <c:pt idx="255">
                  <c:v>0.3630884617318112</c:v>
                </c:pt>
                <c:pt idx="256">
                  <c:v>0.19035442897483082</c:v>
                </c:pt>
                <c:pt idx="257">
                  <c:v>1.36102238132553</c:v>
                </c:pt>
                <c:pt idx="258">
                  <c:v>0.8324853719040001</c:v>
                </c:pt>
                <c:pt idx="259">
                  <c:v>0.9764368266239999</c:v>
                </c:pt>
                <c:pt idx="260">
                  <c:v>0.7017922627200001</c:v>
                </c:pt>
                <c:pt idx="261">
                  <c:v>0.8440387660800001</c:v>
                </c:pt>
                <c:pt idx="262">
                  <c:v>0.6435965773440001</c:v>
                </c:pt>
                <c:pt idx="263">
                  <c:v>0.43860579321599996</c:v>
                </c:pt>
                <c:pt idx="264">
                  <c:v>0.33362799868799997</c:v>
                </c:pt>
                <c:pt idx="265">
                  <c:v>0.606179635776</c:v>
                </c:pt>
                <c:pt idx="266">
                  <c:v>0.5309748864000001</c:v>
                </c:pt>
                <c:pt idx="267">
                  <c:v>1.284920768736</c:v>
                </c:pt>
                <c:pt idx="268">
                  <c:v>0.271808981856</c:v>
                </c:pt>
                <c:pt idx="269">
                  <c:v>0.48996732959999995</c:v>
                </c:pt>
                <c:pt idx="270">
                  <c:v>0.13077604223999997</c:v>
                </c:pt>
                <c:pt idx="271">
                  <c:v>0.19821784895999997</c:v>
                </c:pt>
                <c:pt idx="272">
                  <c:v>0.06587463168</c:v>
                </c:pt>
                <c:pt idx="273">
                  <c:v>0.694312903296</c:v>
                </c:pt>
                <c:pt idx="274">
                  <c:v>0.65727320688</c:v>
                </c:pt>
                <c:pt idx="275">
                  <c:v>27.04862979072</c:v>
                </c:pt>
                <c:pt idx="276">
                  <c:v>8.49762052416</c:v>
                </c:pt>
                <c:pt idx="277">
                  <c:v>1.489591656</c:v>
                </c:pt>
                <c:pt idx="278">
                  <c:v>1.95830896752</c:v>
                </c:pt>
                <c:pt idx="279">
                  <c:v>1.7805084111360003</c:v>
                </c:pt>
                <c:pt idx="280">
                  <c:v>1.4426326759680002</c:v>
                </c:pt>
                <c:pt idx="281">
                  <c:v>0.746708494464</c:v>
                </c:pt>
                <c:pt idx="282">
                  <c:v>0.7333816325759999</c:v>
                </c:pt>
                <c:pt idx="283">
                  <c:v>1.50227563392</c:v>
                </c:pt>
                <c:pt idx="284">
                  <c:v>3.7358027504640003</c:v>
                </c:pt>
                <c:pt idx="285">
                  <c:v>141.31060491542402</c:v>
                </c:pt>
                <c:pt idx="286">
                  <c:v>2.977980831936</c:v>
                </c:pt>
                <c:pt idx="287">
                  <c:v>1.5245260430399998</c:v>
                </c:pt>
                <c:pt idx="288">
                  <c:v>1.3335049992960002</c:v>
                </c:pt>
                <c:pt idx="289">
                  <c:v>0.46918624896000005</c:v>
                </c:pt>
                <c:pt idx="290">
                  <c:v>0.20179481817600003</c:v>
                </c:pt>
                <c:pt idx="291">
                  <c:v>1.2101436426240002</c:v>
                </c:pt>
                <c:pt idx="292">
                  <c:v>0.7845986592</c:v>
                </c:pt>
                <c:pt idx="293">
                  <c:v>0.018187816319999998</c:v>
                </c:pt>
                <c:pt idx="294">
                  <c:v>0.24868466726399996</c:v>
                </c:pt>
                <c:pt idx="295">
                  <c:v>0.19811953440000002</c:v>
                </c:pt>
                <c:pt idx="296">
                  <c:v>0.2833351332480001</c:v>
                </c:pt>
                <c:pt idx="297">
                  <c:v>0.5786862681599999</c:v>
                </c:pt>
                <c:pt idx="298">
                  <c:v>1.3892957654400004</c:v>
                </c:pt>
                <c:pt idx="299">
                  <c:v>5.0968053849600015</c:v>
                </c:pt>
                <c:pt idx="300">
                  <c:v>0.010500809932800002</c:v>
                </c:pt>
                <c:pt idx="301">
                  <c:v>5.777753597856</c:v>
                </c:pt>
                <c:pt idx="302">
                  <c:v>3.778233133824</c:v>
                </c:pt>
                <c:pt idx="303">
                  <c:v>4.099993215552001</c:v>
                </c:pt>
                <c:pt idx="304">
                  <c:v>3.458694340224</c:v>
                </c:pt>
                <c:pt idx="305">
                  <c:v>1.8549961200000002</c:v>
                </c:pt>
                <c:pt idx="306">
                  <c:v>1.7767812337920001</c:v>
                </c:pt>
                <c:pt idx="307">
                  <c:v>0.7389306267840001</c:v>
                </c:pt>
                <c:pt idx="308">
                  <c:v>6.271868444544</c:v>
                </c:pt>
                <c:pt idx="309">
                  <c:v>53.3842052544</c:v>
                </c:pt>
                <c:pt idx="310">
                  <c:v>1.46395703664</c:v>
                </c:pt>
                <c:pt idx="311">
                  <c:v>24.60643860384</c:v>
                </c:pt>
                <c:pt idx="312">
                  <c:v>23.493851252352002</c:v>
                </c:pt>
                <c:pt idx="313">
                  <c:v>25.9440730992</c:v>
                </c:pt>
                <c:pt idx="314">
                  <c:v>2.7786960161280003</c:v>
                </c:pt>
                <c:pt idx="315">
                  <c:v>4.35638554992</c:v>
                </c:pt>
                <c:pt idx="316">
                  <c:v>5.8304022410880005</c:v>
                </c:pt>
                <c:pt idx="317">
                  <c:v>1.6338051354240002</c:v>
                </c:pt>
                <c:pt idx="318">
                  <c:v>1.653236001792</c:v>
                </c:pt>
                <c:pt idx="319">
                  <c:v>0.18239777856000003</c:v>
                </c:pt>
                <c:pt idx="320">
                  <c:v>0.072389098944</c:v>
                </c:pt>
                <c:pt idx="321">
                  <c:v>0.045965947103999996</c:v>
                </c:pt>
                <c:pt idx="322">
                  <c:v>0.538305493824</c:v>
                </c:pt>
                <c:pt idx="323">
                  <c:v>0.39349891583999996</c:v>
                </c:pt>
                <c:pt idx="324">
                  <c:v>0.36585859968</c:v>
                </c:pt>
                <c:pt idx="325">
                  <c:v>0.24410947392000001</c:v>
                </c:pt>
                <c:pt idx="326">
                  <c:v>0.32679969696</c:v>
                </c:pt>
                <c:pt idx="327">
                  <c:v>0.358043119776</c:v>
                </c:pt>
                <c:pt idx="328">
                  <c:v>0.459721907136</c:v>
                </c:pt>
                <c:pt idx="329">
                  <c:v>0.14174474457600003</c:v>
                </c:pt>
                <c:pt idx="330">
                  <c:v>0.22172436633600004</c:v>
                </c:pt>
                <c:pt idx="331">
                  <c:v>477.944051563872</c:v>
                </c:pt>
                <c:pt idx="332">
                  <c:v>0.891990773856</c:v>
                </c:pt>
                <c:pt idx="333">
                  <c:v>4.14440083728</c:v>
                </c:pt>
                <c:pt idx="334">
                  <c:v>5.494939396128</c:v>
                </c:pt>
                <c:pt idx="335">
                  <c:v>15.30463662288</c:v>
                </c:pt>
                <c:pt idx="336">
                  <c:v>8.144064607967998</c:v>
                </c:pt>
                <c:pt idx="337">
                  <c:v>1.7267480035200002</c:v>
                </c:pt>
                <c:pt idx="338">
                  <c:v>12.590916951744001</c:v>
                </c:pt>
                <c:pt idx="339">
                  <c:v>1.9264621824</c:v>
                </c:pt>
                <c:pt idx="340">
                  <c:v>1.6644564720000001</c:v>
                </c:pt>
                <c:pt idx="341">
                  <c:v>1.592587579392</c:v>
                </c:pt>
                <c:pt idx="342">
                  <c:v>7.046039077344</c:v>
                </c:pt>
                <c:pt idx="343">
                  <c:v>5.814661831488</c:v>
                </c:pt>
                <c:pt idx="344">
                  <c:v>2.238012675072</c:v>
                </c:pt>
                <c:pt idx="345">
                  <c:v>2.3697166247999997</c:v>
                </c:pt>
                <c:pt idx="346">
                  <c:v>21.92482875744</c:v>
                </c:pt>
                <c:pt idx="347">
                  <c:v>15.0085875456</c:v>
                </c:pt>
                <c:pt idx="348">
                  <c:v>4.7300918376959995</c:v>
                </c:pt>
                <c:pt idx="349">
                  <c:v>2.7034020000000005</c:v>
                </c:pt>
                <c:pt idx="350">
                  <c:v>1.8878110776</c:v>
                </c:pt>
                <c:pt idx="351">
                  <c:v>1.1528763264</c:v>
                </c:pt>
                <c:pt idx="352">
                  <c:v>3.526374188448</c:v>
                </c:pt>
                <c:pt idx="353">
                  <c:v>1.3992296633280001</c:v>
                </c:pt>
                <c:pt idx="354">
                  <c:v>3.299890237056</c:v>
                </c:pt>
                <c:pt idx="355">
                  <c:v>3.7977729269760006</c:v>
                </c:pt>
                <c:pt idx="356">
                  <c:v>4.05846654192</c:v>
                </c:pt>
                <c:pt idx="357">
                  <c:v>1.3817587717439999</c:v>
                </c:pt>
                <c:pt idx="358">
                  <c:v>1.57971873024</c:v>
                </c:pt>
                <c:pt idx="359">
                  <c:v>1.8877537224</c:v>
                </c:pt>
                <c:pt idx="360">
                  <c:v>1.82562929136</c:v>
                </c:pt>
                <c:pt idx="361">
                  <c:v>1.6233234105600003</c:v>
                </c:pt>
                <c:pt idx="362">
                  <c:v>0.411801713856</c:v>
                </c:pt>
                <c:pt idx="363">
                  <c:v>4.257399100032</c:v>
                </c:pt>
                <c:pt idx="364">
                  <c:v>379.353594086208</c:v>
                </c:pt>
                <c:pt idx="365">
                  <c:v>7.33880698416</c:v>
                </c:pt>
                <c:pt idx="366">
                  <c:v>8.39010352176</c:v>
                </c:pt>
                <c:pt idx="367">
                  <c:v>6.22881658944</c:v>
                </c:pt>
                <c:pt idx="368">
                  <c:v>11.213439088896</c:v>
                </c:pt>
                <c:pt idx="369">
                  <c:v>10.915953035904002</c:v>
                </c:pt>
                <c:pt idx="370">
                  <c:v>35.946936833471995</c:v>
                </c:pt>
                <c:pt idx="371">
                  <c:v>69.95468647065601</c:v>
                </c:pt>
                <c:pt idx="372">
                  <c:v>40.874927698944</c:v>
                </c:pt>
                <c:pt idx="373">
                  <c:v>6304.1615358278395</c:v>
                </c:pt>
                <c:pt idx="374">
                  <c:v>1193.996647686528</c:v>
                </c:pt>
                <c:pt idx="375">
                  <c:v>9.398873663712001</c:v>
                </c:pt>
                <c:pt idx="376">
                  <c:v>38.76506927193601</c:v>
                </c:pt>
                <c:pt idx="377">
                  <c:v>10.02568468608</c:v>
                </c:pt>
                <c:pt idx="378">
                  <c:v>28.006655402880003</c:v>
                </c:pt>
                <c:pt idx="379">
                  <c:v>6.496970321088002</c:v>
                </c:pt>
                <c:pt idx="380">
                  <c:v>6.146214474240001</c:v>
                </c:pt>
                <c:pt idx="381">
                  <c:v>1.1674111962240001</c:v>
                </c:pt>
                <c:pt idx="382">
                  <c:v>3.260106824832</c:v>
                </c:pt>
                <c:pt idx="383">
                  <c:v>1.2086639406720003</c:v>
                </c:pt>
                <c:pt idx="384">
                  <c:v>8.10111212352</c:v>
                </c:pt>
                <c:pt idx="385">
                  <c:v>14.534365718592001</c:v>
                </c:pt>
                <c:pt idx="386">
                  <c:v>15.978847197888001</c:v>
                </c:pt>
                <c:pt idx="387">
                  <c:v>17.451949695264002</c:v>
                </c:pt>
                <c:pt idx="388">
                  <c:v>0.834550811136</c:v>
                </c:pt>
                <c:pt idx="389">
                  <c:v>0.248872473216</c:v>
                </c:pt>
                <c:pt idx="390">
                  <c:v>0.9673318656000001</c:v>
                </c:pt>
                <c:pt idx="391">
                  <c:v>1.7345785262400002</c:v>
                </c:pt>
                <c:pt idx="392">
                  <c:v>1.582576841664</c:v>
                </c:pt>
                <c:pt idx="393">
                  <c:v>0.571098875904</c:v>
                </c:pt>
                <c:pt idx="394">
                  <c:v>0.6185138025600001</c:v>
                </c:pt>
                <c:pt idx="395">
                  <c:v>0.614151697824</c:v>
                </c:pt>
                <c:pt idx="396">
                  <c:v>0.12352658313600001</c:v>
                </c:pt>
                <c:pt idx="397">
                  <c:v>1.348493571936</c:v>
                </c:pt>
                <c:pt idx="398">
                  <c:v>1.3410073958400002</c:v>
                </c:pt>
                <c:pt idx="399">
                  <c:v>1.148395922208</c:v>
                </c:pt>
                <c:pt idx="400">
                  <c:v>12.673183819392</c:v>
                </c:pt>
                <c:pt idx="401">
                  <c:v>4.669950919680001</c:v>
                </c:pt>
                <c:pt idx="402">
                  <c:v>168.27552764006398</c:v>
                </c:pt>
                <c:pt idx="403">
                  <c:v>36.288923718528004</c:v>
                </c:pt>
                <c:pt idx="404">
                  <c:v>32.505991596288005</c:v>
                </c:pt>
                <c:pt idx="405">
                  <c:v>6.2653070304</c:v>
                </c:pt>
                <c:pt idx="406">
                  <c:v>9.260573055552001</c:v>
                </c:pt>
                <c:pt idx="407">
                  <c:v>5.5600831117439995</c:v>
                </c:pt>
                <c:pt idx="408">
                  <c:v>2.5886381552640003</c:v>
                </c:pt>
                <c:pt idx="409">
                  <c:v>3.3569264764800013</c:v>
                </c:pt>
                <c:pt idx="410">
                  <c:v>8.992850743296</c:v>
                </c:pt>
                <c:pt idx="411">
                  <c:v>9.84574624032</c:v>
                </c:pt>
                <c:pt idx="412">
                  <c:v>1.5501425607360002</c:v>
                </c:pt>
                <c:pt idx="413">
                  <c:v>1.6795187942400005</c:v>
                </c:pt>
              </c:numCache>
            </c:numRef>
          </c:yVal>
          <c:smooth val="0"/>
        </c:ser>
        <c:axId val="25187693"/>
        <c:axId val="25362646"/>
      </c:scatterChart>
      <c:valAx>
        <c:axId val="2518769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8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5362646"/>
        <c:crossesAt val="0.01"/>
        <c:crossBetween val="midCat"/>
        <c:dispUnits/>
      </c:valAx>
      <c:valAx>
        <c:axId val="25362646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518769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25"/>
          <c:y val="0.45025"/>
          <c:w val="0.1707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P.79  Nam MaeKhang  A.Dai Saket Chiang Mai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Year.2019</a:t>
            </a:r>
          </a:p>
        </c:rich>
      </c:tx>
      <c:layout>
        <c:manualLayout>
          <c:xMode val="factor"/>
          <c:yMode val="factor"/>
          <c:x val="0.023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84"/>
          <c:w val="0.9465"/>
          <c:h val="0.766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'P79'!$B$1:$B$365</c:f>
              <c:strCache/>
            </c:strRef>
          </c:cat>
          <c:val>
            <c:numRef>
              <c:f>'P79'!$D$1:$D$365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'P79'!$B$1:$B$365</c:f>
              <c:strCache/>
            </c:strRef>
          </c:cat>
          <c:val>
            <c:numRef>
              <c:f>'P79'!$E$1:$E$365</c:f>
              <c:numCache/>
            </c:numRef>
          </c:val>
          <c:smooth val="0"/>
        </c:ser>
        <c:marker val="1"/>
        <c:axId val="26937223"/>
        <c:axId val="41108416"/>
      </c:lineChart>
      <c:dateAx>
        <c:axId val="2693722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1108416"/>
        <c:crossesAt val="442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1108416"/>
        <c:scaling>
          <c:orientation val="minMax"/>
          <c:max val="446"/>
          <c:min val="44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37223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"/>
          <c:y val="0.9142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Khang D.A.136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0915"/>
          <c:w val="0.78375"/>
          <c:h val="0.851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DATA!$D$402:$D$422</c:f>
              <c:numCache>
                <c:ptCount val="21"/>
                <c:pt idx="0">
                  <c:v>0.248</c:v>
                </c:pt>
                <c:pt idx="1">
                  <c:v>0.215</c:v>
                </c:pt>
                <c:pt idx="2">
                  <c:v>0.223</c:v>
                </c:pt>
                <c:pt idx="3">
                  <c:v>0.107</c:v>
                </c:pt>
                <c:pt idx="4">
                  <c:v>0.501</c:v>
                </c:pt>
                <c:pt idx="5">
                  <c:v>0.56</c:v>
                </c:pt>
                <c:pt idx="6">
                  <c:v>0.453</c:v>
                </c:pt>
                <c:pt idx="7">
                  <c:v>0.489</c:v>
                </c:pt>
                <c:pt idx="8">
                  <c:v>0.215</c:v>
                </c:pt>
                <c:pt idx="9">
                  <c:v>7.328</c:v>
                </c:pt>
                <c:pt idx="10">
                  <c:v>2.158</c:v>
                </c:pt>
                <c:pt idx="11">
                  <c:v>2.111</c:v>
                </c:pt>
                <c:pt idx="12">
                  <c:v>2.356</c:v>
                </c:pt>
                <c:pt idx="13">
                  <c:v>2.158</c:v>
                </c:pt>
                <c:pt idx="14">
                  <c:v>1.454</c:v>
                </c:pt>
                <c:pt idx="15">
                  <c:v>0.504</c:v>
                </c:pt>
                <c:pt idx="16">
                  <c:v>0.535</c:v>
                </c:pt>
                <c:pt idx="17">
                  <c:v>0.384</c:v>
                </c:pt>
                <c:pt idx="18">
                  <c:v>0.47</c:v>
                </c:pt>
                <c:pt idx="19">
                  <c:v>0.539</c:v>
                </c:pt>
                <c:pt idx="20">
                  <c:v>0.56</c:v>
                </c:pt>
              </c:numCache>
            </c:numRef>
          </c:xVal>
          <c:yVal>
            <c:numRef>
              <c:f>DATA!$G$402:$G$422</c:f>
              <c:numCache>
                <c:ptCount val="21"/>
                <c:pt idx="0">
                  <c:v>0.571098875904</c:v>
                </c:pt>
                <c:pt idx="1">
                  <c:v>0.6185138025600001</c:v>
                </c:pt>
                <c:pt idx="2">
                  <c:v>0.614151697824</c:v>
                </c:pt>
                <c:pt idx="3">
                  <c:v>0.12352658313600001</c:v>
                </c:pt>
                <c:pt idx="4">
                  <c:v>1.348493571936</c:v>
                </c:pt>
                <c:pt idx="5">
                  <c:v>1.3410073958400002</c:v>
                </c:pt>
                <c:pt idx="6">
                  <c:v>1.148395922208</c:v>
                </c:pt>
                <c:pt idx="7">
                  <c:v>12.673183819392</c:v>
                </c:pt>
                <c:pt idx="8">
                  <c:v>4.669950919680001</c:v>
                </c:pt>
                <c:pt idx="9">
                  <c:v>168.27552764006398</c:v>
                </c:pt>
                <c:pt idx="10">
                  <c:v>36.288923718528004</c:v>
                </c:pt>
                <c:pt idx="11">
                  <c:v>32.505991596288005</c:v>
                </c:pt>
                <c:pt idx="12">
                  <c:v>6.2653070304</c:v>
                </c:pt>
                <c:pt idx="13">
                  <c:v>9.260573055552001</c:v>
                </c:pt>
                <c:pt idx="14">
                  <c:v>5.5600831117439995</c:v>
                </c:pt>
                <c:pt idx="15">
                  <c:v>2.5886381552640003</c:v>
                </c:pt>
                <c:pt idx="16">
                  <c:v>3.3569264764800013</c:v>
                </c:pt>
                <c:pt idx="17">
                  <c:v>8.992850743296</c:v>
                </c:pt>
                <c:pt idx="18">
                  <c:v>9.84574624032</c:v>
                </c:pt>
                <c:pt idx="19">
                  <c:v>1.5501425607360002</c:v>
                </c:pt>
                <c:pt idx="20">
                  <c:v>1.6795187942400005</c:v>
                </c:pt>
              </c:numCache>
            </c:numRef>
          </c:yVal>
          <c:smooth val="0"/>
        </c:ser>
        <c:axId val="34431425"/>
        <c:axId val="41447370"/>
      </c:scatterChart>
      <c:valAx>
        <c:axId val="34431425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1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1447370"/>
        <c:crossesAt val="0.1"/>
        <c:crossBetween val="midCat"/>
        <c:dispUnits/>
      </c:valAx>
      <c:valAx>
        <c:axId val="41447370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4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443142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4635"/>
          <c:w val="0.13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82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5838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32</xdr:row>
      <xdr:rowOff>247650</xdr:rowOff>
    </xdr:to>
    <xdr:graphicFrame>
      <xdr:nvGraphicFramePr>
        <xdr:cNvPr id="4" name="Chart 4"/>
        <xdr:cNvGraphicFramePr/>
      </xdr:nvGraphicFramePr>
      <xdr:xfrm>
        <a:off x="0" y="5029200"/>
        <a:ext cx="5829300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28575</xdr:rowOff>
    </xdr:from>
    <xdr:to>
      <xdr:col>15</xdr:col>
      <xdr:colOff>19050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7180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18</xdr:row>
      <xdr:rowOff>9525</xdr:rowOff>
    </xdr:from>
    <xdr:to>
      <xdr:col>14</xdr:col>
      <xdr:colOff>638175</xdr:colOff>
      <xdr:row>34</xdr:row>
      <xdr:rowOff>228600</xdr:rowOff>
    </xdr:to>
    <xdr:graphicFrame>
      <xdr:nvGraphicFramePr>
        <xdr:cNvPr id="2" name="Chart 3"/>
        <xdr:cNvGraphicFramePr/>
      </xdr:nvGraphicFramePr>
      <xdr:xfrm>
        <a:off x="2914650" y="5153025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Z591"/>
  <sheetViews>
    <sheetView zoomScalePageLayoutView="0" workbookViewId="0" topLeftCell="A543">
      <selection activeCell="M556" sqref="M556"/>
    </sheetView>
  </sheetViews>
  <sheetFormatPr defaultColWidth="9.140625" defaultRowHeight="23.25"/>
  <cols>
    <col min="1" max="1" width="9.421875" style="159" bestFit="1" customWidth="1"/>
    <col min="2" max="2" width="9.140625" style="221" customWidth="1"/>
    <col min="3" max="4" width="9.140625" style="177" customWidth="1"/>
    <col min="6" max="6" width="10.421875" style="0" bestFit="1" customWidth="1"/>
    <col min="8" max="8" width="9.140625" style="221" customWidth="1"/>
    <col min="9" max="9" width="9.140625" style="169" customWidth="1"/>
    <col min="10" max="10" width="9.421875" style="169" bestFit="1" customWidth="1"/>
  </cols>
  <sheetData>
    <row r="1" spans="1:10" s="135" customFormat="1" ht="21">
      <c r="A1" s="255" t="s">
        <v>117</v>
      </c>
      <c r="B1" s="256"/>
      <c r="C1" s="256"/>
      <c r="D1" s="256"/>
      <c r="E1" s="256"/>
      <c r="F1" s="256"/>
      <c r="G1" s="256"/>
      <c r="H1" s="256"/>
      <c r="I1" s="256"/>
      <c r="J1" s="257"/>
    </row>
    <row r="2" spans="1:10" s="135" customFormat="1" ht="21">
      <c r="A2" s="154" t="s">
        <v>118</v>
      </c>
      <c r="B2" s="137" t="s">
        <v>119</v>
      </c>
      <c r="C2" s="170" t="s">
        <v>120</v>
      </c>
      <c r="D2" s="171" t="s">
        <v>120</v>
      </c>
      <c r="E2" s="136" t="s">
        <v>121</v>
      </c>
      <c r="F2" s="138" t="s">
        <v>121</v>
      </c>
      <c r="G2" s="136" t="s">
        <v>121</v>
      </c>
      <c r="H2" s="137" t="s">
        <v>122</v>
      </c>
      <c r="I2" s="161" t="s">
        <v>121</v>
      </c>
      <c r="J2" s="162" t="s">
        <v>121</v>
      </c>
    </row>
    <row r="3" spans="1:10" s="135" customFormat="1" ht="18.75" customHeight="1">
      <c r="A3" s="155" t="s">
        <v>123</v>
      </c>
      <c r="B3" s="140" t="s">
        <v>124</v>
      </c>
      <c r="C3" s="172" t="s">
        <v>125</v>
      </c>
      <c r="D3" s="173" t="s">
        <v>125</v>
      </c>
      <c r="E3" s="139" t="s">
        <v>126</v>
      </c>
      <c r="F3" s="141" t="s">
        <v>126</v>
      </c>
      <c r="G3" s="139" t="s">
        <v>127</v>
      </c>
      <c r="H3" s="140" t="s">
        <v>128</v>
      </c>
      <c r="I3" s="163" t="s">
        <v>129</v>
      </c>
      <c r="J3" s="164" t="s">
        <v>130</v>
      </c>
    </row>
    <row r="4" spans="1:10" s="135" customFormat="1" ht="18.75" customHeight="1">
      <c r="A4" s="156"/>
      <c r="B4" s="140" t="s">
        <v>131</v>
      </c>
      <c r="C4" s="172" t="s">
        <v>132</v>
      </c>
      <c r="D4" s="173" t="s">
        <v>133</v>
      </c>
      <c r="E4" s="139" t="s">
        <v>134</v>
      </c>
      <c r="F4" s="141" t="s">
        <v>135</v>
      </c>
      <c r="G4" s="139" t="s">
        <v>136</v>
      </c>
      <c r="H4" s="140" t="s">
        <v>137</v>
      </c>
      <c r="I4" s="165"/>
      <c r="J4" s="166"/>
    </row>
    <row r="5" spans="1:10" s="135" customFormat="1" ht="18.75" customHeight="1">
      <c r="A5" s="157"/>
      <c r="B5" s="220"/>
      <c r="C5" s="174" t="s">
        <v>36</v>
      </c>
      <c r="D5" s="175" t="s">
        <v>35</v>
      </c>
      <c r="E5" s="142" t="s">
        <v>37</v>
      </c>
      <c r="F5" s="143"/>
      <c r="G5" s="142" t="s">
        <v>138</v>
      </c>
      <c r="H5" s="220"/>
      <c r="I5" s="167" t="s">
        <v>139</v>
      </c>
      <c r="J5" s="164" t="s">
        <v>140</v>
      </c>
    </row>
    <row r="6" spans="1:10" s="135" customFormat="1" ht="18.75" customHeight="1">
      <c r="A6" s="144">
        <v>20914</v>
      </c>
      <c r="B6" s="145">
        <v>13</v>
      </c>
      <c r="C6" s="146">
        <v>86.7112</v>
      </c>
      <c r="D6" s="146">
        <v>86.7171</v>
      </c>
      <c r="E6" s="147">
        <f aca="true" t="shared" si="0" ref="E6:E12">D6-C6</f>
        <v>0.005899999999996908</v>
      </c>
      <c r="F6" s="148">
        <f aca="true" t="shared" si="1" ref="F6:F12">((10^6)*E6/G6)</f>
        <v>17.26357677901717</v>
      </c>
      <c r="G6" s="149">
        <f aca="true" t="shared" si="2" ref="G6:G12">I6-J6</f>
        <v>341.76</v>
      </c>
      <c r="H6" s="145">
        <v>1</v>
      </c>
      <c r="I6" s="150">
        <v>718.03</v>
      </c>
      <c r="J6" s="149">
        <v>376.27</v>
      </c>
    </row>
    <row r="7" spans="1:10" s="135" customFormat="1" ht="18.75" customHeight="1">
      <c r="A7" s="144"/>
      <c r="B7" s="145">
        <v>14</v>
      </c>
      <c r="C7" s="146">
        <v>85.9402</v>
      </c>
      <c r="D7" s="146">
        <v>85.9469</v>
      </c>
      <c r="E7" s="147">
        <f t="shared" si="0"/>
        <v>0.006699999999995043</v>
      </c>
      <c r="F7" s="148">
        <f t="shared" si="1"/>
        <v>19.4445250602056</v>
      </c>
      <c r="G7" s="149">
        <f t="shared" si="2"/>
        <v>344.57</v>
      </c>
      <c r="H7" s="145">
        <v>2</v>
      </c>
      <c r="I7" s="150">
        <v>712.86</v>
      </c>
      <c r="J7" s="149">
        <v>368.29</v>
      </c>
    </row>
    <row r="8" spans="1:10" s="135" customFormat="1" ht="18.75" customHeight="1">
      <c r="A8" s="144"/>
      <c r="B8" s="145">
        <v>15</v>
      </c>
      <c r="C8" s="146">
        <v>87.0202</v>
      </c>
      <c r="D8" s="146">
        <v>87.0263</v>
      </c>
      <c r="E8" s="147">
        <f t="shared" si="0"/>
        <v>0.006100000000003547</v>
      </c>
      <c r="F8" s="148">
        <f t="shared" si="1"/>
        <v>17.715563558224808</v>
      </c>
      <c r="G8" s="149">
        <f t="shared" si="2"/>
        <v>344.3299999999999</v>
      </c>
      <c r="H8" s="145">
        <v>3</v>
      </c>
      <c r="I8" s="150">
        <v>710.06</v>
      </c>
      <c r="J8" s="151">
        <v>365.73</v>
      </c>
    </row>
    <row r="9" spans="1:10" s="135" customFormat="1" ht="18.75" customHeight="1">
      <c r="A9" s="144">
        <v>20932</v>
      </c>
      <c r="B9" s="145">
        <v>16</v>
      </c>
      <c r="C9" s="146">
        <v>86.1699</v>
      </c>
      <c r="D9" s="146">
        <v>86.177</v>
      </c>
      <c r="E9" s="147">
        <f t="shared" si="0"/>
        <v>0.007100000000008322</v>
      </c>
      <c r="F9" s="148">
        <f t="shared" si="1"/>
        <v>21.156138259857933</v>
      </c>
      <c r="G9" s="149">
        <f t="shared" si="2"/>
        <v>335.59999999999997</v>
      </c>
      <c r="H9" s="145">
        <v>4</v>
      </c>
      <c r="I9" s="150">
        <v>820.18</v>
      </c>
      <c r="J9" s="149">
        <v>484.58</v>
      </c>
    </row>
    <row r="10" spans="1:10" s="135" customFormat="1" ht="18.75" customHeight="1">
      <c r="A10" s="144"/>
      <c r="B10" s="145">
        <v>17</v>
      </c>
      <c r="C10" s="146">
        <v>87.2467</v>
      </c>
      <c r="D10" s="146">
        <v>87.2549</v>
      </c>
      <c r="E10" s="147">
        <f t="shared" si="0"/>
        <v>0.008200000000002206</v>
      </c>
      <c r="F10" s="148">
        <f t="shared" si="1"/>
        <v>26.235802271643596</v>
      </c>
      <c r="G10" s="149">
        <f t="shared" si="2"/>
        <v>312.54999999999995</v>
      </c>
      <c r="H10" s="145">
        <v>5</v>
      </c>
      <c r="I10" s="150">
        <v>837.05</v>
      </c>
      <c r="J10" s="152">
        <v>524.5</v>
      </c>
    </row>
    <row r="11" spans="1:10" s="135" customFormat="1" ht="18.75" customHeight="1">
      <c r="A11" s="144"/>
      <c r="B11" s="145">
        <v>18</v>
      </c>
      <c r="C11" s="146">
        <v>85.163</v>
      </c>
      <c r="D11" s="146">
        <v>85.1706</v>
      </c>
      <c r="E11" s="147">
        <f t="shared" si="0"/>
        <v>0.0075999999999964984</v>
      </c>
      <c r="F11" s="148">
        <f t="shared" si="1"/>
        <v>23.634780445318135</v>
      </c>
      <c r="G11" s="149">
        <f t="shared" si="2"/>
        <v>321.55999999999995</v>
      </c>
      <c r="H11" s="145">
        <v>6</v>
      </c>
      <c r="I11" s="150">
        <v>877.89</v>
      </c>
      <c r="J11" s="151">
        <v>556.33</v>
      </c>
    </row>
    <row r="12" spans="1:10" s="135" customFormat="1" ht="18.75" customHeight="1">
      <c r="A12" s="144">
        <v>20942</v>
      </c>
      <c r="B12" s="145">
        <v>25</v>
      </c>
      <c r="C12" s="146">
        <v>87.0357</v>
      </c>
      <c r="D12" s="146">
        <v>87.0383</v>
      </c>
      <c r="E12" s="147">
        <f t="shared" si="0"/>
        <v>0.002600000000001046</v>
      </c>
      <c r="F12" s="148">
        <f t="shared" si="1"/>
        <v>9.695342506622838</v>
      </c>
      <c r="G12" s="149">
        <f t="shared" si="2"/>
        <v>268.16999999999996</v>
      </c>
      <c r="H12" s="145">
        <v>7</v>
      </c>
      <c r="I12" s="150">
        <v>592.39</v>
      </c>
      <c r="J12" s="149">
        <v>324.22</v>
      </c>
    </row>
    <row r="13" spans="1:10" s="135" customFormat="1" ht="18.75" customHeight="1">
      <c r="A13" s="144"/>
      <c r="B13" s="145">
        <v>26</v>
      </c>
      <c r="C13" s="146">
        <v>85.7842</v>
      </c>
      <c r="D13" s="146">
        <v>85.7895</v>
      </c>
      <c r="E13" s="147">
        <f aca="true" t="shared" si="3" ref="E13:E20">D13-C13</f>
        <v>0.0053000000000054115</v>
      </c>
      <c r="F13" s="148">
        <f aca="true" t="shared" si="4" ref="F13:F20">((10^6)*E13/G13)</f>
        <v>19.693816884681226</v>
      </c>
      <c r="G13" s="149">
        <f aca="true" t="shared" si="5" ref="G13:G20">I13-J13</f>
        <v>269.12</v>
      </c>
      <c r="H13" s="145">
        <v>8</v>
      </c>
      <c r="I13" s="150">
        <v>616.25</v>
      </c>
      <c r="J13" s="149">
        <v>347.13</v>
      </c>
    </row>
    <row r="14" spans="1:10" s="135" customFormat="1" ht="18.75" customHeight="1">
      <c r="A14" s="144"/>
      <c r="B14" s="145">
        <v>27</v>
      </c>
      <c r="C14" s="146">
        <v>86.2996</v>
      </c>
      <c r="D14" s="146">
        <v>86.3051</v>
      </c>
      <c r="E14" s="147">
        <f t="shared" si="3"/>
        <v>0.00549999999999784</v>
      </c>
      <c r="F14" s="148">
        <f t="shared" si="4"/>
        <v>18.26089843619589</v>
      </c>
      <c r="G14" s="149">
        <f t="shared" si="5"/>
        <v>301.19</v>
      </c>
      <c r="H14" s="145">
        <v>9</v>
      </c>
      <c r="I14" s="150">
        <v>600.78</v>
      </c>
      <c r="J14" s="151">
        <v>299.59</v>
      </c>
    </row>
    <row r="15" spans="1:10" s="135" customFormat="1" ht="18.75" customHeight="1">
      <c r="A15" s="144">
        <v>20955</v>
      </c>
      <c r="B15" s="145">
        <v>28</v>
      </c>
      <c r="C15" s="146">
        <v>87.1974</v>
      </c>
      <c r="D15" s="146">
        <v>87.2016</v>
      </c>
      <c r="E15" s="147">
        <f t="shared" si="3"/>
        <v>0.004199999999997317</v>
      </c>
      <c r="F15" s="148">
        <f t="shared" si="4"/>
        <v>15.67105705010006</v>
      </c>
      <c r="G15" s="149">
        <f t="shared" si="5"/>
        <v>268.01</v>
      </c>
      <c r="H15" s="145">
        <v>10</v>
      </c>
      <c r="I15" s="150">
        <v>850.92</v>
      </c>
      <c r="J15" s="149">
        <v>582.91</v>
      </c>
    </row>
    <row r="16" spans="1:10" s="135" customFormat="1" ht="18.75" customHeight="1">
      <c r="A16" s="144"/>
      <c r="B16" s="145">
        <v>29</v>
      </c>
      <c r="C16" s="146">
        <v>85.2225</v>
      </c>
      <c r="D16" s="146">
        <v>85.2266</v>
      </c>
      <c r="E16" s="147">
        <f t="shared" si="3"/>
        <v>0.004100000000008208</v>
      </c>
      <c r="F16" s="148">
        <f t="shared" si="4"/>
        <v>12.691533818319792</v>
      </c>
      <c r="G16" s="149">
        <f t="shared" si="5"/>
        <v>323.04999999999995</v>
      </c>
      <c r="H16" s="145">
        <v>11</v>
      </c>
      <c r="I16" s="150">
        <v>760.54</v>
      </c>
      <c r="J16" s="152">
        <v>437.49</v>
      </c>
    </row>
    <row r="17" spans="1:10" s="135" customFormat="1" ht="18.75" customHeight="1">
      <c r="A17" s="144"/>
      <c r="B17" s="145">
        <v>30</v>
      </c>
      <c r="C17" s="146">
        <v>84.952</v>
      </c>
      <c r="D17" s="146">
        <v>84.9561</v>
      </c>
      <c r="E17" s="147">
        <f t="shared" si="3"/>
        <v>0.004100000000008208</v>
      </c>
      <c r="F17" s="148">
        <f t="shared" si="4"/>
        <v>15.573957304597007</v>
      </c>
      <c r="G17" s="149">
        <f t="shared" si="5"/>
        <v>263.26</v>
      </c>
      <c r="H17" s="145">
        <v>12</v>
      </c>
      <c r="I17" s="150">
        <v>797.05</v>
      </c>
      <c r="J17" s="151">
        <v>533.79</v>
      </c>
    </row>
    <row r="18" spans="1:10" s="135" customFormat="1" ht="18.75" customHeight="1">
      <c r="A18" s="144">
        <v>20963</v>
      </c>
      <c r="B18" s="145">
        <v>31</v>
      </c>
      <c r="C18" s="146">
        <v>86.0298</v>
      </c>
      <c r="D18" s="146">
        <v>86.0338</v>
      </c>
      <c r="E18" s="147">
        <f t="shared" si="3"/>
        <v>0.0040000000000048885</v>
      </c>
      <c r="F18" s="148">
        <f t="shared" si="4"/>
        <v>18.274018913631906</v>
      </c>
      <c r="G18" s="149">
        <f t="shared" si="5"/>
        <v>218.89000000000004</v>
      </c>
      <c r="H18" s="145">
        <v>13</v>
      </c>
      <c r="I18" s="150">
        <v>603.33</v>
      </c>
      <c r="J18" s="149">
        <v>384.44</v>
      </c>
    </row>
    <row r="19" spans="1:10" s="135" customFormat="1" ht="18.75" customHeight="1">
      <c r="A19" s="144"/>
      <c r="B19" s="145">
        <v>32</v>
      </c>
      <c r="C19" s="146">
        <v>84.9951</v>
      </c>
      <c r="D19" s="146">
        <v>84.9978</v>
      </c>
      <c r="E19" s="147">
        <f t="shared" si="3"/>
        <v>0.0027000000000043656</v>
      </c>
      <c r="F19" s="148">
        <f t="shared" si="4"/>
        <v>11.955366631262686</v>
      </c>
      <c r="G19" s="149">
        <f t="shared" si="5"/>
        <v>225.84000000000003</v>
      </c>
      <c r="H19" s="145">
        <v>14</v>
      </c>
      <c r="I19" s="150">
        <v>759</v>
      </c>
      <c r="J19" s="149">
        <v>533.16</v>
      </c>
    </row>
    <row r="20" spans="1:10" s="135" customFormat="1" ht="18.75" customHeight="1">
      <c r="A20" s="144"/>
      <c r="B20" s="145">
        <v>33</v>
      </c>
      <c r="C20" s="146">
        <v>84.7918</v>
      </c>
      <c r="D20" s="146">
        <v>84.793</v>
      </c>
      <c r="E20" s="147">
        <f t="shared" si="3"/>
        <v>0.0012000000000114142</v>
      </c>
      <c r="F20" s="148">
        <f t="shared" si="4"/>
        <v>6.003301816055901</v>
      </c>
      <c r="G20" s="149">
        <f t="shared" si="5"/>
        <v>199.89000000000004</v>
      </c>
      <c r="H20" s="145">
        <v>15</v>
      </c>
      <c r="I20" s="150">
        <v>553.84</v>
      </c>
      <c r="J20" s="151">
        <v>353.95</v>
      </c>
    </row>
    <row r="21" spans="1:10" s="135" customFormat="1" ht="18.75" customHeight="1">
      <c r="A21" s="144">
        <v>20975</v>
      </c>
      <c r="B21" s="145">
        <v>10</v>
      </c>
      <c r="C21" s="146">
        <v>85.0448</v>
      </c>
      <c r="D21" s="146">
        <v>85.0504</v>
      </c>
      <c r="E21" s="147">
        <f>D21-C21</f>
        <v>0.00560000000000116</v>
      </c>
      <c r="F21" s="148">
        <f>((10^6)*E21/G21)</f>
        <v>19.750299781340058</v>
      </c>
      <c r="G21" s="149">
        <f>I21-J21</f>
        <v>283.53999999999996</v>
      </c>
      <c r="H21" s="145">
        <v>16</v>
      </c>
      <c r="I21" s="150">
        <v>677.68</v>
      </c>
      <c r="J21" s="149">
        <v>394.14</v>
      </c>
    </row>
    <row r="22" spans="1:10" s="135" customFormat="1" ht="18.75" customHeight="1">
      <c r="A22" s="144"/>
      <c r="B22" s="145">
        <v>11</v>
      </c>
      <c r="C22" s="146">
        <v>86.0574</v>
      </c>
      <c r="D22" s="146">
        <v>86.0664</v>
      </c>
      <c r="E22" s="147">
        <f aca="true" t="shared" si="6" ref="E22:E29">D22-C22</f>
        <v>0.009000000000000341</v>
      </c>
      <c r="F22" s="148">
        <f aca="true" t="shared" si="7" ref="F22:F29">((10^6)*E22/G22)</f>
        <v>29.468583216005825</v>
      </c>
      <c r="G22" s="149">
        <f aca="true" t="shared" si="8" ref="G22:G29">I22-J22</f>
        <v>305.4100000000001</v>
      </c>
      <c r="H22" s="145">
        <v>17</v>
      </c>
      <c r="I22" s="150">
        <v>842.83</v>
      </c>
      <c r="J22" s="149">
        <v>537.42</v>
      </c>
    </row>
    <row r="23" spans="1:10" s="135" customFormat="1" ht="18.75" customHeight="1">
      <c r="A23" s="144"/>
      <c r="B23" s="145">
        <v>12</v>
      </c>
      <c r="C23" s="146">
        <v>84.7919</v>
      </c>
      <c r="D23" s="146">
        <v>84.7993</v>
      </c>
      <c r="E23" s="147">
        <f t="shared" si="6"/>
        <v>0.00740000000000407</v>
      </c>
      <c r="F23" s="148">
        <f t="shared" si="7"/>
        <v>27.415530527578806</v>
      </c>
      <c r="G23" s="149">
        <f t="shared" si="8"/>
        <v>269.91999999999996</v>
      </c>
      <c r="H23" s="145">
        <v>18</v>
      </c>
      <c r="I23" s="150">
        <v>826.29</v>
      </c>
      <c r="J23" s="151">
        <v>556.37</v>
      </c>
    </row>
    <row r="24" spans="1:10" s="135" customFormat="1" ht="18.75" customHeight="1">
      <c r="A24" s="144">
        <v>20987</v>
      </c>
      <c r="B24" s="145">
        <v>13</v>
      </c>
      <c r="C24" s="146">
        <v>86.6938</v>
      </c>
      <c r="D24" s="146">
        <v>86.6955</v>
      </c>
      <c r="E24" s="147">
        <f t="shared" si="6"/>
        <v>0.0016999999999995907</v>
      </c>
      <c r="F24" s="148">
        <f t="shared" si="7"/>
        <v>5.689805207843867</v>
      </c>
      <c r="G24" s="149">
        <f t="shared" si="8"/>
        <v>298.78000000000003</v>
      </c>
      <c r="H24" s="145">
        <v>19</v>
      </c>
      <c r="I24" s="150">
        <v>793.45</v>
      </c>
      <c r="J24" s="149">
        <v>494.67</v>
      </c>
    </row>
    <row r="25" spans="1:10" s="135" customFormat="1" ht="18.75" customHeight="1">
      <c r="A25" s="144"/>
      <c r="B25" s="145">
        <v>14</v>
      </c>
      <c r="C25" s="146">
        <v>85.9091</v>
      </c>
      <c r="D25" s="146">
        <v>85.9135</v>
      </c>
      <c r="E25" s="147">
        <f t="shared" si="6"/>
        <v>0.004400000000003956</v>
      </c>
      <c r="F25" s="148">
        <f t="shared" si="7"/>
        <v>14.943114280876065</v>
      </c>
      <c r="G25" s="149">
        <f t="shared" si="8"/>
        <v>294.44999999999993</v>
      </c>
      <c r="H25" s="145">
        <v>20</v>
      </c>
      <c r="I25" s="150">
        <v>839.56</v>
      </c>
      <c r="J25" s="152">
        <v>545.11</v>
      </c>
    </row>
    <row r="26" spans="1:10" s="135" customFormat="1" ht="18.75" customHeight="1">
      <c r="A26" s="144"/>
      <c r="B26" s="145">
        <v>15</v>
      </c>
      <c r="C26" s="146">
        <v>86.9701</v>
      </c>
      <c r="D26" s="146">
        <v>86.9701</v>
      </c>
      <c r="E26" s="147">
        <f t="shared" si="6"/>
        <v>0</v>
      </c>
      <c r="F26" s="148">
        <f t="shared" si="7"/>
        <v>0</v>
      </c>
      <c r="G26" s="149">
        <f t="shared" si="8"/>
        <v>267.6</v>
      </c>
      <c r="H26" s="145">
        <v>21</v>
      </c>
      <c r="I26" s="150">
        <v>808.88</v>
      </c>
      <c r="J26" s="151">
        <v>541.28</v>
      </c>
    </row>
    <row r="27" spans="1:10" s="135" customFormat="1" ht="18.75" customHeight="1">
      <c r="A27" s="144">
        <v>20996</v>
      </c>
      <c r="B27" s="145">
        <v>16</v>
      </c>
      <c r="C27" s="146">
        <v>86.1167</v>
      </c>
      <c r="D27" s="146">
        <v>86.1175</v>
      </c>
      <c r="E27" s="147">
        <f t="shared" si="6"/>
        <v>0.0008000000000123464</v>
      </c>
      <c r="F27" s="148">
        <f t="shared" si="7"/>
        <v>2.42806847156837</v>
      </c>
      <c r="G27" s="149">
        <f t="shared" si="8"/>
        <v>329.47999999999996</v>
      </c>
      <c r="H27" s="145">
        <v>22</v>
      </c>
      <c r="I27" s="150">
        <v>699.03</v>
      </c>
      <c r="J27" s="149">
        <v>369.55</v>
      </c>
    </row>
    <row r="28" spans="1:10" s="135" customFormat="1" ht="18.75" customHeight="1">
      <c r="A28" s="144"/>
      <c r="B28" s="145">
        <v>17</v>
      </c>
      <c r="C28" s="146">
        <v>87.1913</v>
      </c>
      <c r="D28" s="146">
        <v>87.1913</v>
      </c>
      <c r="E28" s="147">
        <f t="shared" si="6"/>
        <v>0</v>
      </c>
      <c r="F28" s="148">
        <f t="shared" si="7"/>
        <v>0</v>
      </c>
      <c r="G28" s="149">
        <f t="shared" si="8"/>
        <v>289.49</v>
      </c>
      <c r="H28" s="145">
        <v>23</v>
      </c>
      <c r="I28" s="150">
        <v>833.85</v>
      </c>
      <c r="J28" s="149">
        <v>544.36</v>
      </c>
    </row>
    <row r="29" spans="1:10" s="135" customFormat="1" ht="18" customHeight="1">
      <c r="A29" s="144"/>
      <c r="B29" s="145">
        <v>18</v>
      </c>
      <c r="C29" s="146">
        <v>85.0945</v>
      </c>
      <c r="D29" s="146">
        <v>85.0951</v>
      </c>
      <c r="E29" s="147">
        <f t="shared" si="6"/>
        <v>0.0006000000000057071</v>
      </c>
      <c r="F29" s="148">
        <f t="shared" si="7"/>
        <v>2.157574885848852</v>
      </c>
      <c r="G29" s="149">
        <f t="shared" si="8"/>
        <v>278.0899999999999</v>
      </c>
      <c r="H29" s="145">
        <v>24</v>
      </c>
      <c r="I29" s="150">
        <v>843.42</v>
      </c>
      <c r="J29" s="151">
        <v>565.33</v>
      </c>
    </row>
    <row r="30" spans="1:10" s="135" customFormat="1" ht="18.75" customHeight="1">
      <c r="A30" s="144">
        <v>21004</v>
      </c>
      <c r="B30" s="145">
        <v>19</v>
      </c>
      <c r="C30" s="146">
        <v>88.9674</v>
      </c>
      <c r="D30" s="146">
        <v>88.9691</v>
      </c>
      <c r="E30" s="147">
        <f>D30-C30</f>
        <v>0.0016999999999995907</v>
      </c>
      <c r="F30" s="148">
        <f>((10^6)*E30/G30)</f>
        <v>6.20415313309584</v>
      </c>
      <c r="G30" s="149">
        <f>I30-J30</f>
        <v>274.00999999999993</v>
      </c>
      <c r="H30" s="145">
        <v>25</v>
      </c>
      <c r="I30" s="150">
        <v>622.81</v>
      </c>
      <c r="J30" s="149">
        <v>348.8</v>
      </c>
    </row>
    <row r="31" spans="1:10" s="135" customFormat="1" ht="18.75" customHeight="1">
      <c r="A31" s="144"/>
      <c r="B31" s="145">
        <v>20</v>
      </c>
      <c r="C31" s="146">
        <v>84.6612</v>
      </c>
      <c r="D31" s="146">
        <v>84.6772</v>
      </c>
      <c r="E31" s="147">
        <f aca="true" t="shared" si="9" ref="E31:E38">D31-C31</f>
        <v>0.016000000000005343</v>
      </c>
      <c r="F31" s="148">
        <f aca="true" t="shared" si="10" ref="F31:F38">((10^6)*E31/G31)</f>
        <v>45.878136200732165</v>
      </c>
      <c r="G31" s="149">
        <f aca="true" t="shared" si="11" ref="G31:G38">I31-J31</f>
        <v>348.75000000000006</v>
      </c>
      <c r="H31" s="145">
        <v>26</v>
      </c>
      <c r="I31" s="150">
        <v>675.07</v>
      </c>
      <c r="J31" s="149">
        <v>326.32</v>
      </c>
    </row>
    <row r="32" spans="1:10" s="135" customFormat="1" ht="18.75" customHeight="1">
      <c r="A32" s="144"/>
      <c r="B32" s="145">
        <v>21</v>
      </c>
      <c r="C32" s="146">
        <v>86.3492</v>
      </c>
      <c r="D32" s="146">
        <v>86.3667</v>
      </c>
      <c r="E32" s="147">
        <f t="shared" si="9"/>
        <v>0.017499999999998295</v>
      </c>
      <c r="F32" s="148">
        <f t="shared" si="10"/>
        <v>60.637560637554735</v>
      </c>
      <c r="G32" s="149">
        <f t="shared" si="11"/>
        <v>288.59999999999997</v>
      </c>
      <c r="H32" s="145">
        <v>27</v>
      </c>
      <c r="I32" s="150">
        <v>799.78</v>
      </c>
      <c r="J32" s="151">
        <v>511.18</v>
      </c>
    </row>
    <row r="33" spans="1:10" s="135" customFormat="1" ht="18.75" customHeight="1">
      <c r="A33" s="144">
        <v>21017</v>
      </c>
      <c r="B33" s="145">
        <v>22</v>
      </c>
      <c r="C33" s="146">
        <v>85.1352</v>
      </c>
      <c r="D33" s="146">
        <v>85.1383</v>
      </c>
      <c r="E33" s="147">
        <f t="shared" si="9"/>
        <v>0.0031000000000034333</v>
      </c>
      <c r="F33" s="148">
        <f t="shared" si="10"/>
        <v>9.933032138176273</v>
      </c>
      <c r="G33" s="149">
        <f t="shared" si="11"/>
        <v>312.09000000000003</v>
      </c>
      <c r="H33" s="145">
        <v>28</v>
      </c>
      <c r="I33" s="150">
        <v>777.44</v>
      </c>
      <c r="J33" s="149">
        <v>465.35</v>
      </c>
    </row>
    <row r="34" spans="1:10" s="135" customFormat="1" ht="18.75" customHeight="1">
      <c r="A34" s="144"/>
      <c r="B34" s="145">
        <v>23</v>
      </c>
      <c r="C34" s="146">
        <v>87.6856</v>
      </c>
      <c r="D34" s="146">
        <v>87.6891</v>
      </c>
      <c r="E34" s="147">
        <f t="shared" si="9"/>
        <v>0.003500000000002501</v>
      </c>
      <c r="F34" s="148">
        <f t="shared" si="10"/>
        <v>11.442769804173345</v>
      </c>
      <c r="G34" s="149">
        <f t="shared" si="11"/>
        <v>305.87</v>
      </c>
      <c r="H34" s="145">
        <v>29</v>
      </c>
      <c r="I34" s="150">
        <v>680.9</v>
      </c>
      <c r="J34" s="152">
        <v>375.03</v>
      </c>
    </row>
    <row r="35" spans="1:10" s="135" customFormat="1" ht="18.75" customHeight="1">
      <c r="A35" s="144"/>
      <c r="B35" s="145">
        <v>24</v>
      </c>
      <c r="C35" s="146">
        <v>88.0576</v>
      </c>
      <c r="D35" s="146">
        <v>88.0597</v>
      </c>
      <c r="E35" s="147">
        <f t="shared" si="9"/>
        <v>0.0021000000000128694</v>
      </c>
      <c r="F35" s="148">
        <f t="shared" si="10"/>
        <v>7.870474477223855</v>
      </c>
      <c r="G35" s="149">
        <f t="shared" si="11"/>
        <v>266.82000000000005</v>
      </c>
      <c r="H35" s="145">
        <v>30</v>
      </c>
      <c r="I35" s="150">
        <v>819.83</v>
      </c>
      <c r="J35" s="151">
        <v>553.01</v>
      </c>
    </row>
    <row r="36" spans="1:10" s="135" customFormat="1" ht="18.75" customHeight="1">
      <c r="A36" s="144">
        <v>21025</v>
      </c>
      <c r="B36" s="145">
        <v>25</v>
      </c>
      <c r="C36" s="146">
        <v>87.0925</v>
      </c>
      <c r="D36" s="146">
        <v>87.101</v>
      </c>
      <c r="E36" s="147">
        <f t="shared" si="9"/>
        <v>0.008499999999997954</v>
      </c>
      <c r="F36" s="148">
        <f t="shared" si="10"/>
        <v>27.697220502453494</v>
      </c>
      <c r="G36" s="149">
        <f t="shared" si="11"/>
        <v>306.89000000000004</v>
      </c>
      <c r="H36" s="145">
        <v>31</v>
      </c>
      <c r="I36" s="150">
        <v>700.96</v>
      </c>
      <c r="J36" s="149">
        <v>394.07</v>
      </c>
    </row>
    <row r="37" spans="1:10" s="135" customFormat="1" ht="18.75" customHeight="1">
      <c r="A37" s="144"/>
      <c r="B37" s="145">
        <v>26</v>
      </c>
      <c r="C37" s="146">
        <v>85.839</v>
      </c>
      <c r="D37" s="146">
        <v>85.8521</v>
      </c>
      <c r="E37" s="147">
        <f t="shared" si="9"/>
        <v>0.013099999999994338</v>
      </c>
      <c r="F37" s="148">
        <f t="shared" si="10"/>
        <v>41.76630001592329</v>
      </c>
      <c r="G37" s="149">
        <f t="shared" si="11"/>
        <v>313.65</v>
      </c>
      <c r="H37" s="145">
        <v>32</v>
      </c>
      <c r="I37" s="153">
        <v>630.77</v>
      </c>
      <c r="J37" s="149">
        <v>317.12</v>
      </c>
    </row>
    <row r="38" spans="1:10" s="135" customFormat="1" ht="18.75" customHeight="1">
      <c r="A38" s="144"/>
      <c r="B38" s="145">
        <v>27</v>
      </c>
      <c r="C38" s="146">
        <v>86.3296</v>
      </c>
      <c r="D38" s="146">
        <v>86.3415</v>
      </c>
      <c r="E38" s="147">
        <f t="shared" si="9"/>
        <v>0.011899999999997135</v>
      </c>
      <c r="F38" s="148">
        <f t="shared" si="10"/>
        <v>40.474813781834406</v>
      </c>
      <c r="G38" s="149">
        <f t="shared" si="11"/>
        <v>294.01000000000005</v>
      </c>
      <c r="H38" s="145">
        <v>33</v>
      </c>
      <c r="I38" s="150">
        <v>788.85</v>
      </c>
      <c r="J38" s="151">
        <v>494.84</v>
      </c>
    </row>
    <row r="39" spans="1:10" s="135" customFormat="1" ht="18.75" customHeight="1">
      <c r="A39" s="144">
        <v>21038</v>
      </c>
      <c r="B39" s="145">
        <v>1</v>
      </c>
      <c r="C39" s="146">
        <v>85.425</v>
      </c>
      <c r="D39" s="146">
        <v>85.4457</v>
      </c>
      <c r="E39" s="147">
        <f>D39-C39</f>
        <v>0.020700000000005048</v>
      </c>
      <c r="F39" s="148">
        <f>((10^6)*E39/G39)</f>
        <v>70.19328585963055</v>
      </c>
      <c r="G39" s="149">
        <f>I39-J39</f>
        <v>294.90000000000003</v>
      </c>
      <c r="H39" s="145">
        <v>34</v>
      </c>
      <c r="I39" s="150">
        <v>696.98</v>
      </c>
      <c r="J39" s="149">
        <v>402.08</v>
      </c>
    </row>
    <row r="40" spans="1:10" s="135" customFormat="1" ht="18.75" customHeight="1">
      <c r="A40" s="144"/>
      <c r="B40" s="145">
        <v>2</v>
      </c>
      <c r="C40" s="146">
        <v>87.4925</v>
      </c>
      <c r="D40" s="146">
        <v>87.5163</v>
      </c>
      <c r="E40" s="147">
        <f aca="true" t="shared" si="12" ref="E40:E47">D40-C40</f>
        <v>0.02379999999999427</v>
      </c>
      <c r="F40" s="148">
        <f aca="true" t="shared" si="13" ref="F40:F47">((10^6)*E40/G40)</f>
        <v>71.97290431835692</v>
      </c>
      <c r="G40" s="149">
        <f aca="true" t="shared" si="14" ref="G40:G47">I40-J40</f>
        <v>330.68000000000006</v>
      </c>
      <c r="H40" s="145">
        <v>35</v>
      </c>
      <c r="I40" s="150">
        <v>697.44</v>
      </c>
      <c r="J40" s="149">
        <v>366.76</v>
      </c>
    </row>
    <row r="41" spans="1:10" s="135" customFormat="1" ht="18.75" customHeight="1">
      <c r="A41" s="144"/>
      <c r="B41" s="145">
        <v>3</v>
      </c>
      <c r="C41" s="146">
        <v>85.857</v>
      </c>
      <c r="D41" s="146">
        <v>85.8802</v>
      </c>
      <c r="E41" s="147">
        <f t="shared" si="12"/>
        <v>0.023200000000002774</v>
      </c>
      <c r="F41" s="148">
        <f t="shared" si="13"/>
        <v>85.30666274453144</v>
      </c>
      <c r="G41" s="149">
        <f t="shared" si="14"/>
        <v>271.96000000000004</v>
      </c>
      <c r="H41" s="145">
        <v>36</v>
      </c>
      <c r="I41" s="150">
        <v>789.85</v>
      </c>
      <c r="J41" s="151">
        <v>517.89</v>
      </c>
    </row>
    <row r="42" spans="1:10" s="135" customFormat="1" ht="18.75" customHeight="1">
      <c r="A42" s="144">
        <v>21046</v>
      </c>
      <c r="B42" s="145">
        <v>4</v>
      </c>
      <c r="C42" s="146">
        <v>85.0203</v>
      </c>
      <c r="D42" s="146">
        <v>85.0388</v>
      </c>
      <c r="E42" s="147">
        <f t="shared" si="12"/>
        <v>0.01849999999998886</v>
      </c>
      <c r="F42" s="148">
        <f t="shared" si="13"/>
        <v>66.00542314824054</v>
      </c>
      <c r="G42" s="149">
        <f t="shared" si="14"/>
        <v>280.28000000000003</v>
      </c>
      <c r="H42" s="145">
        <v>37</v>
      </c>
      <c r="I42" s="150">
        <v>678.94</v>
      </c>
      <c r="J42" s="149">
        <v>398.66</v>
      </c>
    </row>
    <row r="43" spans="1:10" s="135" customFormat="1" ht="18.75" customHeight="1">
      <c r="A43" s="144"/>
      <c r="B43" s="145">
        <v>5</v>
      </c>
      <c r="C43" s="146">
        <v>85.0429</v>
      </c>
      <c r="D43" s="146">
        <v>85.0596</v>
      </c>
      <c r="E43" s="147">
        <f t="shared" si="12"/>
        <v>0.01670000000000016</v>
      </c>
      <c r="F43" s="148">
        <f t="shared" si="13"/>
        <v>49.074346165148874</v>
      </c>
      <c r="G43" s="149">
        <f t="shared" si="14"/>
        <v>340.29999999999995</v>
      </c>
      <c r="H43" s="145">
        <v>38</v>
      </c>
      <c r="I43" s="150">
        <v>858.79</v>
      </c>
      <c r="J43" s="152">
        <v>518.49</v>
      </c>
    </row>
    <row r="44" spans="1:10" s="135" customFormat="1" ht="18.75" customHeight="1">
      <c r="A44" s="144"/>
      <c r="B44" s="145">
        <v>6</v>
      </c>
      <c r="C44" s="146">
        <v>87.4139</v>
      </c>
      <c r="D44" s="146">
        <v>87.4378</v>
      </c>
      <c r="E44" s="147">
        <f t="shared" si="12"/>
        <v>0.02389999999999759</v>
      </c>
      <c r="F44" s="148">
        <f t="shared" si="13"/>
        <v>79.95450287701591</v>
      </c>
      <c r="G44" s="149">
        <f t="shared" si="14"/>
        <v>298.91999999999996</v>
      </c>
      <c r="H44" s="145">
        <v>39</v>
      </c>
      <c r="I44" s="150">
        <v>736.56</v>
      </c>
      <c r="J44" s="151">
        <v>437.64</v>
      </c>
    </row>
    <row r="45" spans="1:10" s="135" customFormat="1" ht="18.75" customHeight="1">
      <c r="A45" s="144">
        <v>21052</v>
      </c>
      <c r="B45" s="145">
        <v>7</v>
      </c>
      <c r="C45" s="146">
        <v>86.4531</v>
      </c>
      <c r="D45" s="146">
        <v>86.759</v>
      </c>
      <c r="E45" s="147">
        <f t="shared" si="12"/>
        <v>0.30589999999999407</v>
      </c>
      <c r="F45" s="148">
        <f t="shared" si="13"/>
        <v>938.6314820496904</v>
      </c>
      <c r="G45" s="149">
        <f t="shared" si="14"/>
        <v>325.9</v>
      </c>
      <c r="H45" s="145">
        <v>40</v>
      </c>
      <c r="I45" s="150">
        <v>698.68</v>
      </c>
      <c r="J45" s="149">
        <v>372.78</v>
      </c>
    </row>
    <row r="46" spans="1:10" s="135" customFormat="1" ht="18.75" customHeight="1">
      <c r="A46" s="144"/>
      <c r="B46" s="145">
        <v>8</v>
      </c>
      <c r="C46" s="146">
        <v>84.796</v>
      </c>
      <c r="D46" s="146">
        <v>84.8377</v>
      </c>
      <c r="E46" s="147">
        <f t="shared" si="12"/>
        <v>0.04169999999999163</v>
      </c>
      <c r="F46" s="148">
        <f t="shared" si="13"/>
        <v>122.03330309324171</v>
      </c>
      <c r="G46" s="149">
        <f t="shared" si="14"/>
        <v>341.71000000000004</v>
      </c>
      <c r="H46" s="145">
        <v>41</v>
      </c>
      <c r="I46" s="150">
        <v>709.34</v>
      </c>
      <c r="J46" s="149">
        <v>367.63</v>
      </c>
    </row>
    <row r="47" spans="1:10" s="135" customFormat="1" ht="18.75" customHeight="1">
      <c r="A47" s="144"/>
      <c r="B47" s="145">
        <v>9</v>
      </c>
      <c r="C47" s="146">
        <v>87.6461</v>
      </c>
      <c r="D47" s="146">
        <v>87.6737</v>
      </c>
      <c r="E47" s="147">
        <f t="shared" si="12"/>
        <v>0.02759999999999252</v>
      </c>
      <c r="F47" s="148">
        <f t="shared" si="13"/>
        <v>110.638980197196</v>
      </c>
      <c r="G47" s="149">
        <f t="shared" si="14"/>
        <v>249.46000000000004</v>
      </c>
      <c r="H47" s="145">
        <v>42</v>
      </c>
      <c r="I47" s="150">
        <v>832.45</v>
      </c>
      <c r="J47" s="151">
        <v>582.99</v>
      </c>
    </row>
    <row r="48" spans="1:10" ht="18.75" customHeight="1">
      <c r="A48" s="158">
        <v>21073</v>
      </c>
      <c r="B48" s="160">
        <v>1</v>
      </c>
      <c r="C48" s="176">
        <v>85.3724</v>
      </c>
      <c r="D48" s="176">
        <v>85.3824</v>
      </c>
      <c r="E48" s="147">
        <f aca="true" t="shared" si="15" ref="E48:E57">D48-C48</f>
        <v>0.010000000000005116</v>
      </c>
      <c r="F48" s="148">
        <f aca="true" t="shared" si="16" ref="F48:F57">((10^6)*E48/G48)</f>
        <v>37.54317465086768</v>
      </c>
      <c r="G48" s="149">
        <f aca="true" t="shared" si="17" ref="G48:G57">I48-J48</f>
        <v>266.36</v>
      </c>
      <c r="H48" s="145">
        <v>43</v>
      </c>
      <c r="I48" s="168">
        <v>803.7</v>
      </c>
      <c r="J48" s="168">
        <v>537.34</v>
      </c>
    </row>
    <row r="49" spans="1:10" ht="18.75" customHeight="1">
      <c r="A49" s="158"/>
      <c r="B49" s="160">
        <v>2</v>
      </c>
      <c r="C49" s="176">
        <v>87.4332</v>
      </c>
      <c r="D49" s="176">
        <v>87.4415</v>
      </c>
      <c r="E49" s="147">
        <f t="shared" si="15"/>
        <v>0.008300000000005525</v>
      </c>
      <c r="F49" s="148">
        <f t="shared" si="16"/>
        <v>25.702960485586296</v>
      </c>
      <c r="G49" s="149">
        <f t="shared" si="17"/>
        <v>322.91999999999996</v>
      </c>
      <c r="H49" s="145">
        <v>44</v>
      </c>
      <c r="I49" s="168">
        <v>649.15</v>
      </c>
      <c r="J49" s="168">
        <v>326.23</v>
      </c>
    </row>
    <row r="50" spans="1:10" ht="18.75" customHeight="1">
      <c r="A50" s="158"/>
      <c r="B50" s="160">
        <v>3</v>
      </c>
      <c r="C50" s="176">
        <v>85.836</v>
      </c>
      <c r="D50" s="176">
        <v>85.8479</v>
      </c>
      <c r="E50" s="147">
        <f t="shared" si="15"/>
        <v>0.011899999999997135</v>
      </c>
      <c r="F50" s="148">
        <f t="shared" si="16"/>
        <v>40.118670352630076</v>
      </c>
      <c r="G50" s="149">
        <f t="shared" si="17"/>
        <v>296.62000000000006</v>
      </c>
      <c r="H50" s="145">
        <v>45</v>
      </c>
      <c r="I50" s="168">
        <v>645.58</v>
      </c>
      <c r="J50" s="168">
        <v>348.96</v>
      </c>
    </row>
    <row r="51" spans="1:10" ht="18.75" customHeight="1">
      <c r="A51" s="158">
        <v>21081</v>
      </c>
      <c r="B51" s="160">
        <v>4</v>
      </c>
      <c r="C51" s="176">
        <v>84.9948</v>
      </c>
      <c r="D51" s="176">
        <v>85.0032</v>
      </c>
      <c r="E51" s="147">
        <f t="shared" si="15"/>
        <v>0.008400000000008845</v>
      </c>
      <c r="F51" s="148">
        <f t="shared" si="16"/>
        <v>37.046837787813544</v>
      </c>
      <c r="G51" s="149">
        <f t="shared" si="17"/>
        <v>226.74</v>
      </c>
      <c r="H51" s="145">
        <v>46</v>
      </c>
      <c r="I51" s="168">
        <v>735.71</v>
      </c>
      <c r="J51" s="168">
        <v>508.97</v>
      </c>
    </row>
    <row r="52" spans="1:10" ht="18.75" customHeight="1">
      <c r="A52" s="158"/>
      <c r="B52" s="160">
        <v>5</v>
      </c>
      <c r="C52" s="176">
        <v>85.0018</v>
      </c>
      <c r="D52" s="176">
        <v>85.0132</v>
      </c>
      <c r="E52" s="147">
        <f t="shared" si="15"/>
        <v>0.011399999999994748</v>
      </c>
      <c r="F52" s="148">
        <f t="shared" si="16"/>
        <v>35.78940759110522</v>
      </c>
      <c r="G52" s="149">
        <f t="shared" si="17"/>
        <v>318.53000000000003</v>
      </c>
      <c r="H52" s="145">
        <v>47</v>
      </c>
      <c r="I52" s="168">
        <v>700.1</v>
      </c>
      <c r="J52" s="168">
        <v>381.57</v>
      </c>
    </row>
    <row r="53" spans="1:10" ht="18.75" customHeight="1">
      <c r="A53" s="158"/>
      <c r="B53" s="160">
        <v>6</v>
      </c>
      <c r="C53" s="176">
        <v>87.3541</v>
      </c>
      <c r="D53" s="176">
        <v>87.3625</v>
      </c>
      <c r="E53" s="147">
        <f t="shared" si="15"/>
        <v>0.008399999999994634</v>
      </c>
      <c r="F53" s="148">
        <f t="shared" si="16"/>
        <v>28.323835856609353</v>
      </c>
      <c r="G53" s="149">
        <f t="shared" si="17"/>
        <v>296.56999999999994</v>
      </c>
      <c r="H53" s="145">
        <v>48</v>
      </c>
      <c r="I53" s="168">
        <v>707.42</v>
      </c>
      <c r="J53" s="168">
        <v>410.85</v>
      </c>
    </row>
    <row r="54" spans="1:10" ht="18.75" customHeight="1">
      <c r="A54" s="158">
        <v>21087</v>
      </c>
      <c r="B54" s="160">
        <v>7</v>
      </c>
      <c r="C54" s="176">
        <v>86.4108</v>
      </c>
      <c r="D54" s="176">
        <v>86.4163</v>
      </c>
      <c r="E54" s="147">
        <f t="shared" si="15"/>
        <v>0.005500000000012051</v>
      </c>
      <c r="F54" s="148">
        <f t="shared" si="16"/>
        <v>22.271714922097793</v>
      </c>
      <c r="G54" s="149">
        <f t="shared" si="17"/>
        <v>246.95000000000005</v>
      </c>
      <c r="H54" s="145">
        <v>49</v>
      </c>
      <c r="I54" s="168">
        <v>822.51</v>
      </c>
      <c r="J54" s="168">
        <v>575.56</v>
      </c>
    </row>
    <row r="55" spans="1:10" ht="18.75" customHeight="1">
      <c r="A55" s="158"/>
      <c r="B55" s="160">
        <v>8</v>
      </c>
      <c r="C55" s="176">
        <v>84.7747</v>
      </c>
      <c r="D55" s="176">
        <v>84.7842</v>
      </c>
      <c r="E55" s="147">
        <f t="shared" si="15"/>
        <v>0.009500000000002728</v>
      </c>
      <c r="F55" s="148">
        <f t="shared" si="16"/>
        <v>36.83027060557777</v>
      </c>
      <c r="G55" s="149">
        <f t="shared" si="17"/>
        <v>257.93999999999994</v>
      </c>
      <c r="H55" s="145">
        <v>50</v>
      </c>
      <c r="I55" s="168">
        <v>803.31</v>
      </c>
      <c r="J55" s="168">
        <v>545.37</v>
      </c>
    </row>
    <row r="56" spans="1:10" ht="18.75" customHeight="1">
      <c r="A56" s="158"/>
      <c r="B56" s="160">
        <v>9</v>
      </c>
      <c r="C56" s="176">
        <v>87.6402</v>
      </c>
      <c r="D56" s="176">
        <v>87.6474</v>
      </c>
      <c r="E56" s="147">
        <f t="shared" si="15"/>
        <v>0.0072000000000116415</v>
      </c>
      <c r="F56" s="148">
        <f t="shared" si="16"/>
        <v>30.174762164249785</v>
      </c>
      <c r="G56" s="149">
        <f t="shared" si="17"/>
        <v>238.61</v>
      </c>
      <c r="H56" s="145">
        <v>51</v>
      </c>
      <c r="I56" s="168">
        <v>774.92</v>
      </c>
      <c r="J56" s="168">
        <v>536.31</v>
      </c>
    </row>
    <row r="57" spans="1:10" ht="18.75" customHeight="1">
      <c r="A57" s="158">
        <v>21095</v>
      </c>
      <c r="B57" s="160">
        <v>19</v>
      </c>
      <c r="C57" s="176">
        <v>88.9606</v>
      </c>
      <c r="D57" s="176">
        <v>88.9659</v>
      </c>
      <c r="E57" s="147">
        <f t="shared" si="15"/>
        <v>0.0053000000000054115</v>
      </c>
      <c r="F57" s="148">
        <f t="shared" si="16"/>
        <v>23.53045640208405</v>
      </c>
      <c r="G57" s="149">
        <f t="shared" si="17"/>
        <v>225.24</v>
      </c>
      <c r="H57" s="145">
        <v>52</v>
      </c>
      <c r="I57" s="168">
        <v>586.72</v>
      </c>
      <c r="J57" s="168">
        <v>361.48</v>
      </c>
    </row>
    <row r="58" spans="1:10" ht="18.75" customHeight="1">
      <c r="A58" s="158"/>
      <c r="B58" s="160">
        <v>20</v>
      </c>
      <c r="C58" s="176">
        <v>84.657</v>
      </c>
      <c r="D58" s="176">
        <v>84.6595</v>
      </c>
      <c r="E58" s="147">
        <f aca="true" t="shared" si="18" ref="E58:E65">D58-C58</f>
        <v>0.0024999999999977263</v>
      </c>
      <c r="F58" s="148">
        <f aca="true" t="shared" si="19" ref="F58:F65">((10^6)*E58/G58)</f>
        <v>10.127607859014487</v>
      </c>
      <c r="G58" s="149">
        <f aca="true" t="shared" si="20" ref="G58:G65">I58-J58</f>
        <v>246.85000000000002</v>
      </c>
      <c r="H58" s="145">
        <v>53</v>
      </c>
      <c r="I58" s="168">
        <v>825.72</v>
      </c>
      <c r="J58" s="168">
        <v>578.87</v>
      </c>
    </row>
    <row r="59" spans="1:10" ht="18.75" customHeight="1">
      <c r="A59" s="158"/>
      <c r="B59" s="160">
        <v>21</v>
      </c>
      <c r="C59" s="176">
        <v>86.3462</v>
      </c>
      <c r="D59" s="176">
        <v>86.3553</v>
      </c>
      <c r="E59" s="147">
        <f t="shared" si="18"/>
        <v>0.00910000000000366</v>
      </c>
      <c r="F59" s="148">
        <f t="shared" si="19"/>
        <v>30.336366970042533</v>
      </c>
      <c r="G59" s="149">
        <f t="shared" si="20"/>
        <v>299.97</v>
      </c>
      <c r="H59" s="145">
        <v>54</v>
      </c>
      <c r="I59" s="168">
        <v>645.09</v>
      </c>
      <c r="J59" s="168">
        <v>345.12</v>
      </c>
    </row>
    <row r="60" spans="1:10" ht="18.75" customHeight="1">
      <c r="A60" s="158">
        <v>21106</v>
      </c>
      <c r="B60" s="160">
        <v>22</v>
      </c>
      <c r="C60" s="176">
        <v>85.1275</v>
      </c>
      <c r="D60" s="176">
        <v>85.1326</v>
      </c>
      <c r="E60" s="147">
        <f t="shared" si="18"/>
        <v>0.005099999999998772</v>
      </c>
      <c r="F60" s="148">
        <f t="shared" si="19"/>
        <v>19.052600119541136</v>
      </c>
      <c r="G60" s="149">
        <f t="shared" si="20"/>
        <v>267.68000000000006</v>
      </c>
      <c r="H60" s="145">
        <v>55</v>
      </c>
      <c r="I60" s="168">
        <v>820.61</v>
      </c>
      <c r="J60" s="168">
        <v>552.93</v>
      </c>
    </row>
    <row r="61" spans="1:10" ht="18.75" customHeight="1">
      <c r="A61" s="158"/>
      <c r="B61" s="160">
        <v>23</v>
      </c>
      <c r="C61" s="176">
        <v>87.6996</v>
      </c>
      <c r="D61" s="176">
        <v>87.7018</v>
      </c>
      <c r="E61" s="147">
        <f t="shared" si="18"/>
        <v>0.002200000000001978</v>
      </c>
      <c r="F61" s="148">
        <f t="shared" si="19"/>
        <v>7.08534621578737</v>
      </c>
      <c r="G61" s="149">
        <f t="shared" si="20"/>
        <v>310.5</v>
      </c>
      <c r="H61" s="145">
        <v>56</v>
      </c>
      <c r="I61" s="168">
        <v>610.12</v>
      </c>
      <c r="J61" s="168">
        <v>299.62</v>
      </c>
    </row>
    <row r="62" spans="1:10" ht="18.75" customHeight="1">
      <c r="A62" s="158"/>
      <c r="B62" s="160">
        <v>24</v>
      </c>
      <c r="C62" s="176">
        <v>88.0778</v>
      </c>
      <c r="D62" s="176">
        <v>88.0793</v>
      </c>
      <c r="E62" s="147">
        <f t="shared" si="18"/>
        <v>0.0015000000000071623</v>
      </c>
      <c r="F62" s="148">
        <f t="shared" si="19"/>
        <v>6.1621888094945465</v>
      </c>
      <c r="G62" s="149">
        <f t="shared" si="20"/>
        <v>243.41999999999996</v>
      </c>
      <c r="H62" s="145">
        <v>57</v>
      </c>
      <c r="I62" s="168">
        <v>752.4</v>
      </c>
      <c r="J62" s="168">
        <v>508.98</v>
      </c>
    </row>
    <row r="63" spans="1:10" ht="18.75" customHeight="1">
      <c r="A63" s="158">
        <v>21122</v>
      </c>
      <c r="B63" s="160">
        <v>25</v>
      </c>
      <c r="C63" s="176">
        <v>87.0592</v>
      </c>
      <c r="D63" s="176">
        <v>87.0609</v>
      </c>
      <c r="E63" s="147">
        <f t="shared" si="18"/>
        <v>0.0016999999999995907</v>
      </c>
      <c r="F63" s="148">
        <f t="shared" si="19"/>
        <v>5.919426163862218</v>
      </c>
      <c r="G63" s="149">
        <f t="shared" si="20"/>
        <v>287.19000000000005</v>
      </c>
      <c r="H63" s="145">
        <v>58</v>
      </c>
      <c r="I63" s="168">
        <v>805.7</v>
      </c>
      <c r="J63" s="168">
        <v>518.51</v>
      </c>
    </row>
    <row r="64" spans="1:10" ht="18.75" customHeight="1">
      <c r="A64" s="158"/>
      <c r="B64" s="160">
        <v>26</v>
      </c>
      <c r="C64" s="176">
        <v>85.8005</v>
      </c>
      <c r="D64" s="176">
        <v>85.8009</v>
      </c>
      <c r="E64" s="147">
        <f t="shared" si="18"/>
        <v>0.00039999999999906777</v>
      </c>
      <c r="F64" s="148">
        <f t="shared" si="19"/>
        <v>1.8769649476752275</v>
      </c>
      <c r="G64" s="149">
        <f t="shared" si="20"/>
        <v>213.11</v>
      </c>
      <c r="H64" s="145">
        <v>59</v>
      </c>
      <c r="I64" s="168">
        <v>854.86</v>
      </c>
      <c r="J64" s="168">
        <v>641.75</v>
      </c>
    </row>
    <row r="65" spans="1:10" ht="18.75" customHeight="1">
      <c r="A65" s="158"/>
      <c r="B65" s="160">
        <v>27</v>
      </c>
      <c r="C65" s="176">
        <v>86.3078</v>
      </c>
      <c r="D65" s="176">
        <v>86.3108</v>
      </c>
      <c r="E65" s="147">
        <f t="shared" si="18"/>
        <v>0.0030000000000001137</v>
      </c>
      <c r="F65" s="148">
        <f t="shared" si="19"/>
        <v>10.26097068782746</v>
      </c>
      <c r="G65" s="149">
        <f t="shared" si="20"/>
        <v>292.36999999999995</v>
      </c>
      <c r="H65" s="145">
        <v>60</v>
      </c>
      <c r="I65" s="168">
        <v>776.91</v>
      </c>
      <c r="J65" s="168">
        <v>484.54</v>
      </c>
    </row>
    <row r="66" spans="1:10" ht="18.75" customHeight="1">
      <c r="A66" s="158">
        <v>21130</v>
      </c>
      <c r="B66" s="160">
        <v>1</v>
      </c>
      <c r="C66" s="176">
        <v>85.397</v>
      </c>
      <c r="D66" s="176">
        <v>85.398</v>
      </c>
      <c r="E66" s="147">
        <f>D66-C66</f>
        <v>0.000999999999990564</v>
      </c>
      <c r="F66" s="148">
        <f>((10^6)*E66/G66)</f>
        <v>3.4244229846947603</v>
      </c>
      <c r="G66" s="149">
        <f>I66-J66</f>
        <v>292.02000000000004</v>
      </c>
      <c r="H66" s="145">
        <v>61</v>
      </c>
      <c r="I66" s="168">
        <v>803.23</v>
      </c>
      <c r="J66" s="168">
        <v>511.21</v>
      </c>
    </row>
    <row r="67" spans="1:10" ht="18.75" customHeight="1">
      <c r="A67" s="158"/>
      <c r="B67" s="160">
        <v>2</v>
      </c>
      <c r="C67" s="176">
        <v>87.4851</v>
      </c>
      <c r="D67" s="176">
        <v>87.4895</v>
      </c>
      <c r="E67" s="147">
        <f aca="true" t="shared" si="21" ref="E67:E130">D67-C67</f>
        <v>0.004400000000003956</v>
      </c>
      <c r="F67" s="148">
        <f aca="true" t="shared" si="22" ref="F67:F130">((10^6)*E67/G67)</f>
        <v>13.857394809788223</v>
      </c>
      <c r="G67" s="149">
        <f aca="true" t="shared" si="23" ref="G67:G130">I67-J67</f>
        <v>317.52</v>
      </c>
      <c r="H67" s="145">
        <v>62</v>
      </c>
      <c r="I67" s="168">
        <v>836.06</v>
      </c>
      <c r="J67" s="168">
        <v>518.54</v>
      </c>
    </row>
    <row r="68" spans="1:10" ht="18.75" customHeight="1">
      <c r="A68" s="158"/>
      <c r="B68" s="160">
        <v>3</v>
      </c>
      <c r="C68" s="176">
        <v>85.8623</v>
      </c>
      <c r="D68" s="176">
        <v>85.8664</v>
      </c>
      <c r="E68" s="147">
        <f t="shared" si="21"/>
        <v>0.004099999999993997</v>
      </c>
      <c r="F68" s="148">
        <f t="shared" si="22"/>
        <v>14.01182461294555</v>
      </c>
      <c r="G68" s="149">
        <f t="shared" si="23"/>
        <v>292.61</v>
      </c>
      <c r="H68" s="145">
        <v>63</v>
      </c>
      <c r="I68" s="168">
        <v>802.98</v>
      </c>
      <c r="J68" s="168">
        <v>510.37</v>
      </c>
    </row>
    <row r="69" spans="1:10" ht="18.75" customHeight="1">
      <c r="A69" s="158">
        <v>21136</v>
      </c>
      <c r="B69" s="160">
        <v>4</v>
      </c>
      <c r="C69" s="176">
        <v>85.0003</v>
      </c>
      <c r="D69" s="176">
        <v>85.0087</v>
      </c>
      <c r="E69" s="147">
        <f t="shared" si="21"/>
        <v>0.008400000000008845</v>
      </c>
      <c r="F69" s="148">
        <f t="shared" si="22"/>
        <v>29.98286693321261</v>
      </c>
      <c r="G69" s="149">
        <f t="shared" si="23"/>
        <v>280.15999999999997</v>
      </c>
      <c r="H69" s="145">
        <v>64</v>
      </c>
      <c r="I69" s="168">
        <v>806.64</v>
      </c>
      <c r="J69" s="168">
        <v>526.48</v>
      </c>
    </row>
    <row r="70" spans="1:10" ht="18.75" customHeight="1">
      <c r="A70" s="158"/>
      <c r="B70" s="160">
        <v>5</v>
      </c>
      <c r="C70" s="176">
        <v>85.0397</v>
      </c>
      <c r="D70" s="176">
        <v>85.049</v>
      </c>
      <c r="E70" s="147">
        <f t="shared" si="21"/>
        <v>0.0093000000000103</v>
      </c>
      <c r="F70" s="148">
        <f t="shared" si="22"/>
        <v>32.93784310256879</v>
      </c>
      <c r="G70" s="149">
        <f t="shared" si="23"/>
        <v>282.35</v>
      </c>
      <c r="H70" s="145">
        <v>65</v>
      </c>
      <c r="I70" s="168">
        <v>846.82</v>
      </c>
      <c r="J70" s="168">
        <v>564.47</v>
      </c>
    </row>
    <row r="71" spans="1:10" ht="18.75" customHeight="1">
      <c r="A71" s="158"/>
      <c r="B71" s="160">
        <v>6</v>
      </c>
      <c r="C71" s="176">
        <v>87.4028</v>
      </c>
      <c r="D71" s="176">
        <v>87.4057</v>
      </c>
      <c r="E71" s="147">
        <f t="shared" si="21"/>
        <v>0.002899999999996794</v>
      </c>
      <c r="F71" s="148">
        <f t="shared" si="22"/>
        <v>10.646499504375322</v>
      </c>
      <c r="G71" s="149">
        <f t="shared" si="23"/>
        <v>272.39</v>
      </c>
      <c r="H71" s="145">
        <v>66</v>
      </c>
      <c r="I71" s="168">
        <v>749.75</v>
      </c>
      <c r="J71" s="168">
        <v>477.36</v>
      </c>
    </row>
    <row r="72" spans="1:10" ht="18.75" customHeight="1">
      <c r="A72" s="158">
        <v>21145</v>
      </c>
      <c r="B72" s="160">
        <v>7</v>
      </c>
      <c r="C72" s="176">
        <v>86.4338</v>
      </c>
      <c r="D72" s="176">
        <v>86.4356</v>
      </c>
      <c r="E72" s="147">
        <f t="shared" si="21"/>
        <v>0.0017999999999886995</v>
      </c>
      <c r="F72" s="148">
        <f t="shared" si="22"/>
        <v>5.64741317098704</v>
      </c>
      <c r="G72" s="149">
        <f t="shared" si="23"/>
        <v>318.7300000000001</v>
      </c>
      <c r="H72" s="145">
        <v>67</v>
      </c>
      <c r="I72" s="168">
        <v>665.94</v>
      </c>
      <c r="J72" s="168">
        <v>347.21</v>
      </c>
    </row>
    <row r="73" spans="1:10" ht="18.75" customHeight="1">
      <c r="A73" s="158"/>
      <c r="B73" s="160">
        <v>8</v>
      </c>
      <c r="C73" s="176">
        <v>84.8044</v>
      </c>
      <c r="D73" s="176">
        <v>84.8066</v>
      </c>
      <c r="E73" s="147">
        <f t="shared" si="21"/>
        <v>0.002200000000001978</v>
      </c>
      <c r="F73" s="148">
        <f t="shared" si="22"/>
        <v>7.505714578151473</v>
      </c>
      <c r="G73" s="149">
        <f t="shared" si="23"/>
        <v>293.11</v>
      </c>
      <c r="H73" s="145">
        <v>68</v>
      </c>
      <c r="I73" s="168">
        <v>847.64</v>
      </c>
      <c r="J73" s="168">
        <v>554.53</v>
      </c>
    </row>
    <row r="74" spans="1:10" ht="18.75" customHeight="1">
      <c r="A74" s="158"/>
      <c r="B74" s="160">
        <v>9</v>
      </c>
      <c r="C74" s="176">
        <v>87.659</v>
      </c>
      <c r="D74" s="176">
        <v>87.6648</v>
      </c>
      <c r="E74" s="147">
        <f t="shared" si="21"/>
        <v>0.005799999999993588</v>
      </c>
      <c r="F74" s="148">
        <f t="shared" si="22"/>
        <v>18.306925067841636</v>
      </c>
      <c r="G74" s="149">
        <f t="shared" si="23"/>
        <v>316.82000000000005</v>
      </c>
      <c r="H74" s="145">
        <v>69</v>
      </c>
      <c r="I74" s="168">
        <v>637.08</v>
      </c>
      <c r="J74" s="168">
        <v>320.26</v>
      </c>
    </row>
    <row r="75" spans="1:10" ht="18.75" customHeight="1">
      <c r="A75" s="158">
        <v>21156</v>
      </c>
      <c r="B75" s="160">
        <v>28</v>
      </c>
      <c r="C75" s="176">
        <v>87.2117</v>
      </c>
      <c r="D75" s="176">
        <v>87.2142</v>
      </c>
      <c r="E75" s="147">
        <f t="shared" si="21"/>
        <v>0.002500000000011937</v>
      </c>
      <c r="F75" s="148">
        <f t="shared" si="22"/>
        <v>9.577076310189769</v>
      </c>
      <c r="G75" s="149">
        <f t="shared" si="23"/>
        <v>261.03999999999996</v>
      </c>
      <c r="H75" s="145">
        <v>70</v>
      </c>
      <c r="I75" s="168">
        <v>876.38</v>
      </c>
      <c r="J75" s="168">
        <v>615.34</v>
      </c>
    </row>
    <row r="76" spans="1:10" ht="18.75" customHeight="1">
      <c r="A76" s="158"/>
      <c r="B76" s="160">
        <v>29</v>
      </c>
      <c r="C76" s="176">
        <v>85.25</v>
      </c>
      <c r="D76" s="176">
        <v>85.2511</v>
      </c>
      <c r="E76" s="147">
        <f t="shared" si="21"/>
        <v>0.0010999999999938836</v>
      </c>
      <c r="F76" s="148">
        <f t="shared" si="22"/>
        <v>3.3010233172099857</v>
      </c>
      <c r="G76" s="149">
        <f t="shared" si="23"/>
        <v>333.23</v>
      </c>
      <c r="H76" s="145">
        <v>71</v>
      </c>
      <c r="I76" s="168">
        <v>705.62</v>
      </c>
      <c r="J76" s="168">
        <v>372.39</v>
      </c>
    </row>
    <row r="77" spans="1:10" ht="18.75" customHeight="1">
      <c r="A77" s="158"/>
      <c r="B77" s="160">
        <v>30</v>
      </c>
      <c r="C77" s="176">
        <v>84.9698</v>
      </c>
      <c r="D77" s="176">
        <v>84.9713</v>
      </c>
      <c r="E77" s="147">
        <f t="shared" si="21"/>
        <v>0.0014999999999929514</v>
      </c>
      <c r="F77" s="148">
        <f t="shared" si="22"/>
        <v>5.132240736281354</v>
      </c>
      <c r="G77" s="149">
        <f t="shared" si="23"/>
        <v>292.27000000000004</v>
      </c>
      <c r="H77" s="145">
        <v>72</v>
      </c>
      <c r="I77" s="168">
        <v>652.58</v>
      </c>
      <c r="J77" s="168">
        <v>360.31</v>
      </c>
    </row>
    <row r="78" spans="1:10" ht="18.75" customHeight="1">
      <c r="A78" s="158">
        <v>21170</v>
      </c>
      <c r="B78" s="160">
        <v>31</v>
      </c>
      <c r="C78" s="176">
        <v>84.8842</v>
      </c>
      <c r="D78" s="176">
        <v>84.8846</v>
      </c>
      <c r="E78" s="147">
        <f t="shared" si="21"/>
        <v>0.00039999999999906777</v>
      </c>
      <c r="F78" s="148">
        <f t="shared" si="22"/>
        <v>1.4143271338627674</v>
      </c>
      <c r="G78" s="149">
        <f t="shared" si="23"/>
        <v>282.81999999999994</v>
      </c>
      <c r="H78" s="145">
        <v>73</v>
      </c>
      <c r="I78" s="168">
        <v>636.81</v>
      </c>
      <c r="J78" s="168">
        <v>353.99</v>
      </c>
    </row>
    <row r="79" spans="1:10" ht="18.75" customHeight="1">
      <c r="A79" s="158"/>
      <c r="B79" s="160">
        <v>32</v>
      </c>
      <c r="C79" s="176">
        <v>85.0216</v>
      </c>
      <c r="D79" s="176">
        <v>85.0228</v>
      </c>
      <c r="E79" s="147">
        <f t="shared" si="21"/>
        <v>0.0011999999999972033</v>
      </c>
      <c r="F79" s="148">
        <f t="shared" si="22"/>
        <v>4.601226993854306</v>
      </c>
      <c r="G79" s="149">
        <f t="shared" si="23"/>
        <v>260.80000000000007</v>
      </c>
      <c r="H79" s="145">
        <v>74</v>
      </c>
      <c r="I79" s="168">
        <v>832.46</v>
      </c>
      <c r="J79" s="168">
        <v>571.66</v>
      </c>
    </row>
    <row r="80" spans="1:10" ht="18.75" customHeight="1">
      <c r="A80" s="158"/>
      <c r="B80" s="160">
        <v>33</v>
      </c>
      <c r="C80" s="176">
        <v>86.0003</v>
      </c>
      <c r="D80" s="176">
        <v>86.001</v>
      </c>
      <c r="E80" s="147">
        <f t="shared" si="21"/>
        <v>0.0007000000000090267</v>
      </c>
      <c r="F80" s="148">
        <f t="shared" si="22"/>
        <v>3.12625608507448</v>
      </c>
      <c r="G80" s="149">
        <f t="shared" si="23"/>
        <v>223.90999999999997</v>
      </c>
      <c r="H80" s="145">
        <v>75</v>
      </c>
      <c r="I80" s="168">
        <v>868.43</v>
      </c>
      <c r="J80" s="168">
        <v>644.52</v>
      </c>
    </row>
    <row r="81" spans="1:10" ht="18.75" customHeight="1">
      <c r="A81" s="158">
        <v>21177</v>
      </c>
      <c r="B81" s="160">
        <v>34</v>
      </c>
      <c r="C81" s="176">
        <v>83.7378</v>
      </c>
      <c r="D81" s="176">
        <v>83.7442</v>
      </c>
      <c r="E81" s="147">
        <f t="shared" si="21"/>
        <v>0.006400000000013506</v>
      </c>
      <c r="F81" s="148">
        <f t="shared" si="22"/>
        <v>25.18891687662747</v>
      </c>
      <c r="G81" s="149">
        <f t="shared" si="23"/>
        <v>254.07999999999993</v>
      </c>
      <c r="H81" s="145">
        <v>76</v>
      </c>
      <c r="I81" s="168">
        <v>804.65</v>
      </c>
      <c r="J81" s="168">
        <v>550.57</v>
      </c>
    </row>
    <row r="82" spans="1:10" ht="18.75" customHeight="1">
      <c r="A82" s="158"/>
      <c r="B82" s="160">
        <v>35</v>
      </c>
      <c r="C82" s="176">
        <v>85.017</v>
      </c>
      <c r="D82" s="176">
        <v>85.0217</v>
      </c>
      <c r="E82" s="147">
        <f t="shared" si="21"/>
        <v>0.004699999999999704</v>
      </c>
      <c r="F82" s="148">
        <f t="shared" si="22"/>
        <v>20.31553922627925</v>
      </c>
      <c r="G82" s="149">
        <f t="shared" si="23"/>
        <v>231.35000000000002</v>
      </c>
      <c r="H82" s="145">
        <v>77</v>
      </c>
      <c r="I82" s="168">
        <v>854.16</v>
      </c>
      <c r="J82" s="168">
        <v>622.81</v>
      </c>
    </row>
    <row r="83" spans="1:10" ht="18.75" customHeight="1">
      <c r="A83" s="158"/>
      <c r="B83" s="160">
        <v>36</v>
      </c>
      <c r="C83" s="176">
        <v>84.578</v>
      </c>
      <c r="D83" s="176">
        <v>84.5832</v>
      </c>
      <c r="E83" s="147">
        <f t="shared" si="21"/>
        <v>0.005200000000002092</v>
      </c>
      <c r="F83" s="148">
        <f t="shared" si="22"/>
        <v>18.53039697812733</v>
      </c>
      <c r="G83" s="149">
        <f t="shared" si="23"/>
        <v>280.62</v>
      </c>
      <c r="H83" s="145">
        <v>78</v>
      </c>
      <c r="I83" s="168">
        <v>811.26</v>
      </c>
      <c r="J83" s="168">
        <v>530.64</v>
      </c>
    </row>
    <row r="84" spans="1:10" ht="18.75" customHeight="1">
      <c r="A84" s="158">
        <v>21190</v>
      </c>
      <c r="B84" s="160">
        <v>28</v>
      </c>
      <c r="C84" s="176">
        <v>87.2437</v>
      </c>
      <c r="D84" s="176">
        <v>87.2474</v>
      </c>
      <c r="E84" s="192">
        <f t="shared" si="21"/>
        <v>0.0036999999999949296</v>
      </c>
      <c r="F84" s="193">
        <f t="shared" si="22"/>
        <v>11.502113901998664</v>
      </c>
      <c r="G84" s="194">
        <f t="shared" si="23"/>
        <v>321.67999999999995</v>
      </c>
      <c r="H84" s="195">
        <v>79</v>
      </c>
      <c r="I84" s="168">
        <v>847.79</v>
      </c>
      <c r="J84" s="168">
        <v>526.11</v>
      </c>
    </row>
    <row r="85" spans="1:10" ht="18.75" customHeight="1">
      <c r="A85" s="158"/>
      <c r="B85" s="160">
        <v>29</v>
      </c>
      <c r="C85" s="176">
        <v>85.2636</v>
      </c>
      <c r="D85" s="176">
        <v>85.2684</v>
      </c>
      <c r="E85" s="192">
        <f t="shared" si="21"/>
        <v>0.004800000000003024</v>
      </c>
      <c r="F85" s="193">
        <f t="shared" si="22"/>
        <v>14.738846071185629</v>
      </c>
      <c r="G85" s="194">
        <f t="shared" si="23"/>
        <v>325.67</v>
      </c>
      <c r="H85" s="195">
        <v>80</v>
      </c>
      <c r="I85" s="168">
        <v>813.37</v>
      </c>
      <c r="J85" s="168">
        <v>487.7</v>
      </c>
    </row>
    <row r="86" spans="1:10" ht="18.75" customHeight="1">
      <c r="A86" s="158"/>
      <c r="B86" s="160">
        <v>30</v>
      </c>
      <c r="C86" s="176">
        <v>84.9866</v>
      </c>
      <c r="D86" s="176">
        <v>84.9905</v>
      </c>
      <c r="E86" s="192">
        <f t="shared" si="21"/>
        <v>0.003900000000001569</v>
      </c>
      <c r="F86" s="193">
        <f t="shared" si="22"/>
        <v>13.140161725072673</v>
      </c>
      <c r="G86" s="194">
        <f t="shared" si="23"/>
        <v>296.79999999999995</v>
      </c>
      <c r="H86" s="195">
        <v>81</v>
      </c>
      <c r="I86" s="168">
        <v>850.93</v>
      </c>
      <c r="J86" s="168">
        <v>554.13</v>
      </c>
    </row>
    <row r="87" spans="1:10" ht="18.75" customHeight="1">
      <c r="A87" s="158">
        <v>21198</v>
      </c>
      <c r="B87" s="160">
        <v>31</v>
      </c>
      <c r="C87" s="176">
        <v>84.9042</v>
      </c>
      <c r="D87" s="176">
        <v>84.907</v>
      </c>
      <c r="E87" s="192">
        <f t="shared" si="21"/>
        <v>0.0027999999999934744</v>
      </c>
      <c r="F87" s="193">
        <f t="shared" si="22"/>
        <v>9.847019518176454</v>
      </c>
      <c r="G87" s="194">
        <f t="shared" si="23"/>
        <v>284.34999999999997</v>
      </c>
      <c r="H87" s="195">
        <v>82</v>
      </c>
      <c r="I87" s="168">
        <v>784.15</v>
      </c>
      <c r="J87" s="168">
        <v>499.8</v>
      </c>
    </row>
    <row r="88" spans="1:10" ht="18.75" customHeight="1">
      <c r="A88" s="158"/>
      <c r="B88" s="160">
        <v>32</v>
      </c>
      <c r="C88" s="176">
        <v>85.0333</v>
      </c>
      <c r="D88" s="176">
        <v>85.0352</v>
      </c>
      <c r="E88" s="192">
        <f t="shared" si="21"/>
        <v>0.00190000000000623</v>
      </c>
      <c r="F88" s="193">
        <f t="shared" si="22"/>
        <v>6.732575032799085</v>
      </c>
      <c r="G88" s="194">
        <f t="shared" si="23"/>
        <v>282.21000000000004</v>
      </c>
      <c r="H88" s="195">
        <v>83</v>
      </c>
      <c r="I88" s="168">
        <v>759.2</v>
      </c>
      <c r="J88" s="168">
        <v>476.99</v>
      </c>
    </row>
    <row r="89" spans="1:10" ht="18.75" customHeight="1">
      <c r="A89" s="158"/>
      <c r="B89" s="160">
        <v>33</v>
      </c>
      <c r="C89" s="176">
        <v>86.0143</v>
      </c>
      <c r="D89" s="176">
        <v>86.0188</v>
      </c>
      <c r="E89" s="192">
        <f t="shared" si="21"/>
        <v>0.004499999999993065</v>
      </c>
      <c r="F89" s="193">
        <f t="shared" si="22"/>
        <v>16.88935595253365</v>
      </c>
      <c r="G89" s="194">
        <f t="shared" si="23"/>
        <v>266.44</v>
      </c>
      <c r="H89" s="195">
        <v>84</v>
      </c>
      <c r="I89" s="168">
        <v>624.52</v>
      </c>
      <c r="J89" s="168">
        <v>358.08</v>
      </c>
    </row>
    <row r="90" spans="1:10" ht="18.75" customHeight="1">
      <c r="A90" s="158">
        <v>21206</v>
      </c>
      <c r="B90" s="160">
        <v>34</v>
      </c>
      <c r="C90" s="176">
        <v>83.7527</v>
      </c>
      <c r="D90" s="176">
        <v>83.7581</v>
      </c>
      <c r="E90" s="192">
        <f t="shared" si="21"/>
        <v>0.00539999999999452</v>
      </c>
      <c r="F90" s="193">
        <f t="shared" si="22"/>
        <v>19.074531967483296</v>
      </c>
      <c r="G90" s="194">
        <f t="shared" si="23"/>
        <v>283.09999999999997</v>
      </c>
      <c r="H90" s="195">
        <v>85</v>
      </c>
      <c r="I90" s="168">
        <v>794.3</v>
      </c>
      <c r="J90" s="168">
        <v>511.2</v>
      </c>
    </row>
    <row r="91" spans="1:10" ht="18.75" customHeight="1">
      <c r="A91" s="158"/>
      <c r="B91" s="160">
        <v>35</v>
      </c>
      <c r="C91" s="176">
        <v>85.0184</v>
      </c>
      <c r="D91" s="176">
        <v>85.0214</v>
      </c>
      <c r="E91" s="192">
        <f t="shared" si="21"/>
        <v>0.0030000000000001137</v>
      </c>
      <c r="F91" s="193">
        <f t="shared" si="22"/>
        <v>9.639483323694215</v>
      </c>
      <c r="G91" s="194">
        <f t="shared" si="23"/>
        <v>311.22</v>
      </c>
      <c r="H91" s="195">
        <v>86</v>
      </c>
      <c r="I91" s="168">
        <v>684.95</v>
      </c>
      <c r="J91" s="168">
        <v>373.73</v>
      </c>
    </row>
    <row r="92" spans="1:10" ht="18.75" customHeight="1">
      <c r="A92" s="158"/>
      <c r="B92" s="160">
        <v>36</v>
      </c>
      <c r="C92" s="176">
        <v>84.604</v>
      </c>
      <c r="D92" s="176">
        <v>84.6053</v>
      </c>
      <c r="E92" s="192">
        <f t="shared" si="21"/>
        <v>0.001300000000000523</v>
      </c>
      <c r="F92" s="193">
        <f t="shared" si="22"/>
        <v>4.666523081342965</v>
      </c>
      <c r="G92" s="194">
        <f t="shared" si="23"/>
        <v>278.5799999999999</v>
      </c>
      <c r="H92" s="195">
        <v>87</v>
      </c>
      <c r="I92" s="168">
        <v>741.31</v>
      </c>
      <c r="J92" s="168">
        <v>462.73</v>
      </c>
    </row>
    <row r="93" spans="1:10" ht="18.75" customHeight="1">
      <c r="A93" s="158">
        <v>21218</v>
      </c>
      <c r="B93" s="160">
        <v>19</v>
      </c>
      <c r="C93" s="176">
        <v>88.9591</v>
      </c>
      <c r="D93" s="176">
        <v>88.9604</v>
      </c>
      <c r="E93" s="192">
        <f t="shared" si="21"/>
        <v>0.001300000000000523</v>
      </c>
      <c r="F93" s="193">
        <f t="shared" si="22"/>
        <v>4.204126511870263</v>
      </c>
      <c r="G93" s="194">
        <f t="shared" si="23"/>
        <v>309.22</v>
      </c>
      <c r="H93" s="195">
        <v>88</v>
      </c>
      <c r="I93" s="168">
        <v>774.48</v>
      </c>
      <c r="J93" s="168">
        <v>465.26</v>
      </c>
    </row>
    <row r="94" spans="1:10" ht="18.75" customHeight="1">
      <c r="A94" s="158"/>
      <c r="B94" s="160">
        <v>20</v>
      </c>
      <c r="C94" s="176">
        <v>84.6573</v>
      </c>
      <c r="D94" s="176">
        <v>84.6654</v>
      </c>
      <c r="E94" s="192">
        <f t="shared" si="21"/>
        <v>0.008099999999998886</v>
      </c>
      <c r="F94" s="193">
        <f t="shared" si="22"/>
        <v>28.193525931078614</v>
      </c>
      <c r="G94" s="194">
        <f t="shared" si="23"/>
        <v>287.3</v>
      </c>
      <c r="H94" s="195">
        <v>89</v>
      </c>
      <c r="I94" s="168">
        <v>665.38</v>
      </c>
      <c r="J94" s="168">
        <v>378.08</v>
      </c>
    </row>
    <row r="95" spans="1:10" ht="18.75" customHeight="1">
      <c r="A95" s="158"/>
      <c r="B95" s="160">
        <v>21</v>
      </c>
      <c r="C95" s="176">
        <v>86.3765</v>
      </c>
      <c r="D95" s="176">
        <v>86.3784</v>
      </c>
      <c r="E95" s="192">
        <f t="shared" si="21"/>
        <v>0.00190000000000623</v>
      </c>
      <c r="F95" s="193">
        <f t="shared" si="22"/>
        <v>8.306374049165997</v>
      </c>
      <c r="G95" s="194">
        <f t="shared" si="23"/>
        <v>228.73999999999995</v>
      </c>
      <c r="H95" s="195">
        <v>90</v>
      </c>
      <c r="I95" s="168">
        <v>639.53</v>
      </c>
      <c r="J95" s="168">
        <v>410.79</v>
      </c>
    </row>
    <row r="96" spans="1:10" ht="18.75" customHeight="1">
      <c r="A96" s="158">
        <v>21227</v>
      </c>
      <c r="B96" s="160">
        <v>22</v>
      </c>
      <c r="C96" s="176">
        <v>85.131</v>
      </c>
      <c r="D96" s="176">
        <v>85.1354</v>
      </c>
      <c r="E96" s="192">
        <f t="shared" si="21"/>
        <v>0.004400000000003956</v>
      </c>
      <c r="F96" s="193">
        <f t="shared" si="22"/>
        <v>14.485596707831952</v>
      </c>
      <c r="G96" s="194">
        <f t="shared" si="23"/>
        <v>303.75000000000006</v>
      </c>
      <c r="H96" s="195">
        <v>91</v>
      </c>
      <c r="I96" s="168">
        <v>701.69</v>
      </c>
      <c r="J96" s="168">
        <v>397.94</v>
      </c>
    </row>
    <row r="97" spans="1:10" ht="18.75" customHeight="1">
      <c r="A97" s="158"/>
      <c r="B97" s="160">
        <v>23</v>
      </c>
      <c r="C97" s="176">
        <v>87.6834</v>
      </c>
      <c r="D97" s="176">
        <v>87.6951</v>
      </c>
      <c r="E97" s="192">
        <f t="shared" si="21"/>
        <v>0.011699999999990496</v>
      </c>
      <c r="F97" s="193">
        <f t="shared" si="22"/>
        <v>34.259611724372625</v>
      </c>
      <c r="G97" s="194">
        <f t="shared" si="23"/>
        <v>341.51000000000005</v>
      </c>
      <c r="H97" s="195">
        <v>92</v>
      </c>
      <c r="I97" s="168">
        <v>710.71</v>
      </c>
      <c r="J97" s="168">
        <v>369.2</v>
      </c>
    </row>
    <row r="98" spans="1:10" ht="18.75" customHeight="1">
      <c r="A98" s="158"/>
      <c r="B98" s="160">
        <v>24</v>
      </c>
      <c r="C98" s="176">
        <v>88.0514</v>
      </c>
      <c r="D98" s="176">
        <v>88.0545</v>
      </c>
      <c r="E98" s="192">
        <f t="shared" si="21"/>
        <v>0.0031000000000034333</v>
      </c>
      <c r="F98" s="193">
        <f t="shared" si="22"/>
        <v>11.48956673215757</v>
      </c>
      <c r="G98" s="194">
        <f t="shared" si="23"/>
        <v>269.80999999999995</v>
      </c>
      <c r="H98" s="195">
        <v>93</v>
      </c>
      <c r="I98" s="168">
        <v>822.67</v>
      </c>
      <c r="J98" s="168">
        <v>552.86</v>
      </c>
    </row>
    <row r="99" spans="1:10" ht="18.75" customHeight="1">
      <c r="A99" s="158">
        <v>21255</v>
      </c>
      <c r="B99" s="160">
        <v>25</v>
      </c>
      <c r="C99" s="176">
        <v>87.0847</v>
      </c>
      <c r="D99" s="176">
        <v>87.0855</v>
      </c>
      <c r="E99" s="192">
        <f t="shared" si="21"/>
        <v>0.0007999999999981355</v>
      </c>
      <c r="F99" s="193">
        <f t="shared" si="22"/>
        <v>2.8785261945816627</v>
      </c>
      <c r="G99" s="194">
        <f t="shared" si="23"/>
        <v>277.91999999999996</v>
      </c>
      <c r="H99" s="195">
        <v>94</v>
      </c>
      <c r="I99" s="168">
        <v>678.67</v>
      </c>
      <c r="J99" s="168">
        <v>400.75</v>
      </c>
    </row>
    <row r="100" spans="1:10" ht="18.75" customHeight="1">
      <c r="A100" s="158"/>
      <c r="B100" s="160">
        <v>26</v>
      </c>
      <c r="C100" s="176">
        <v>85.8183</v>
      </c>
      <c r="D100" s="176">
        <v>85.823</v>
      </c>
      <c r="E100" s="192">
        <f t="shared" si="21"/>
        <v>0.004699999999999704</v>
      </c>
      <c r="F100" s="193">
        <f t="shared" si="22"/>
        <v>17.201625004573817</v>
      </c>
      <c r="G100" s="194">
        <f t="shared" si="23"/>
        <v>273.23</v>
      </c>
      <c r="H100" s="195">
        <v>95</v>
      </c>
      <c r="I100" s="168">
        <v>825.6</v>
      </c>
      <c r="J100" s="168">
        <v>552.37</v>
      </c>
    </row>
    <row r="101" spans="1:10" ht="18.75" customHeight="1">
      <c r="A101" s="158"/>
      <c r="B101" s="160">
        <v>27</v>
      </c>
      <c r="C101" s="176">
        <v>86.3445</v>
      </c>
      <c r="D101" s="176">
        <v>86.3531</v>
      </c>
      <c r="E101" s="192">
        <f t="shared" si="21"/>
        <v>0.008600000000001273</v>
      </c>
      <c r="F101" s="193">
        <f t="shared" si="22"/>
        <v>30.181792658107934</v>
      </c>
      <c r="G101" s="194">
        <f t="shared" si="23"/>
        <v>284.93999999999994</v>
      </c>
      <c r="H101" s="195">
        <v>96</v>
      </c>
      <c r="I101" s="168">
        <v>646.93</v>
      </c>
      <c r="J101" s="168">
        <v>361.99</v>
      </c>
    </row>
    <row r="102" spans="1:10" ht="18.75" customHeight="1">
      <c r="A102" s="158">
        <v>21270</v>
      </c>
      <c r="B102" s="160">
        <v>28</v>
      </c>
      <c r="C102" s="176">
        <v>87.2463</v>
      </c>
      <c r="D102" s="176">
        <v>87.2563</v>
      </c>
      <c r="E102" s="192">
        <f t="shared" si="21"/>
        <v>0.009999999999990905</v>
      </c>
      <c r="F102" s="193">
        <f t="shared" si="22"/>
        <v>34.90766921489477</v>
      </c>
      <c r="G102" s="194">
        <f t="shared" si="23"/>
        <v>286.47</v>
      </c>
      <c r="H102" s="195">
        <v>97</v>
      </c>
      <c r="I102" s="168">
        <v>778.09</v>
      </c>
      <c r="J102" s="168">
        <v>491.62</v>
      </c>
    </row>
    <row r="103" spans="1:10" ht="18.75" customHeight="1">
      <c r="A103" s="158"/>
      <c r="B103" s="160">
        <v>29</v>
      </c>
      <c r="C103" s="176">
        <v>85.2758</v>
      </c>
      <c r="D103" s="176">
        <v>85.276</v>
      </c>
      <c r="E103" s="192">
        <f t="shared" si="21"/>
        <v>0.00019999999999242846</v>
      </c>
      <c r="F103" s="193">
        <f t="shared" si="22"/>
        <v>0.7765180928421669</v>
      </c>
      <c r="G103" s="194">
        <f t="shared" si="23"/>
        <v>257.55999999999995</v>
      </c>
      <c r="H103" s="195">
        <v>98</v>
      </c>
      <c r="I103" s="168">
        <v>787.75</v>
      </c>
      <c r="J103" s="168">
        <v>530.19</v>
      </c>
    </row>
    <row r="104" spans="1:10" ht="18.75" customHeight="1">
      <c r="A104" s="196"/>
      <c r="B104" s="197">
        <v>30</v>
      </c>
      <c r="C104" s="198">
        <v>84.9973</v>
      </c>
      <c r="D104" s="198">
        <v>84.9985</v>
      </c>
      <c r="E104" s="199">
        <f t="shared" si="21"/>
        <v>0.0012000000000114142</v>
      </c>
      <c r="F104" s="200">
        <f t="shared" si="22"/>
        <v>4.124420003476248</v>
      </c>
      <c r="G104" s="201">
        <f t="shared" si="23"/>
        <v>290.94999999999993</v>
      </c>
      <c r="H104" s="197">
        <v>99</v>
      </c>
      <c r="I104" s="202">
        <v>817.81</v>
      </c>
      <c r="J104" s="202">
        <v>526.86</v>
      </c>
    </row>
    <row r="105" spans="1:10" ht="18.75" customHeight="1">
      <c r="A105" s="203">
        <v>21277</v>
      </c>
      <c r="B105" s="204">
        <v>13</v>
      </c>
      <c r="C105" s="205">
        <v>86.7384</v>
      </c>
      <c r="D105" s="205">
        <v>86.745</v>
      </c>
      <c r="E105" s="206">
        <f t="shared" si="21"/>
        <v>0.0066000000000059345</v>
      </c>
      <c r="F105" s="207">
        <f t="shared" si="22"/>
        <v>26.74338506424868</v>
      </c>
      <c r="G105" s="208">
        <f t="shared" si="23"/>
        <v>246.79000000000008</v>
      </c>
      <c r="H105" s="204">
        <v>1</v>
      </c>
      <c r="I105" s="209">
        <v>808.7</v>
      </c>
      <c r="J105" s="209">
        <v>561.91</v>
      </c>
    </row>
    <row r="106" spans="1:10" ht="18.75" customHeight="1">
      <c r="A106" s="158"/>
      <c r="B106" s="160">
        <v>14</v>
      </c>
      <c r="C106" s="176">
        <v>85.9409</v>
      </c>
      <c r="D106" s="176">
        <v>85.9491</v>
      </c>
      <c r="E106" s="192">
        <f t="shared" si="21"/>
        <v>0.008200000000002206</v>
      </c>
      <c r="F106" s="193">
        <f t="shared" si="22"/>
        <v>30.963259449466463</v>
      </c>
      <c r="G106" s="194">
        <f t="shared" si="23"/>
        <v>264.83000000000004</v>
      </c>
      <c r="H106" s="160">
        <v>2</v>
      </c>
      <c r="I106" s="168">
        <v>830.08</v>
      </c>
      <c r="J106" s="168">
        <v>565.25</v>
      </c>
    </row>
    <row r="107" spans="1:10" ht="18.75" customHeight="1">
      <c r="A107" s="158"/>
      <c r="B107" s="204">
        <v>15</v>
      </c>
      <c r="C107" s="176">
        <v>86.993</v>
      </c>
      <c r="D107" s="176">
        <v>86.9979</v>
      </c>
      <c r="E107" s="192">
        <f t="shared" si="21"/>
        <v>0.004900000000006344</v>
      </c>
      <c r="F107" s="193">
        <f t="shared" si="22"/>
        <v>15.887426236970182</v>
      </c>
      <c r="G107" s="194">
        <f t="shared" si="23"/>
        <v>308.42</v>
      </c>
      <c r="H107" s="204">
        <v>3</v>
      </c>
      <c r="I107" s="168">
        <v>817.23</v>
      </c>
      <c r="J107" s="168">
        <v>508.81</v>
      </c>
    </row>
    <row r="108" spans="1:10" ht="18.75" customHeight="1">
      <c r="A108" s="158">
        <v>21297</v>
      </c>
      <c r="B108" s="160">
        <v>16</v>
      </c>
      <c r="C108" s="176">
        <v>86.1572</v>
      </c>
      <c r="D108" s="176">
        <v>86.1618</v>
      </c>
      <c r="E108" s="192">
        <f t="shared" si="21"/>
        <v>0.004599999999996385</v>
      </c>
      <c r="F108" s="193">
        <f t="shared" si="22"/>
        <v>13.665260531151995</v>
      </c>
      <c r="G108" s="194">
        <f t="shared" si="23"/>
        <v>336.62</v>
      </c>
      <c r="H108" s="160">
        <v>4</v>
      </c>
      <c r="I108" s="168">
        <v>675.97</v>
      </c>
      <c r="J108" s="168">
        <v>339.35</v>
      </c>
    </row>
    <row r="109" spans="1:10" ht="18.75" customHeight="1">
      <c r="A109" s="158"/>
      <c r="B109" s="204">
        <v>17</v>
      </c>
      <c r="C109" s="176">
        <v>87.2357</v>
      </c>
      <c r="D109" s="176">
        <v>87.2461</v>
      </c>
      <c r="E109" s="192">
        <f t="shared" si="21"/>
        <v>0.010400000000004184</v>
      </c>
      <c r="F109" s="193">
        <f t="shared" si="22"/>
        <v>37.68252472917201</v>
      </c>
      <c r="G109" s="194">
        <f t="shared" si="23"/>
        <v>275.99</v>
      </c>
      <c r="H109" s="204">
        <v>5</v>
      </c>
      <c r="I109" s="168">
        <v>817.98</v>
      </c>
      <c r="J109" s="168">
        <v>541.99</v>
      </c>
    </row>
    <row r="110" spans="1:10" ht="18.75" customHeight="1">
      <c r="A110" s="158"/>
      <c r="B110" s="160">
        <v>18</v>
      </c>
      <c r="C110" s="176">
        <v>85.1716</v>
      </c>
      <c r="D110" s="176">
        <v>85.1762</v>
      </c>
      <c r="E110" s="192">
        <f t="shared" si="21"/>
        <v>0.004599999999996385</v>
      </c>
      <c r="F110" s="193">
        <f t="shared" si="22"/>
        <v>14.497321147167934</v>
      </c>
      <c r="G110" s="194">
        <f t="shared" si="23"/>
        <v>317.29999999999995</v>
      </c>
      <c r="H110" s="160">
        <v>6</v>
      </c>
      <c r="I110" s="168">
        <v>881.12</v>
      </c>
      <c r="J110" s="168">
        <v>563.82</v>
      </c>
    </row>
    <row r="111" spans="1:10" ht="18.75" customHeight="1">
      <c r="A111" s="158">
        <v>21306</v>
      </c>
      <c r="B111" s="160">
        <v>1</v>
      </c>
      <c r="C111" s="176">
        <v>85.3131</v>
      </c>
      <c r="D111" s="176">
        <v>85.3265</v>
      </c>
      <c r="E111" s="192">
        <f t="shared" si="21"/>
        <v>0.013399999999990087</v>
      </c>
      <c r="F111" s="193">
        <f t="shared" si="22"/>
        <v>41.3006626598554</v>
      </c>
      <c r="G111" s="194">
        <f t="shared" si="23"/>
        <v>324.45000000000005</v>
      </c>
      <c r="H111" s="204">
        <v>7</v>
      </c>
      <c r="I111" s="168">
        <v>644.47</v>
      </c>
      <c r="J111" s="168">
        <v>320.02</v>
      </c>
    </row>
    <row r="112" spans="1:10" ht="18.75" customHeight="1">
      <c r="A112" s="158"/>
      <c r="B112" s="160">
        <v>2</v>
      </c>
      <c r="C112" s="176">
        <v>87.4358</v>
      </c>
      <c r="D112" s="176">
        <v>87.4507</v>
      </c>
      <c r="E112" s="192">
        <f t="shared" si="21"/>
        <v>0.014899999999997249</v>
      </c>
      <c r="F112" s="193">
        <f t="shared" si="22"/>
        <v>51.8351017568177</v>
      </c>
      <c r="G112" s="194">
        <f t="shared" si="23"/>
        <v>287.45000000000005</v>
      </c>
      <c r="H112" s="160">
        <v>8</v>
      </c>
      <c r="I112" s="168">
        <v>634.45</v>
      </c>
      <c r="J112" s="168">
        <v>347</v>
      </c>
    </row>
    <row r="113" spans="1:10" ht="18.75" customHeight="1">
      <c r="A113" s="158"/>
      <c r="B113" s="160">
        <v>3</v>
      </c>
      <c r="C113" s="176">
        <v>85.8291</v>
      </c>
      <c r="D113" s="176">
        <v>85.8405</v>
      </c>
      <c r="E113" s="192">
        <f t="shared" si="21"/>
        <v>0.011400000000008959</v>
      </c>
      <c r="F113" s="193">
        <f t="shared" si="22"/>
        <v>37.70090614461591</v>
      </c>
      <c r="G113" s="194">
        <f t="shared" si="23"/>
        <v>302.38</v>
      </c>
      <c r="H113" s="204">
        <v>9</v>
      </c>
      <c r="I113" s="168">
        <v>814.16</v>
      </c>
      <c r="J113" s="168">
        <v>511.78</v>
      </c>
    </row>
    <row r="114" spans="1:10" ht="18.75" customHeight="1">
      <c r="A114" s="158">
        <v>21325</v>
      </c>
      <c r="B114" s="160">
        <v>4</v>
      </c>
      <c r="C114" s="176">
        <v>84.9752</v>
      </c>
      <c r="D114" s="176">
        <v>84.9773</v>
      </c>
      <c r="E114" s="192">
        <f t="shared" si="21"/>
        <v>0.0020999999999986585</v>
      </c>
      <c r="F114" s="193">
        <f t="shared" si="22"/>
        <v>7.540936512491592</v>
      </c>
      <c r="G114" s="194">
        <f t="shared" si="23"/>
        <v>278.48</v>
      </c>
      <c r="H114" s="160">
        <v>10</v>
      </c>
      <c r="I114" s="168">
        <v>787.23</v>
      </c>
      <c r="J114" s="168">
        <v>508.75</v>
      </c>
    </row>
    <row r="115" spans="1:10" ht="18.75" customHeight="1">
      <c r="A115" s="158"/>
      <c r="B115" s="160">
        <v>5</v>
      </c>
      <c r="C115" s="176">
        <v>85.024</v>
      </c>
      <c r="D115" s="176">
        <v>85.0271</v>
      </c>
      <c r="E115" s="192">
        <f t="shared" si="21"/>
        <v>0.0031000000000034333</v>
      </c>
      <c r="F115" s="193">
        <f t="shared" si="22"/>
        <v>9.321906480238859</v>
      </c>
      <c r="G115" s="194">
        <f t="shared" si="23"/>
        <v>332.55000000000007</v>
      </c>
      <c r="H115" s="204">
        <v>11</v>
      </c>
      <c r="I115" s="168">
        <v>671.82</v>
      </c>
      <c r="J115" s="168">
        <v>339.27</v>
      </c>
    </row>
    <row r="116" spans="1:10" ht="23.25">
      <c r="A116" s="158"/>
      <c r="B116" s="160">
        <v>6</v>
      </c>
      <c r="C116" s="176">
        <v>87.3938</v>
      </c>
      <c r="D116" s="176">
        <v>87.3975</v>
      </c>
      <c r="E116" s="192">
        <f t="shared" si="21"/>
        <v>0.0036999999999949296</v>
      </c>
      <c r="F116" s="193">
        <f t="shared" si="22"/>
        <v>11.998962251896902</v>
      </c>
      <c r="G116" s="194">
        <f t="shared" si="23"/>
        <v>308.36000000000007</v>
      </c>
      <c r="H116" s="160">
        <v>12</v>
      </c>
      <c r="I116" s="168">
        <v>686.44</v>
      </c>
      <c r="J116" s="168">
        <v>378.08</v>
      </c>
    </row>
    <row r="117" spans="1:10" ht="23.25">
      <c r="A117" s="158">
        <v>21332</v>
      </c>
      <c r="B117" s="160">
        <v>7</v>
      </c>
      <c r="C117" s="176">
        <v>86.4451</v>
      </c>
      <c r="D117" s="176">
        <v>86.4545</v>
      </c>
      <c r="E117" s="192">
        <f t="shared" si="21"/>
        <v>0.009399999999999409</v>
      </c>
      <c r="F117" s="193">
        <f t="shared" si="22"/>
        <v>32.21384509938111</v>
      </c>
      <c r="G117" s="194">
        <f t="shared" si="23"/>
        <v>291.8</v>
      </c>
      <c r="H117" s="204">
        <v>13</v>
      </c>
      <c r="I117" s="168">
        <v>800.13</v>
      </c>
      <c r="J117" s="168">
        <v>508.33</v>
      </c>
    </row>
    <row r="118" spans="1:10" ht="23.25">
      <c r="A118" s="158"/>
      <c r="B118" s="160">
        <v>8</v>
      </c>
      <c r="C118" s="176">
        <v>84.7943</v>
      </c>
      <c r="D118" s="176">
        <v>84.7958</v>
      </c>
      <c r="E118" s="192">
        <f t="shared" si="21"/>
        <v>0.0014999999999929514</v>
      </c>
      <c r="F118" s="193">
        <f t="shared" si="22"/>
        <v>4.660990615850324</v>
      </c>
      <c r="G118" s="194">
        <f t="shared" si="23"/>
        <v>321.82000000000005</v>
      </c>
      <c r="H118" s="160">
        <v>14</v>
      </c>
      <c r="I118" s="168">
        <v>691.33</v>
      </c>
      <c r="J118" s="168">
        <v>369.51</v>
      </c>
    </row>
    <row r="119" spans="1:10" ht="23.25">
      <c r="A119" s="158"/>
      <c r="B119" s="160">
        <v>9</v>
      </c>
      <c r="C119" s="176">
        <v>87.6442</v>
      </c>
      <c r="D119" s="176">
        <v>87.6476</v>
      </c>
      <c r="E119" s="192">
        <f t="shared" si="21"/>
        <v>0.0033999999999991815</v>
      </c>
      <c r="F119" s="193">
        <f t="shared" si="22"/>
        <v>11.733038857061157</v>
      </c>
      <c r="G119" s="194">
        <f t="shared" si="23"/>
        <v>289.78</v>
      </c>
      <c r="H119" s="204">
        <v>15</v>
      </c>
      <c r="I119" s="168">
        <v>820.3</v>
      </c>
      <c r="J119" s="168">
        <v>530.52</v>
      </c>
    </row>
    <row r="120" spans="1:10" ht="23.25">
      <c r="A120" s="158">
        <v>21341</v>
      </c>
      <c r="B120" s="160">
        <v>19</v>
      </c>
      <c r="C120" s="176">
        <v>88.9522</v>
      </c>
      <c r="D120" s="176">
        <v>88.954</v>
      </c>
      <c r="E120" s="192">
        <f t="shared" si="21"/>
        <v>0.0017999999999886995</v>
      </c>
      <c r="F120" s="193">
        <f t="shared" si="22"/>
        <v>6.593648118937322</v>
      </c>
      <c r="G120" s="194">
        <f>I120-J120</f>
        <v>272.99</v>
      </c>
      <c r="H120" s="160">
        <v>16</v>
      </c>
      <c r="I120" s="168">
        <v>809.41</v>
      </c>
      <c r="J120" s="168">
        <v>536.42</v>
      </c>
    </row>
    <row r="121" spans="1:10" ht="23.25">
      <c r="A121" s="158"/>
      <c r="B121" s="160">
        <v>20</v>
      </c>
      <c r="C121" s="176">
        <v>84.6601</v>
      </c>
      <c r="D121" s="176">
        <v>84.661</v>
      </c>
      <c r="E121" s="192">
        <f t="shared" si="21"/>
        <v>0.0009000000000014552</v>
      </c>
      <c r="F121" s="193">
        <f t="shared" si="22"/>
        <v>2.796420581660003</v>
      </c>
      <c r="G121" s="194">
        <f t="shared" si="23"/>
        <v>321.8399999999999</v>
      </c>
      <c r="H121" s="204">
        <v>17</v>
      </c>
      <c r="I121" s="168">
        <v>683.81</v>
      </c>
      <c r="J121" s="168">
        <v>361.97</v>
      </c>
    </row>
    <row r="122" spans="1:10" ht="23.25">
      <c r="A122" s="158"/>
      <c r="B122" s="160">
        <v>21</v>
      </c>
      <c r="C122" s="176">
        <v>86.3435</v>
      </c>
      <c r="D122" s="176">
        <v>86.3446</v>
      </c>
      <c r="E122" s="192">
        <f t="shared" si="21"/>
        <v>0.0010999999999938836</v>
      </c>
      <c r="F122" s="193">
        <f t="shared" si="22"/>
        <v>3.7717734192630767</v>
      </c>
      <c r="G122" s="194">
        <f t="shared" si="23"/>
        <v>291.64</v>
      </c>
      <c r="H122" s="160">
        <v>18</v>
      </c>
      <c r="I122" s="168">
        <v>806.26</v>
      </c>
      <c r="J122" s="168">
        <v>514.62</v>
      </c>
    </row>
    <row r="123" spans="1:10" ht="23.25">
      <c r="A123" s="158">
        <v>21355</v>
      </c>
      <c r="B123" s="160">
        <v>22</v>
      </c>
      <c r="C123" s="176">
        <v>85.128</v>
      </c>
      <c r="D123" s="176">
        <v>85.1286</v>
      </c>
      <c r="E123" s="192">
        <f t="shared" si="21"/>
        <v>0.0006000000000057071</v>
      </c>
      <c r="F123" s="193">
        <f t="shared" si="22"/>
        <v>2.0932910023574194</v>
      </c>
      <c r="G123" s="194">
        <f t="shared" si="23"/>
        <v>286.63</v>
      </c>
      <c r="H123" s="204">
        <v>19</v>
      </c>
      <c r="I123" s="168">
        <v>810.08</v>
      </c>
      <c r="J123" s="168">
        <v>523.45</v>
      </c>
    </row>
    <row r="124" spans="1:10" ht="23.25">
      <c r="A124" s="158"/>
      <c r="B124" s="160">
        <v>23</v>
      </c>
      <c r="C124" s="176">
        <v>87.6904</v>
      </c>
      <c r="D124" s="176">
        <v>87.6911</v>
      </c>
      <c r="E124" s="192">
        <f t="shared" si="21"/>
        <v>0.0007000000000090267</v>
      </c>
      <c r="F124" s="193">
        <f t="shared" si="22"/>
        <v>2.2981713122854552</v>
      </c>
      <c r="G124" s="194">
        <f t="shared" si="23"/>
        <v>304.59</v>
      </c>
      <c r="H124" s="160">
        <v>20</v>
      </c>
      <c r="I124" s="168">
        <v>799.15</v>
      </c>
      <c r="J124" s="168">
        <v>494.56</v>
      </c>
    </row>
    <row r="125" spans="1:10" ht="23.25">
      <c r="A125" s="158"/>
      <c r="B125" s="160">
        <v>24</v>
      </c>
      <c r="C125" s="176">
        <v>88.1047</v>
      </c>
      <c r="D125" s="176">
        <v>88.1051</v>
      </c>
      <c r="E125" s="192">
        <f t="shared" si="21"/>
        <v>0.00039999999999906777</v>
      </c>
      <c r="F125" s="193">
        <f t="shared" si="22"/>
        <v>1.3415165844956494</v>
      </c>
      <c r="G125" s="194">
        <f t="shared" si="23"/>
        <v>298.17</v>
      </c>
      <c r="H125" s="204">
        <v>21</v>
      </c>
      <c r="I125" s="168">
        <v>789.83</v>
      </c>
      <c r="J125" s="168">
        <v>491.66</v>
      </c>
    </row>
    <row r="126" spans="1:10" ht="23.25">
      <c r="A126" s="158">
        <v>21362</v>
      </c>
      <c r="B126" s="160">
        <v>25</v>
      </c>
      <c r="C126" s="176">
        <v>87.0852</v>
      </c>
      <c r="D126" s="176">
        <v>87.0865</v>
      </c>
      <c r="E126" s="192">
        <f t="shared" si="21"/>
        <v>0.001300000000000523</v>
      </c>
      <c r="F126" s="193">
        <f t="shared" si="22"/>
        <v>4.502476362000911</v>
      </c>
      <c r="G126" s="194">
        <f t="shared" si="23"/>
        <v>288.73</v>
      </c>
      <c r="H126" s="160">
        <v>22</v>
      </c>
      <c r="I126" s="168">
        <v>797.63</v>
      </c>
      <c r="J126" s="168">
        <v>508.9</v>
      </c>
    </row>
    <row r="127" spans="1:10" ht="23.25">
      <c r="A127" s="158"/>
      <c r="B127" s="160">
        <v>26</v>
      </c>
      <c r="C127" s="176">
        <v>85.8063</v>
      </c>
      <c r="D127" s="176">
        <v>85.8066</v>
      </c>
      <c r="E127" s="192">
        <f t="shared" si="21"/>
        <v>0.00030000000000995897</v>
      </c>
      <c r="F127" s="193">
        <f t="shared" si="22"/>
        <v>0.9158907037397616</v>
      </c>
      <c r="G127" s="194">
        <f t="shared" si="23"/>
        <v>327.55000000000007</v>
      </c>
      <c r="H127" s="204">
        <v>23</v>
      </c>
      <c r="I127" s="168">
        <v>707.94</v>
      </c>
      <c r="J127" s="168">
        <v>380.39</v>
      </c>
    </row>
    <row r="128" spans="1:10" ht="23.25">
      <c r="A128" s="158"/>
      <c r="B128" s="160">
        <v>27</v>
      </c>
      <c r="C128" s="176">
        <v>86.335</v>
      </c>
      <c r="D128" s="176">
        <v>86.3358</v>
      </c>
      <c r="E128" s="192">
        <f t="shared" si="21"/>
        <v>0.0008000000000123464</v>
      </c>
      <c r="F128" s="193">
        <f t="shared" si="22"/>
        <v>2.579230744470279</v>
      </c>
      <c r="G128" s="194">
        <f t="shared" si="23"/>
        <v>310.16999999999996</v>
      </c>
      <c r="H128" s="160">
        <v>24</v>
      </c>
      <c r="I128" s="168">
        <v>830.92</v>
      </c>
      <c r="J128" s="168">
        <v>520.75</v>
      </c>
    </row>
    <row r="129" spans="1:10" ht="23.25">
      <c r="A129" s="158">
        <v>21367</v>
      </c>
      <c r="B129" s="160">
        <v>19</v>
      </c>
      <c r="C129" s="176">
        <v>88.9682</v>
      </c>
      <c r="D129" s="176">
        <v>88.9727</v>
      </c>
      <c r="E129" s="192">
        <f t="shared" si="21"/>
        <v>0.004500000000007276</v>
      </c>
      <c r="F129" s="193">
        <f t="shared" si="22"/>
        <v>12.803368708587577</v>
      </c>
      <c r="G129" s="194">
        <f t="shared" si="23"/>
        <v>351.47</v>
      </c>
      <c r="H129" s="204">
        <v>25</v>
      </c>
      <c r="I129" s="168">
        <v>706.35</v>
      </c>
      <c r="J129" s="168">
        <v>354.88</v>
      </c>
    </row>
    <row r="130" spans="1:10" ht="23.25">
      <c r="A130" s="158"/>
      <c r="B130" s="160">
        <v>20</v>
      </c>
      <c r="C130" s="176">
        <v>84.6558</v>
      </c>
      <c r="D130" s="176">
        <v>84.6674</v>
      </c>
      <c r="E130" s="192">
        <f t="shared" si="21"/>
        <v>0.011600000000001387</v>
      </c>
      <c r="F130" s="193">
        <f t="shared" si="22"/>
        <v>40.69604266068407</v>
      </c>
      <c r="G130" s="194">
        <f t="shared" si="23"/>
        <v>285.03999999999996</v>
      </c>
      <c r="H130" s="160">
        <v>26</v>
      </c>
      <c r="I130" s="168">
        <v>841.51</v>
      </c>
      <c r="J130" s="168">
        <v>556.47</v>
      </c>
    </row>
    <row r="131" spans="1:10" ht="23.25">
      <c r="A131" s="158"/>
      <c r="B131" s="160">
        <v>21</v>
      </c>
      <c r="C131" s="176">
        <v>86.353</v>
      </c>
      <c r="D131" s="176">
        <v>86.3618</v>
      </c>
      <c r="E131" s="192">
        <f aca="true" t="shared" si="24" ref="E131:E194">D131-C131</f>
        <v>0.008800000000007913</v>
      </c>
      <c r="F131" s="193">
        <f aca="true" t="shared" si="25" ref="F131:F194">((10^6)*E131/G131)</f>
        <v>31.38821515197573</v>
      </c>
      <c r="G131" s="194">
        <f aca="true" t="shared" si="26" ref="G131:G194">I131-J131</f>
        <v>280.3599999999999</v>
      </c>
      <c r="H131" s="204">
        <v>27</v>
      </c>
      <c r="I131" s="168">
        <v>833.68</v>
      </c>
      <c r="J131" s="168">
        <v>553.32</v>
      </c>
    </row>
    <row r="132" spans="1:10" ht="23.25">
      <c r="A132" s="158">
        <v>21382</v>
      </c>
      <c r="B132" s="160">
        <v>22</v>
      </c>
      <c r="C132" s="176">
        <v>85.1538</v>
      </c>
      <c r="D132" s="176">
        <v>85.1608</v>
      </c>
      <c r="E132" s="192">
        <f t="shared" si="24"/>
        <v>0.006999999999990791</v>
      </c>
      <c r="F132" s="193">
        <f t="shared" si="25"/>
        <v>21.181952976036527</v>
      </c>
      <c r="G132" s="194">
        <f t="shared" si="26"/>
        <v>330.47</v>
      </c>
      <c r="H132" s="160">
        <v>28</v>
      </c>
      <c r="I132" s="168">
        <v>695.11</v>
      </c>
      <c r="J132" s="168">
        <v>364.64</v>
      </c>
    </row>
    <row r="133" spans="1:10" ht="23.25">
      <c r="A133" s="158"/>
      <c r="B133" s="160">
        <v>23</v>
      </c>
      <c r="C133" s="176">
        <v>87.7038</v>
      </c>
      <c r="D133" s="176">
        <v>87.7081</v>
      </c>
      <c r="E133" s="192">
        <f t="shared" si="24"/>
        <v>0.004300000000000637</v>
      </c>
      <c r="F133" s="193">
        <f t="shared" si="25"/>
        <v>13.079847908747183</v>
      </c>
      <c r="G133" s="194">
        <f t="shared" si="26"/>
        <v>328.75</v>
      </c>
      <c r="H133" s="204">
        <v>29</v>
      </c>
      <c r="I133" s="168">
        <v>705.99</v>
      </c>
      <c r="J133" s="168">
        <v>377.24</v>
      </c>
    </row>
    <row r="134" spans="1:10" ht="23.25">
      <c r="A134" s="158"/>
      <c r="B134" s="160">
        <v>24</v>
      </c>
      <c r="C134" s="176">
        <v>88.0728</v>
      </c>
      <c r="D134" s="176">
        <v>88.0815</v>
      </c>
      <c r="E134" s="192">
        <f t="shared" si="24"/>
        <v>0.008700000000004593</v>
      </c>
      <c r="F134" s="193">
        <f t="shared" si="25"/>
        <v>28.26418894774241</v>
      </c>
      <c r="G134" s="194">
        <f t="shared" si="26"/>
        <v>307.81000000000006</v>
      </c>
      <c r="H134" s="160">
        <v>30</v>
      </c>
      <c r="I134" s="168">
        <v>830.69</v>
      </c>
      <c r="J134" s="168">
        <v>522.88</v>
      </c>
    </row>
    <row r="135" spans="1:10" ht="23.25">
      <c r="A135" s="158">
        <v>21388</v>
      </c>
      <c r="B135" s="160">
        <v>25</v>
      </c>
      <c r="C135" s="176">
        <v>87.085</v>
      </c>
      <c r="D135" s="176">
        <v>87.109</v>
      </c>
      <c r="E135" s="192">
        <f t="shared" si="24"/>
        <v>0.02400000000000091</v>
      </c>
      <c r="F135" s="193">
        <f t="shared" si="25"/>
        <v>75.64534938696035</v>
      </c>
      <c r="G135" s="194">
        <f t="shared" si="26"/>
        <v>317.27</v>
      </c>
      <c r="H135" s="204">
        <v>31</v>
      </c>
      <c r="I135" s="168">
        <v>593.24</v>
      </c>
      <c r="J135" s="168">
        <v>275.97</v>
      </c>
    </row>
    <row r="136" spans="1:10" ht="23.25">
      <c r="A136" s="158"/>
      <c r="B136" s="160">
        <v>26</v>
      </c>
      <c r="C136" s="176">
        <v>85.8315</v>
      </c>
      <c r="D136" s="176">
        <v>85.8613</v>
      </c>
      <c r="E136" s="192">
        <f t="shared" si="24"/>
        <v>0.029799999999994498</v>
      </c>
      <c r="F136" s="193">
        <f t="shared" si="25"/>
        <v>100.07388004565284</v>
      </c>
      <c r="G136" s="194">
        <f t="shared" si="26"/>
        <v>297.78</v>
      </c>
      <c r="H136" s="160">
        <v>32</v>
      </c>
      <c r="I136" s="168">
        <v>818.39</v>
      </c>
      <c r="J136" s="168">
        <v>520.61</v>
      </c>
    </row>
    <row r="137" spans="1:10" ht="23.25">
      <c r="A137" s="158"/>
      <c r="B137" s="160">
        <v>27</v>
      </c>
      <c r="C137" s="176">
        <v>86.3422</v>
      </c>
      <c r="D137" s="176">
        <v>86.3674</v>
      </c>
      <c r="E137" s="192">
        <f t="shared" si="24"/>
        <v>0.025199999999998113</v>
      </c>
      <c r="F137" s="193">
        <f t="shared" si="25"/>
        <v>94.94028557434396</v>
      </c>
      <c r="G137" s="194">
        <f t="shared" si="26"/>
        <v>265.42999999999995</v>
      </c>
      <c r="H137" s="204">
        <v>33</v>
      </c>
      <c r="I137" s="168">
        <v>805.81</v>
      </c>
      <c r="J137" s="168">
        <v>540.38</v>
      </c>
    </row>
    <row r="138" spans="1:10" ht="23.25">
      <c r="A138" s="158">
        <v>21403</v>
      </c>
      <c r="B138" s="160">
        <v>25</v>
      </c>
      <c r="C138" s="176">
        <v>87.0848</v>
      </c>
      <c r="D138" s="176">
        <v>87.1013</v>
      </c>
      <c r="E138" s="192">
        <f t="shared" si="24"/>
        <v>0.01649999999999352</v>
      </c>
      <c r="F138" s="193">
        <f t="shared" si="25"/>
        <v>46.40175482998262</v>
      </c>
      <c r="G138" s="194">
        <f t="shared" si="26"/>
        <v>355.59000000000003</v>
      </c>
      <c r="H138" s="160">
        <v>34</v>
      </c>
      <c r="I138" s="168">
        <v>707.69</v>
      </c>
      <c r="J138" s="168">
        <v>352.1</v>
      </c>
    </row>
    <row r="139" spans="1:10" ht="23.25">
      <c r="A139" s="158"/>
      <c r="B139" s="160">
        <v>26</v>
      </c>
      <c r="C139" s="176">
        <v>87.83</v>
      </c>
      <c r="D139" s="176">
        <v>87.8411</v>
      </c>
      <c r="E139" s="192">
        <f t="shared" si="24"/>
        <v>0.011099999999999</v>
      </c>
      <c r="F139" s="193">
        <f t="shared" si="25"/>
        <v>33.038664166440455</v>
      </c>
      <c r="G139" s="194">
        <f t="shared" si="26"/>
        <v>335.96999999999997</v>
      </c>
      <c r="H139" s="204">
        <v>35</v>
      </c>
      <c r="I139" s="168">
        <v>677.66</v>
      </c>
      <c r="J139" s="168">
        <v>341.69</v>
      </c>
    </row>
    <row r="140" spans="1:10" ht="23.25">
      <c r="A140" s="158"/>
      <c r="B140" s="160">
        <v>27</v>
      </c>
      <c r="C140" s="176">
        <v>86.339</v>
      </c>
      <c r="D140" s="176">
        <v>86.3538</v>
      </c>
      <c r="E140" s="192">
        <f t="shared" si="24"/>
        <v>0.01480000000000814</v>
      </c>
      <c r="F140" s="193">
        <f t="shared" si="25"/>
        <v>41.59523341111306</v>
      </c>
      <c r="G140" s="194">
        <f t="shared" si="26"/>
        <v>355.81000000000006</v>
      </c>
      <c r="H140" s="160">
        <v>36</v>
      </c>
      <c r="I140" s="168">
        <v>725.32</v>
      </c>
      <c r="J140" s="168">
        <v>369.51</v>
      </c>
    </row>
    <row r="141" spans="1:10" ht="23.25">
      <c r="A141" s="158">
        <v>21416</v>
      </c>
      <c r="B141" s="160">
        <v>28</v>
      </c>
      <c r="C141" s="176">
        <v>87.2268</v>
      </c>
      <c r="D141" s="176">
        <v>87.2323</v>
      </c>
      <c r="E141" s="192">
        <f t="shared" si="24"/>
        <v>0.00549999999999784</v>
      </c>
      <c r="F141" s="193">
        <f t="shared" si="25"/>
        <v>18.997616662629408</v>
      </c>
      <c r="G141" s="194">
        <f t="shared" si="26"/>
        <v>289.51</v>
      </c>
      <c r="H141" s="204">
        <v>37</v>
      </c>
      <c r="I141" s="168">
        <v>648.15</v>
      </c>
      <c r="J141" s="168">
        <v>358.64</v>
      </c>
    </row>
    <row r="142" spans="1:10" ht="23.25">
      <c r="A142" s="158"/>
      <c r="B142" s="160">
        <v>29</v>
      </c>
      <c r="C142" s="176">
        <v>85.2772</v>
      </c>
      <c r="D142" s="176">
        <v>85.2777</v>
      </c>
      <c r="E142" s="192">
        <f t="shared" si="24"/>
        <v>0.0005000000000023874</v>
      </c>
      <c r="F142" s="193">
        <f t="shared" si="25"/>
        <v>1.789228842377482</v>
      </c>
      <c r="G142" s="194">
        <f t="shared" si="26"/>
        <v>279.45000000000005</v>
      </c>
      <c r="H142" s="160">
        <v>38</v>
      </c>
      <c r="I142" s="168">
        <v>802.98</v>
      </c>
      <c r="J142" s="168">
        <v>523.53</v>
      </c>
    </row>
    <row r="143" spans="1:10" ht="23.25">
      <c r="A143" s="158"/>
      <c r="B143" s="160">
        <v>30</v>
      </c>
      <c r="C143" s="176">
        <v>84.977</v>
      </c>
      <c r="D143" s="176">
        <v>84.9795</v>
      </c>
      <c r="E143" s="192">
        <f t="shared" si="24"/>
        <v>0.0024999999999977263</v>
      </c>
      <c r="F143" s="193">
        <f t="shared" si="25"/>
        <v>8.768545473668851</v>
      </c>
      <c r="G143" s="194">
        <f t="shared" si="26"/>
        <v>285.11</v>
      </c>
      <c r="H143" s="204">
        <v>39</v>
      </c>
      <c r="I143" s="168">
        <v>769.22</v>
      </c>
      <c r="J143" s="168">
        <v>484.11</v>
      </c>
    </row>
    <row r="144" spans="1:10" ht="23.25">
      <c r="A144" s="158">
        <v>21424</v>
      </c>
      <c r="B144" s="160">
        <v>31</v>
      </c>
      <c r="C144" s="176">
        <v>84.8875</v>
      </c>
      <c r="D144" s="176">
        <v>84.8951</v>
      </c>
      <c r="E144" s="192">
        <f t="shared" si="24"/>
        <v>0.0075999999999964984</v>
      </c>
      <c r="F144" s="193">
        <f t="shared" si="25"/>
        <v>23.41559601933789</v>
      </c>
      <c r="G144" s="194">
        <f t="shared" si="26"/>
        <v>324.57</v>
      </c>
      <c r="H144" s="160">
        <v>40</v>
      </c>
      <c r="I144" s="168">
        <v>674.76</v>
      </c>
      <c r="J144" s="168">
        <v>350.19</v>
      </c>
    </row>
    <row r="145" spans="1:10" ht="23.25">
      <c r="A145" s="158"/>
      <c r="B145" s="160">
        <v>32</v>
      </c>
      <c r="C145" s="176">
        <v>85.0107</v>
      </c>
      <c r="D145" s="176">
        <v>85.0197</v>
      </c>
      <c r="E145" s="192">
        <f t="shared" si="24"/>
        <v>0.009000000000000341</v>
      </c>
      <c r="F145" s="193">
        <f t="shared" si="25"/>
        <v>26.611472501479426</v>
      </c>
      <c r="G145" s="194">
        <f t="shared" si="26"/>
        <v>338.2</v>
      </c>
      <c r="H145" s="204">
        <v>41</v>
      </c>
      <c r="I145" s="168">
        <v>611.13</v>
      </c>
      <c r="J145" s="168">
        <v>272.93</v>
      </c>
    </row>
    <row r="146" spans="1:10" ht="23.25">
      <c r="A146" s="158"/>
      <c r="B146" s="160">
        <v>33</v>
      </c>
      <c r="C146" s="176">
        <v>86.015</v>
      </c>
      <c r="D146" s="176">
        <v>86.0189</v>
      </c>
      <c r="E146" s="192">
        <f t="shared" si="24"/>
        <v>0.003900000000001569</v>
      </c>
      <c r="F146" s="193">
        <f t="shared" si="25"/>
        <v>14.917380660960717</v>
      </c>
      <c r="G146" s="194">
        <f t="shared" si="26"/>
        <v>261.43999999999994</v>
      </c>
      <c r="H146" s="160">
        <v>42</v>
      </c>
      <c r="I146" s="168">
        <v>816.31</v>
      </c>
      <c r="J146" s="168">
        <v>554.87</v>
      </c>
    </row>
    <row r="147" spans="1:10" ht="23.25">
      <c r="A147" s="158">
        <v>21431</v>
      </c>
      <c r="B147" s="160">
        <v>19</v>
      </c>
      <c r="C147" s="176">
        <v>88.961</v>
      </c>
      <c r="D147" s="176">
        <v>88.9698</v>
      </c>
      <c r="E147" s="192">
        <f t="shared" si="24"/>
        <v>0.008800000000007913</v>
      </c>
      <c r="F147" s="193">
        <f t="shared" si="25"/>
        <v>25.945690951463607</v>
      </c>
      <c r="G147" s="194">
        <f t="shared" si="26"/>
        <v>339.17</v>
      </c>
      <c r="H147" s="204">
        <v>43</v>
      </c>
      <c r="I147" s="168">
        <v>668.61</v>
      </c>
      <c r="J147" s="168">
        <v>329.44</v>
      </c>
    </row>
    <row r="148" spans="1:10" ht="23.25">
      <c r="A148" s="158"/>
      <c r="B148" s="160">
        <v>20</v>
      </c>
      <c r="C148" s="176">
        <v>84.6305</v>
      </c>
      <c r="D148" s="176">
        <v>84.6347</v>
      </c>
      <c r="E148" s="192">
        <f t="shared" si="24"/>
        <v>0.004199999999997317</v>
      </c>
      <c r="F148" s="193">
        <f t="shared" si="25"/>
        <v>12.719949120195393</v>
      </c>
      <c r="G148" s="194">
        <f t="shared" si="26"/>
        <v>330.19</v>
      </c>
      <c r="H148" s="160">
        <v>44</v>
      </c>
      <c r="I148" s="168">
        <v>664.24</v>
      </c>
      <c r="J148" s="168">
        <v>334.05</v>
      </c>
    </row>
    <row r="149" spans="1:10" ht="23.25">
      <c r="A149" s="158"/>
      <c r="B149" s="160">
        <v>21</v>
      </c>
      <c r="C149" s="176">
        <v>86.3413</v>
      </c>
      <c r="D149" s="176">
        <v>86.3473</v>
      </c>
      <c r="E149" s="192">
        <f t="shared" si="24"/>
        <v>0.006000000000000227</v>
      </c>
      <c r="F149" s="193">
        <f t="shared" si="25"/>
        <v>17.949024769654862</v>
      </c>
      <c r="G149" s="194">
        <f t="shared" si="26"/>
        <v>334.28</v>
      </c>
      <c r="H149" s="204">
        <v>45</v>
      </c>
      <c r="I149" s="168">
        <v>720.14</v>
      </c>
      <c r="J149" s="168">
        <v>385.86</v>
      </c>
    </row>
    <row r="150" spans="1:10" ht="23.25">
      <c r="A150" s="158">
        <v>21444</v>
      </c>
      <c r="B150" s="160">
        <v>22</v>
      </c>
      <c r="C150" s="176">
        <v>85.109</v>
      </c>
      <c r="D150" s="176">
        <v>85.1107</v>
      </c>
      <c r="E150" s="192">
        <f t="shared" si="24"/>
        <v>0.0016999999999995907</v>
      </c>
      <c r="F150" s="193">
        <f t="shared" si="25"/>
        <v>5.1381248866577724</v>
      </c>
      <c r="G150" s="194">
        <f t="shared" si="26"/>
        <v>330.86</v>
      </c>
      <c r="H150" s="160">
        <v>46</v>
      </c>
      <c r="I150" s="168">
        <v>636.47</v>
      </c>
      <c r="J150" s="168">
        <v>305.61</v>
      </c>
    </row>
    <row r="151" spans="1:10" ht="23.25">
      <c r="A151" s="158"/>
      <c r="B151" s="160">
        <v>23</v>
      </c>
      <c r="C151" s="176">
        <v>87.6592</v>
      </c>
      <c r="D151" s="176">
        <v>87.6654</v>
      </c>
      <c r="E151" s="192">
        <f t="shared" si="24"/>
        <v>0.006200000000006867</v>
      </c>
      <c r="F151" s="193">
        <f t="shared" si="25"/>
        <v>22.18088151118656</v>
      </c>
      <c r="G151" s="194">
        <f t="shared" si="26"/>
        <v>279.52</v>
      </c>
      <c r="H151" s="204">
        <v>47</v>
      </c>
      <c r="I151" s="168">
        <v>820.35</v>
      </c>
      <c r="J151" s="168">
        <v>540.83</v>
      </c>
    </row>
    <row r="152" spans="1:10" ht="23.25">
      <c r="A152" s="158"/>
      <c r="B152" s="160">
        <v>24</v>
      </c>
      <c r="C152" s="176">
        <v>88.0535</v>
      </c>
      <c r="D152" s="176">
        <v>88.0588</v>
      </c>
      <c r="E152" s="192">
        <f t="shared" si="24"/>
        <v>0.0053000000000054115</v>
      </c>
      <c r="F152" s="193">
        <f t="shared" si="25"/>
        <v>18.890789848892965</v>
      </c>
      <c r="G152" s="194">
        <f t="shared" si="26"/>
        <v>280.56000000000006</v>
      </c>
      <c r="H152" s="160">
        <v>48</v>
      </c>
      <c r="I152" s="168">
        <v>831.7</v>
      </c>
      <c r="J152" s="168">
        <v>551.14</v>
      </c>
    </row>
    <row r="153" spans="1:10" ht="23.25">
      <c r="A153" s="158">
        <v>21452</v>
      </c>
      <c r="B153" s="160">
        <v>25</v>
      </c>
      <c r="C153" s="176">
        <v>87.0521</v>
      </c>
      <c r="D153" s="176">
        <v>87.0532</v>
      </c>
      <c r="E153" s="192">
        <f t="shared" si="24"/>
        <v>0.0011000000000080945</v>
      </c>
      <c r="F153" s="193">
        <f t="shared" si="25"/>
        <v>3.3022124823874828</v>
      </c>
      <c r="G153" s="194">
        <f t="shared" si="26"/>
        <v>333.11</v>
      </c>
      <c r="H153" s="204">
        <v>49</v>
      </c>
      <c r="I153" s="168">
        <v>708.25</v>
      </c>
      <c r="J153" s="168">
        <v>375.14</v>
      </c>
    </row>
    <row r="154" spans="1:10" ht="23.25">
      <c r="A154" s="158"/>
      <c r="B154" s="160">
        <v>26</v>
      </c>
      <c r="C154" s="176">
        <v>85.7848</v>
      </c>
      <c r="D154" s="176">
        <v>85.7864</v>
      </c>
      <c r="E154" s="192">
        <f t="shared" si="24"/>
        <v>0.001599999999996271</v>
      </c>
      <c r="F154" s="193">
        <f t="shared" si="25"/>
        <v>4.500576636371047</v>
      </c>
      <c r="G154" s="194">
        <f t="shared" si="26"/>
        <v>355.51</v>
      </c>
      <c r="H154" s="160">
        <v>50</v>
      </c>
      <c r="I154" s="168">
        <v>725.76</v>
      </c>
      <c r="J154" s="168">
        <v>370.25</v>
      </c>
    </row>
    <row r="155" spans="1:10" ht="23.25">
      <c r="A155" s="158"/>
      <c r="B155" s="160">
        <v>27</v>
      </c>
      <c r="C155" s="176">
        <v>86.2885</v>
      </c>
      <c r="D155" s="176">
        <v>86.2913</v>
      </c>
      <c r="E155" s="192">
        <f t="shared" si="24"/>
        <v>0.0028000000000076852</v>
      </c>
      <c r="F155" s="193">
        <f t="shared" si="25"/>
        <v>9.563168141014668</v>
      </c>
      <c r="G155" s="194">
        <f t="shared" si="26"/>
        <v>292.7900000000001</v>
      </c>
      <c r="H155" s="204">
        <v>51</v>
      </c>
      <c r="I155" s="168">
        <v>830.2</v>
      </c>
      <c r="J155" s="168">
        <v>537.41</v>
      </c>
    </row>
    <row r="156" spans="1:10" ht="23.25">
      <c r="A156" s="158">
        <v>21459</v>
      </c>
      <c r="B156" s="160">
        <v>19</v>
      </c>
      <c r="C156" s="176">
        <v>88.9587</v>
      </c>
      <c r="D156" s="176">
        <v>88.9635</v>
      </c>
      <c r="E156" s="192">
        <f t="shared" si="24"/>
        <v>0.004800000000003024</v>
      </c>
      <c r="F156" s="193">
        <f t="shared" si="25"/>
        <v>15.428626530818761</v>
      </c>
      <c r="G156" s="194">
        <f t="shared" si="26"/>
        <v>311.10999999999996</v>
      </c>
      <c r="H156" s="160">
        <v>52</v>
      </c>
      <c r="I156" s="168">
        <v>750.28</v>
      </c>
      <c r="J156" s="168">
        <v>439.17</v>
      </c>
    </row>
    <row r="157" spans="1:10" ht="23.25">
      <c r="A157" s="158"/>
      <c r="B157" s="160">
        <v>20</v>
      </c>
      <c r="C157" s="176">
        <v>84.664</v>
      </c>
      <c r="D157" s="176">
        <v>84.666</v>
      </c>
      <c r="E157" s="192">
        <f t="shared" si="24"/>
        <v>0.001999999999995339</v>
      </c>
      <c r="F157" s="193">
        <f t="shared" si="25"/>
        <v>5.798109816186406</v>
      </c>
      <c r="G157" s="194">
        <f t="shared" si="26"/>
        <v>344.94</v>
      </c>
      <c r="H157" s="204">
        <v>53</v>
      </c>
      <c r="I157" s="168">
        <v>810.28</v>
      </c>
      <c r="J157" s="168">
        <v>465.34</v>
      </c>
    </row>
    <row r="158" spans="1:10" ht="23.25">
      <c r="A158" s="158"/>
      <c r="B158" s="160">
        <v>21</v>
      </c>
      <c r="C158" s="176">
        <v>86.3428</v>
      </c>
      <c r="D158" s="176">
        <v>86.343</v>
      </c>
      <c r="E158" s="192">
        <f t="shared" si="24"/>
        <v>0.0002000000000066393</v>
      </c>
      <c r="F158" s="193">
        <f t="shared" si="25"/>
        <v>0.7634461961546718</v>
      </c>
      <c r="G158" s="194">
        <f t="shared" si="26"/>
        <v>261.9699999999999</v>
      </c>
      <c r="H158" s="160">
        <v>54</v>
      </c>
      <c r="I158" s="168">
        <v>834.42</v>
      </c>
      <c r="J158" s="168">
        <v>572.45</v>
      </c>
    </row>
    <row r="159" spans="1:10" ht="23.25">
      <c r="A159" s="158">
        <v>21486</v>
      </c>
      <c r="B159" s="160">
        <v>22</v>
      </c>
      <c r="C159" s="176">
        <v>85.1315</v>
      </c>
      <c r="D159" s="176">
        <v>85.1372</v>
      </c>
      <c r="E159" s="192">
        <f t="shared" si="24"/>
        <v>0.005700000000004479</v>
      </c>
      <c r="F159" s="193">
        <f t="shared" si="25"/>
        <v>18.00094741829932</v>
      </c>
      <c r="G159" s="194">
        <f t="shared" si="26"/>
        <v>316.65</v>
      </c>
      <c r="H159" s="204">
        <v>55</v>
      </c>
      <c r="I159" s="168">
        <v>685.92</v>
      </c>
      <c r="J159" s="168">
        <v>369.27</v>
      </c>
    </row>
    <row r="160" spans="1:10" ht="23.25">
      <c r="A160" s="158"/>
      <c r="B160" s="160">
        <v>23</v>
      </c>
      <c r="C160" s="176">
        <v>87.6875</v>
      </c>
      <c r="D160" s="176">
        <v>87.6923</v>
      </c>
      <c r="E160" s="192">
        <f t="shared" si="24"/>
        <v>0.004800000000003024</v>
      </c>
      <c r="F160" s="193">
        <f t="shared" si="25"/>
        <v>16.989947614338895</v>
      </c>
      <c r="G160" s="194">
        <f t="shared" si="26"/>
        <v>282.52</v>
      </c>
      <c r="H160" s="160">
        <v>56</v>
      </c>
      <c r="I160" s="168">
        <v>813.21</v>
      </c>
      <c r="J160" s="168">
        <v>530.69</v>
      </c>
    </row>
    <row r="161" spans="1:10" ht="23.25">
      <c r="A161" s="158"/>
      <c r="B161" s="160">
        <v>24</v>
      </c>
      <c r="C161" s="176">
        <v>88.0745</v>
      </c>
      <c r="D161" s="176">
        <v>88.0785</v>
      </c>
      <c r="E161" s="192">
        <f t="shared" si="24"/>
        <v>0.0040000000000048885</v>
      </c>
      <c r="F161" s="193">
        <f t="shared" si="25"/>
        <v>10.48630226767568</v>
      </c>
      <c r="G161" s="194">
        <f t="shared" si="26"/>
        <v>381.45000000000005</v>
      </c>
      <c r="H161" s="204">
        <v>57</v>
      </c>
      <c r="I161" s="168">
        <v>681.1</v>
      </c>
      <c r="J161" s="168">
        <v>299.65</v>
      </c>
    </row>
    <row r="162" spans="1:10" ht="23.25">
      <c r="A162" s="158">
        <v>21494</v>
      </c>
      <c r="B162" s="160">
        <v>1</v>
      </c>
      <c r="C162" s="176">
        <v>85.3968</v>
      </c>
      <c r="D162" s="176">
        <v>85.4084</v>
      </c>
      <c r="E162" s="192">
        <f t="shared" si="24"/>
        <v>0.011600000000001387</v>
      </c>
      <c r="F162" s="193">
        <f t="shared" si="25"/>
        <v>38.9366272824966</v>
      </c>
      <c r="G162" s="194">
        <f t="shared" si="26"/>
        <v>297.91999999999996</v>
      </c>
      <c r="H162" s="160">
        <v>58</v>
      </c>
      <c r="I162" s="168">
        <v>785.55</v>
      </c>
      <c r="J162" s="168">
        <v>487.63</v>
      </c>
    </row>
    <row r="163" spans="1:10" ht="23.25">
      <c r="A163" s="158"/>
      <c r="B163" s="160">
        <v>2</v>
      </c>
      <c r="C163" s="176">
        <v>87.4744</v>
      </c>
      <c r="D163" s="176">
        <v>87.4834</v>
      </c>
      <c r="E163" s="192">
        <f t="shared" si="24"/>
        <v>0.009000000000000341</v>
      </c>
      <c r="F163" s="193">
        <f t="shared" si="25"/>
        <v>31.34796238244633</v>
      </c>
      <c r="G163" s="194">
        <f t="shared" si="26"/>
        <v>287.1</v>
      </c>
      <c r="H163" s="204">
        <v>59</v>
      </c>
      <c r="I163" s="168">
        <v>839.62</v>
      </c>
      <c r="J163" s="168">
        <v>552.52</v>
      </c>
    </row>
    <row r="164" spans="1:10" ht="23.25">
      <c r="A164" s="158"/>
      <c r="B164" s="160">
        <v>3</v>
      </c>
      <c r="C164" s="176">
        <v>85.8734</v>
      </c>
      <c r="D164" s="176">
        <v>85.8858</v>
      </c>
      <c r="E164" s="192">
        <f t="shared" si="24"/>
        <v>0.012399999999999523</v>
      </c>
      <c r="F164" s="193">
        <f t="shared" si="25"/>
        <v>42.905089789279</v>
      </c>
      <c r="G164" s="194">
        <f t="shared" si="26"/>
        <v>289.01</v>
      </c>
      <c r="H164" s="160">
        <v>60</v>
      </c>
      <c r="I164" s="168">
        <v>827.05</v>
      </c>
      <c r="J164" s="168">
        <v>538.04</v>
      </c>
    </row>
    <row r="165" spans="1:10" ht="23.25">
      <c r="A165" s="158">
        <v>21501</v>
      </c>
      <c r="B165" s="160">
        <v>4</v>
      </c>
      <c r="C165" s="176">
        <v>85.0314</v>
      </c>
      <c r="D165" s="176">
        <v>85.1075</v>
      </c>
      <c r="E165" s="192">
        <f t="shared" si="24"/>
        <v>0.07609999999999673</v>
      </c>
      <c r="F165" s="193">
        <f t="shared" si="25"/>
        <v>210.447719919241</v>
      </c>
      <c r="G165" s="194">
        <f t="shared" si="26"/>
        <v>361.60999999999996</v>
      </c>
      <c r="H165" s="204">
        <v>61</v>
      </c>
      <c r="I165" s="168">
        <v>698.77</v>
      </c>
      <c r="J165" s="168">
        <v>337.16</v>
      </c>
    </row>
    <row r="166" spans="1:10" ht="23.25">
      <c r="A166" s="158"/>
      <c r="B166" s="160">
        <v>5</v>
      </c>
      <c r="C166" s="176">
        <v>85.0515</v>
      </c>
      <c r="D166" s="176">
        <v>85.1275</v>
      </c>
      <c r="E166" s="192">
        <f t="shared" si="24"/>
        <v>0.0759999999999934</v>
      </c>
      <c r="F166" s="193">
        <f t="shared" si="25"/>
        <v>278.8376871147395</v>
      </c>
      <c r="G166" s="194">
        <f t="shared" si="26"/>
        <v>272.56000000000006</v>
      </c>
      <c r="H166" s="160">
        <v>62</v>
      </c>
      <c r="I166" s="168">
        <v>841.97</v>
      </c>
      <c r="J166" s="168">
        <v>569.41</v>
      </c>
    </row>
    <row r="167" spans="1:10" ht="23.25">
      <c r="A167" s="158"/>
      <c r="B167" s="160">
        <v>6</v>
      </c>
      <c r="C167" s="176">
        <v>87.3927</v>
      </c>
      <c r="D167" s="176">
        <v>87.4685</v>
      </c>
      <c r="E167" s="192">
        <f t="shared" si="24"/>
        <v>0.07580000000000098</v>
      </c>
      <c r="F167" s="193">
        <f t="shared" si="25"/>
        <v>237.5133170395468</v>
      </c>
      <c r="G167" s="194">
        <f t="shared" si="26"/>
        <v>319.14000000000004</v>
      </c>
      <c r="H167" s="204">
        <v>63</v>
      </c>
      <c r="I167" s="168">
        <v>665.69</v>
      </c>
      <c r="J167" s="168">
        <v>346.55</v>
      </c>
    </row>
    <row r="168" spans="1:10" ht="23.25">
      <c r="A168" s="158">
        <v>21513</v>
      </c>
      <c r="B168" s="160">
        <v>7</v>
      </c>
      <c r="C168" s="176">
        <v>86.4383</v>
      </c>
      <c r="D168" s="176">
        <v>86.4476</v>
      </c>
      <c r="E168" s="192">
        <f t="shared" si="24"/>
        <v>0.00929999999999609</v>
      </c>
      <c r="F168" s="193">
        <f t="shared" si="25"/>
        <v>25.901685002077954</v>
      </c>
      <c r="G168" s="194">
        <f t="shared" si="26"/>
        <v>359.05</v>
      </c>
      <c r="H168" s="160">
        <v>64</v>
      </c>
      <c r="I168" s="168">
        <v>688.6</v>
      </c>
      <c r="J168" s="168">
        <v>329.55</v>
      </c>
    </row>
    <row r="169" spans="1:10" ht="23.25">
      <c r="A169" s="158"/>
      <c r="B169" s="160">
        <v>8</v>
      </c>
      <c r="C169" s="176">
        <v>84.8162</v>
      </c>
      <c r="D169" s="176">
        <v>84.8246</v>
      </c>
      <c r="E169" s="192">
        <f t="shared" si="24"/>
        <v>0.008400000000008845</v>
      </c>
      <c r="F169" s="193">
        <f t="shared" si="25"/>
        <v>25.379176989572915</v>
      </c>
      <c r="G169" s="194">
        <f t="shared" si="26"/>
        <v>330.98</v>
      </c>
      <c r="H169" s="204">
        <v>65</v>
      </c>
      <c r="I169" s="168">
        <v>700.75</v>
      </c>
      <c r="J169" s="168">
        <v>369.77</v>
      </c>
    </row>
    <row r="170" spans="1:10" ht="23.25">
      <c r="A170" s="158"/>
      <c r="B170" s="160">
        <v>9</v>
      </c>
      <c r="C170" s="176">
        <v>87.6626</v>
      </c>
      <c r="D170" s="176">
        <v>87.674</v>
      </c>
      <c r="E170" s="192">
        <f t="shared" si="24"/>
        <v>0.011400000000008959</v>
      </c>
      <c r="F170" s="193">
        <f t="shared" si="25"/>
        <v>39.184683600896975</v>
      </c>
      <c r="G170" s="194">
        <f t="shared" si="26"/>
        <v>290.93000000000006</v>
      </c>
      <c r="H170" s="160">
        <v>66</v>
      </c>
      <c r="I170" s="168">
        <v>835.99</v>
      </c>
      <c r="J170" s="168">
        <v>545.06</v>
      </c>
    </row>
    <row r="171" spans="1:10" ht="23.25">
      <c r="A171" s="158">
        <v>21527</v>
      </c>
      <c r="B171" s="160">
        <v>19</v>
      </c>
      <c r="C171" s="176">
        <v>88.961</v>
      </c>
      <c r="D171" s="176">
        <v>88.966</v>
      </c>
      <c r="E171" s="192">
        <f t="shared" si="24"/>
        <v>0.0049999999999954525</v>
      </c>
      <c r="F171" s="193">
        <f t="shared" si="25"/>
        <v>15.111675280307832</v>
      </c>
      <c r="G171" s="194">
        <f t="shared" si="26"/>
        <v>330.87</v>
      </c>
      <c r="H171" s="204">
        <v>67</v>
      </c>
      <c r="I171" s="168">
        <v>695.48</v>
      </c>
      <c r="J171" s="168">
        <v>364.61</v>
      </c>
    </row>
    <row r="172" spans="1:10" ht="23.25">
      <c r="A172" s="158"/>
      <c r="B172" s="160">
        <v>20</v>
      </c>
      <c r="C172" s="176">
        <v>84.6688</v>
      </c>
      <c r="D172" s="176">
        <v>84.6728</v>
      </c>
      <c r="E172" s="192">
        <f t="shared" si="24"/>
        <v>0.003999999999990678</v>
      </c>
      <c r="F172" s="193">
        <f t="shared" si="25"/>
        <v>11.820680280122572</v>
      </c>
      <c r="G172" s="194">
        <f t="shared" si="26"/>
        <v>338.39000000000004</v>
      </c>
      <c r="H172" s="160">
        <v>68</v>
      </c>
      <c r="I172" s="168">
        <v>704.44</v>
      </c>
      <c r="J172" s="168">
        <v>366.05</v>
      </c>
    </row>
    <row r="173" spans="1:10" ht="23.25">
      <c r="A173" s="158"/>
      <c r="B173" s="160">
        <v>21</v>
      </c>
      <c r="C173" s="176">
        <v>86.3516</v>
      </c>
      <c r="D173" s="176">
        <v>86.3588</v>
      </c>
      <c r="E173" s="192">
        <f t="shared" si="24"/>
        <v>0.007199999999997431</v>
      </c>
      <c r="F173" s="193">
        <f t="shared" si="25"/>
        <v>25.94968644127957</v>
      </c>
      <c r="G173" s="194">
        <f t="shared" si="26"/>
        <v>277.46000000000004</v>
      </c>
      <c r="H173" s="204">
        <v>69</v>
      </c>
      <c r="I173" s="168">
        <v>822</v>
      </c>
      <c r="J173" s="168">
        <v>544.54</v>
      </c>
    </row>
    <row r="174" spans="1:10" ht="23.25">
      <c r="A174" s="158">
        <v>21543</v>
      </c>
      <c r="B174" s="160">
        <v>22</v>
      </c>
      <c r="C174" s="176">
        <v>85.1168</v>
      </c>
      <c r="D174" s="176">
        <v>85.1255</v>
      </c>
      <c r="E174" s="192">
        <f t="shared" si="24"/>
        <v>0.008700000000004593</v>
      </c>
      <c r="F174" s="193">
        <f t="shared" si="25"/>
        <v>31.91372290086421</v>
      </c>
      <c r="G174" s="194">
        <f t="shared" si="26"/>
        <v>272.61</v>
      </c>
      <c r="H174" s="160">
        <v>70</v>
      </c>
      <c r="I174" s="168">
        <v>828.24</v>
      </c>
      <c r="J174" s="168">
        <v>555.63</v>
      </c>
    </row>
    <row r="175" spans="1:10" ht="23.25">
      <c r="A175" s="158"/>
      <c r="B175" s="160">
        <v>23</v>
      </c>
      <c r="C175" s="176">
        <v>87.6974</v>
      </c>
      <c r="D175" s="176">
        <v>87.7058</v>
      </c>
      <c r="E175" s="192">
        <f t="shared" si="24"/>
        <v>0.008399999999994634</v>
      </c>
      <c r="F175" s="193">
        <f t="shared" si="25"/>
        <v>31.75683339002168</v>
      </c>
      <c r="G175" s="194">
        <f t="shared" si="26"/>
        <v>264.51</v>
      </c>
      <c r="H175" s="204">
        <v>71</v>
      </c>
      <c r="I175" s="168">
        <v>773.41</v>
      </c>
      <c r="J175" s="168">
        <v>508.9</v>
      </c>
    </row>
    <row r="176" spans="1:10" ht="23.25">
      <c r="A176" s="158"/>
      <c r="B176" s="160">
        <v>24</v>
      </c>
      <c r="C176" s="176">
        <v>88.074</v>
      </c>
      <c r="D176" s="176">
        <v>88.081</v>
      </c>
      <c r="E176" s="192">
        <f t="shared" si="24"/>
        <v>0.007000000000005002</v>
      </c>
      <c r="F176" s="193">
        <f t="shared" si="25"/>
        <v>24.86148600655278</v>
      </c>
      <c r="G176" s="194">
        <f t="shared" si="26"/>
        <v>281.56000000000006</v>
      </c>
      <c r="H176" s="160">
        <v>72</v>
      </c>
      <c r="I176" s="168">
        <v>828.35</v>
      </c>
      <c r="J176" s="168">
        <v>546.79</v>
      </c>
    </row>
    <row r="177" spans="1:10" ht="23.25">
      <c r="A177" s="158">
        <v>21562</v>
      </c>
      <c r="B177" s="160">
        <v>1</v>
      </c>
      <c r="C177" s="176">
        <v>85.3952</v>
      </c>
      <c r="D177" s="176">
        <v>85.398</v>
      </c>
      <c r="E177" s="192">
        <f t="shared" si="24"/>
        <v>0.0027999999999934744</v>
      </c>
      <c r="F177" s="193">
        <f t="shared" si="25"/>
        <v>9.07646925343925</v>
      </c>
      <c r="G177" s="194">
        <f t="shared" si="26"/>
        <v>308.49</v>
      </c>
      <c r="H177" s="204">
        <v>73</v>
      </c>
      <c r="I177" s="168">
        <v>669.6</v>
      </c>
      <c r="J177" s="168">
        <v>361.11</v>
      </c>
    </row>
    <row r="178" spans="1:10" ht="23.25">
      <c r="A178" s="158"/>
      <c r="B178" s="160">
        <v>2</v>
      </c>
      <c r="C178" s="176">
        <v>87.452</v>
      </c>
      <c r="D178" s="176">
        <v>87.4554</v>
      </c>
      <c r="E178" s="192">
        <f t="shared" si="24"/>
        <v>0.0033999999999991815</v>
      </c>
      <c r="F178" s="193">
        <f t="shared" si="25"/>
        <v>11.557942686199072</v>
      </c>
      <c r="G178" s="194">
        <f t="shared" si="26"/>
        <v>294.1700000000001</v>
      </c>
      <c r="H178" s="160">
        <v>74</v>
      </c>
      <c r="I178" s="168">
        <v>674.44</v>
      </c>
      <c r="J178" s="168">
        <v>380.27</v>
      </c>
    </row>
    <row r="179" spans="1:10" ht="23.25">
      <c r="A179" s="158"/>
      <c r="B179" s="160">
        <v>3</v>
      </c>
      <c r="C179" s="176">
        <v>85.8654</v>
      </c>
      <c r="D179" s="176">
        <v>85.8684</v>
      </c>
      <c r="E179" s="192">
        <f t="shared" si="24"/>
        <v>0.0030000000000001137</v>
      </c>
      <c r="F179" s="193">
        <f t="shared" si="25"/>
        <v>10.694805889273516</v>
      </c>
      <c r="G179" s="194">
        <f t="shared" si="26"/>
        <v>280.51</v>
      </c>
      <c r="H179" s="204">
        <v>75</v>
      </c>
      <c r="I179" s="168">
        <v>835.3</v>
      </c>
      <c r="J179" s="168">
        <v>554.79</v>
      </c>
    </row>
    <row r="180" spans="1:10" ht="23.25">
      <c r="A180" s="158">
        <v>21578</v>
      </c>
      <c r="B180" s="160">
        <v>4</v>
      </c>
      <c r="C180" s="176">
        <v>84.9948</v>
      </c>
      <c r="D180" s="176">
        <v>84.9952</v>
      </c>
      <c r="E180" s="192">
        <f t="shared" si="24"/>
        <v>0.00039999999999906777</v>
      </c>
      <c r="F180" s="193">
        <f t="shared" si="25"/>
        <v>1.6305233980069611</v>
      </c>
      <c r="G180" s="194">
        <f t="shared" si="26"/>
        <v>245.32000000000005</v>
      </c>
      <c r="H180" s="160">
        <v>76</v>
      </c>
      <c r="I180" s="168">
        <v>812.98</v>
      </c>
      <c r="J180" s="168">
        <v>567.66</v>
      </c>
    </row>
    <row r="181" spans="1:10" ht="23.25">
      <c r="A181" s="158"/>
      <c r="B181" s="160">
        <v>5</v>
      </c>
      <c r="C181" s="176">
        <v>85.0337</v>
      </c>
      <c r="D181" s="176">
        <v>85.0355</v>
      </c>
      <c r="E181" s="192">
        <f t="shared" si="24"/>
        <v>0.0018000000000029104</v>
      </c>
      <c r="F181" s="193">
        <f t="shared" si="25"/>
        <v>5.647235991726519</v>
      </c>
      <c r="G181" s="194">
        <f t="shared" si="26"/>
        <v>318.73999999999995</v>
      </c>
      <c r="H181" s="204">
        <v>77</v>
      </c>
      <c r="I181" s="168">
        <v>670.68</v>
      </c>
      <c r="J181" s="168">
        <v>351.94</v>
      </c>
    </row>
    <row r="182" spans="1:10" ht="23.25">
      <c r="A182" s="158"/>
      <c r="B182" s="160">
        <v>6</v>
      </c>
      <c r="C182" s="176">
        <v>87.371</v>
      </c>
      <c r="D182" s="176">
        <v>87.3719</v>
      </c>
      <c r="E182" s="192">
        <f t="shared" si="24"/>
        <v>0.0009000000000014552</v>
      </c>
      <c r="F182" s="193">
        <f t="shared" si="25"/>
        <v>3.133486526013005</v>
      </c>
      <c r="G182" s="194">
        <f t="shared" si="26"/>
        <v>287.21999999999997</v>
      </c>
      <c r="H182" s="160">
        <v>78</v>
      </c>
      <c r="I182" s="168">
        <v>718.55</v>
      </c>
      <c r="J182" s="168">
        <v>431.33</v>
      </c>
    </row>
    <row r="183" spans="1:10" ht="23.25">
      <c r="A183" s="158">
        <v>21591</v>
      </c>
      <c r="B183" s="160">
        <v>25</v>
      </c>
      <c r="C183" s="176">
        <v>87.0581</v>
      </c>
      <c r="D183" s="176">
        <v>87.0658</v>
      </c>
      <c r="E183" s="192">
        <f t="shared" si="24"/>
        <v>0.007699999999999818</v>
      </c>
      <c r="F183" s="193">
        <f t="shared" si="25"/>
        <v>24.109211597469532</v>
      </c>
      <c r="G183" s="194">
        <f t="shared" si="26"/>
        <v>319.37999999999994</v>
      </c>
      <c r="H183" s="204">
        <v>79</v>
      </c>
      <c r="I183" s="168">
        <v>618.79</v>
      </c>
      <c r="J183" s="168">
        <v>299.41</v>
      </c>
    </row>
    <row r="184" spans="1:10" ht="23.25">
      <c r="A184" s="158"/>
      <c r="B184" s="160">
        <v>26</v>
      </c>
      <c r="C184" s="176">
        <v>85.7985</v>
      </c>
      <c r="D184" s="176">
        <v>85.8033</v>
      </c>
      <c r="E184" s="192">
        <f t="shared" si="24"/>
        <v>0.004799999999988813</v>
      </c>
      <c r="F184" s="193">
        <f t="shared" si="25"/>
        <v>14.745637748798272</v>
      </c>
      <c r="G184" s="194">
        <f t="shared" si="26"/>
        <v>325.52</v>
      </c>
      <c r="H184" s="160">
        <v>80</v>
      </c>
      <c r="I184" s="168">
        <v>618.14</v>
      </c>
      <c r="J184" s="168">
        <v>292.62</v>
      </c>
    </row>
    <row r="185" spans="1:10" ht="23.25">
      <c r="A185" s="158"/>
      <c r="B185" s="160">
        <v>27</v>
      </c>
      <c r="C185" s="176">
        <v>86.3101</v>
      </c>
      <c r="D185" s="176">
        <v>86.3168</v>
      </c>
      <c r="E185" s="192">
        <f t="shared" si="24"/>
        <v>0.006699999999995043</v>
      </c>
      <c r="F185" s="193">
        <f t="shared" si="25"/>
        <v>23.67323864036126</v>
      </c>
      <c r="G185" s="194">
        <f t="shared" si="26"/>
        <v>283.02</v>
      </c>
      <c r="H185" s="204">
        <v>81</v>
      </c>
      <c r="I185" s="168">
        <v>662.13</v>
      </c>
      <c r="J185" s="168">
        <v>379.11</v>
      </c>
    </row>
    <row r="186" spans="1:10" ht="23.25">
      <c r="A186" s="158">
        <v>21605</v>
      </c>
      <c r="B186" s="160">
        <v>28</v>
      </c>
      <c r="C186" s="176">
        <v>87.1888</v>
      </c>
      <c r="D186" s="176">
        <v>87.1995</v>
      </c>
      <c r="E186" s="192">
        <f t="shared" si="24"/>
        <v>0.010699999999999932</v>
      </c>
      <c r="F186" s="193">
        <f t="shared" si="25"/>
        <v>36.17431285709432</v>
      </c>
      <c r="G186" s="194">
        <f t="shared" si="26"/>
        <v>295.79</v>
      </c>
      <c r="H186" s="160">
        <v>82</v>
      </c>
      <c r="I186" s="168">
        <v>697.75</v>
      </c>
      <c r="J186" s="168">
        <v>401.96</v>
      </c>
    </row>
    <row r="187" spans="1:10" ht="23.25">
      <c r="A187" s="158"/>
      <c r="B187" s="160">
        <v>29</v>
      </c>
      <c r="C187" s="176">
        <v>85.2338</v>
      </c>
      <c r="D187" s="176">
        <v>85.2383</v>
      </c>
      <c r="E187" s="192">
        <f t="shared" si="24"/>
        <v>0.004499999999993065</v>
      </c>
      <c r="F187" s="193">
        <f t="shared" si="25"/>
        <v>17.31834975366789</v>
      </c>
      <c r="G187" s="194">
        <f t="shared" si="26"/>
        <v>259.84000000000003</v>
      </c>
      <c r="H187" s="204">
        <v>83</v>
      </c>
      <c r="I187" s="168">
        <v>826.32</v>
      </c>
      <c r="J187" s="168">
        <v>566.48</v>
      </c>
    </row>
    <row r="188" spans="1:10" ht="23.25">
      <c r="A188" s="158"/>
      <c r="B188" s="160">
        <v>30</v>
      </c>
      <c r="C188" s="176">
        <v>84.9461</v>
      </c>
      <c r="D188" s="176">
        <v>84.9567</v>
      </c>
      <c r="E188" s="192">
        <f t="shared" si="24"/>
        <v>0.010599999999996612</v>
      </c>
      <c r="F188" s="193">
        <f t="shared" si="25"/>
        <v>37.31737370180114</v>
      </c>
      <c r="G188" s="194">
        <f t="shared" si="26"/>
        <v>284.05</v>
      </c>
      <c r="H188" s="160">
        <v>84</v>
      </c>
      <c r="I188" s="168">
        <v>650.25</v>
      </c>
      <c r="J188" s="168">
        <v>366.2</v>
      </c>
    </row>
    <row r="189" spans="1:10" ht="23.25">
      <c r="A189" s="158">
        <v>21612</v>
      </c>
      <c r="B189" s="160">
        <v>1</v>
      </c>
      <c r="C189" s="176">
        <v>85.4233</v>
      </c>
      <c r="D189" s="176">
        <v>85.4236</v>
      </c>
      <c r="E189" s="192">
        <f t="shared" si="24"/>
        <v>0.0002999999999957481</v>
      </c>
      <c r="F189" s="193">
        <f t="shared" si="25"/>
        <v>0.9596621988923838</v>
      </c>
      <c r="G189" s="194">
        <f t="shared" si="26"/>
        <v>312.61</v>
      </c>
      <c r="H189" s="204">
        <v>85</v>
      </c>
      <c r="I189" s="168">
        <v>659.14</v>
      </c>
      <c r="J189" s="168">
        <v>346.53</v>
      </c>
    </row>
    <row r="190" spans="1:10" ht="23.25">
      <c r="A190" s="158"/>
      <c r="B190" s="160">
        <v>2</v>
      </c>
      <c r="C190" s="176">
        <v>87.4523</v>
      </c>
      <c r="D190" s="176">
        <v>87.4525</v>
      </c>
      <c r="E190" s="192">
        <f t="shared" si="24"/>
        <v>0.0002000000000066393</v>
      </c>
      <c r="F190" s="193">
        <f t="shared" si="25"/>
        <v>0.65670661634096</v>
      </c>
      <c r="G190" s="194">
        <f t="shared" si="26"/>
        <v>304.54999999999995</v>
      </c>
      <c r="H190" s="160">
        <v>86</v>
      </c>
      <c r="I190" s="168">
        <v>807.31</v>
      </c>
      <c r="J190" s="168">
        <v>502.76</v>
      </c>
    </row>
    <row r="191" spans="1:10" ht="23.25">
      <c r="A191" s="158"/>
      <c r="B191" s="160">
        <v>3</v>
      </c>
      <c r="C191" s="176">
        <v>85.8848</v>
      </c>
      <c r="D191" s="176">
        <v>85.885</v>
      </c>
      <c r="E191" s="192">
        <f t="shared" si="24"/>
        <v>0.0002000000000066393</v>
      </c>
      <c r="F191" s="193">
        <f t="shared" si="25"/>
        <v>0.5612932195965404</v>
      </c>
      <c r="G191" s="194">
        <f t="shared" si="26"/>
        <v>356.32000000000005</v>
      </c>
      <c r="H191" s="204">
        <v>87</v>
      </c>
      <c r="I191" s="168">
        <v>724.82</v>
      </c>
      <c r="J191" s="168">
        <v>368.5</v>
      </c>
    </row>
    <row r="192" spans="1:10" ht="23.25">
      <c r="A192" s="158">
        <v>21634</v>
      </c>
      <c r="B192" s="160">
        <v>4</v>
      </c>
      <c r="C192" s="176">
        <v>85.0201</v>
      </c>
      <c r="D192" s="176">
        <v>85.0227</v>
      </c>
      <c r="E192" s="192">
        <f t="shared" si="24"/>
        <v>0.002600000000001046</v>
      </c>
      <c r="F192" s="193">
        <f t="shared" si="25"/>
        <v>8.293196389273215</v>
      </c>
      <c r="G192" s="194">
        <f t="shared" si="26"/>
        <v>313.51000000000005</v>
      </c>
      <c r="H192" s="160">
        <v>88</v>
      </c>
      <c r="I192" s="168">
        <v>816.72</v>
      </c>
      <c r="J192" s="168">
        <v>503.21</v>
      </c>
    </row>
    <row r="193" spans="1:10" ht="23.25">
      <c r="A193" s="158"/>
      <c r="B193" s="160">
        <v>5</v>
      </c>
      <c r="C193" s="176">
        <v>85.0452</v>
      </c>
      <c r="D193" s="176">
        <v>85.0483</v>
      </c>
      <c r="E193" s="192">
        <f t="shared" si="24"/>
        <v>0.0031000000000034333</v>
      </c>
      <c r="F193" s="193">
        <f t="shared" si="25"/>
        <v>11.013998436735001</v>
      </c>
      <c r="G193" s="194">
        <f t="shared" si="26"/>
        <v>281.46</v>
      </c>
      <c r="H193" s="204">
        <v>89</v>
      </c>
      <c r="I193" s="168">
        <v>790.37</v>
      </c>
      <c r="J193" s="168">
        <v>508.91</v>
      </c>
    </row>
    <row r="194" spans="1:10" ht="23.25">
      <c r="A194" s="210"/>
      <c r="B194" s="211">
        <v>6</v>
      </c>
      <c r="C194" s="212">
        <v>87.4103</v>
      </c>
      <c r="D194" s="212">
        <v>87.4149</v>
      </c>
      <c r="E194" s="213">
        <f t="shared" si="24"/>
        <v>0.004599999999996385</v>
      </c>
      <c r="F194" s="214">
        <f t="shared" si="25"/>
        <v>16.08166689972166</v>
      </c>
      <c r="G194" s="215">
        <f t="shared" si="26"/>
        <v>286.0400000000001</v>
      </c>
      <c r="H194" s="211">
        <v>90</v>
      </c>
      <c r="I194" s="216">
        <v>844.33</v>
      </c>
      <c r="J194" s="216">
        <v>558.29</v>
      </c>
    </row>
    <row r="195" spans="1:10" ht="23.25">
      <c r="A195" s="203">
        <v>21645</v>
      </c>
      <c r="B195" s="204">
        <v>13</v>
      </c>
      <c r="C195" s="205">
        <v>86.7258</v>
      </c>
      <c r="D195" s="205">
        <v>86.7314</v>
      </c>
      <c r="E195" s="206">
        <f aca="true" t="shared" si="27" ref="E195:E258">D195-C195</f>
        <v>0.005599999999986949</v>
      </c>
      <c r="F195" s="207">
        <f aca="true" t="shared" si="28" ref="F195:F258">((10^6)*E195/G195)</f>
        <v>15.276338043501958</v>
      </c>
      <c r="G195" s="208">
        <f aca="true" t="shared" si="29" ref="G195:G258">I195-J195</f>
        <v>366.58000000000004</v>
      </c>
      <c r="H195" s="204">
        <v>1</v>
      </c>
      <c r="I195" s="209">
        <v>709.09</v>
      </c>
      <c r="J195" s="209">
        <v>342.51</v>
      </c>
    </row>
    <row r="196" spans="1:10" ht="23.25">
      <c r="A196" s="158"/>
      <c r="B196" s="160">
        <v>14</v>
      </c>
      <c r="C196" s="176">
        <v>85.9522</v>
      </c>
      <c r="D196" s="176">
        <v>85.954</v>
      </c>
      <c r="E196" s="192">
        <f t="shared" si="27"/>
        <v>0.0017999999999886995</v>
      </c>
      <c r="F196" s="193">
        <f t="shared" si="28"/>
        <v>5.38422422299273</v>
      </c>
      <c r="G196" s="194">
        <f t="shared" si="29"/>
        <v>334.31</v>
      </c>
      <c r="H196" s="160">
        <v>2</v>
      </c>
      <c r="I196" s="168">
        <v>698.97</v>
      </c>
      <c r="J196" s="168">
        <v>364.66</v>
      </c>
    </row>
    <row r="197" spans="1:10" ht="23.25">
      <c r="A197" s="158"/>
      <c r="B197" s="204">
        <v>15</v>
      </c>
      <c r="C197" s="176">
        <v>86.9986</v>
      </c>
      <c r="D197" s="176">
        <v>87.0013</v>
      </c>
      <c r="E197" s="192">
        <f t="shared" si="27"/>
        <v>0.0027000000000043656</v>
      </c>
      <c r="F197" s="193">
        <f t="shared" si="28"/>
        <v>9.248792518769449</v>
      </c>
      <c r="G197" s="194">
        <f t="shared" si="29"/>
        <v>291.93000000000006</v>
      </c>
      <c r="H197" s="204">
        <v>3</v>
      </c>
      <c r="I197" s="168">
        <v>866.85</v>
      </c>
      <c r="J197" s="168">
        <v>574.92</v>
      </c>
    </row>
    <row r="198" spans="1:10" ht="23.25">
      <c r="A198" s="158">
        <v>21659</v>
      </c>
      <c r="B198" s="160">
        <v>16</v>
      </c>
      <c r="C198" s="176">
        <v>86.1306</v>
      </c>
      <c r="D198" s="176">
        <v>86.1335</v>
      </c>
      <c r="E198" s="192">
        <f t="shared" si="27"/>
        <v>0.002899999999996794</v>
      </c>
      <c r="F198" s="193">
        <f t="shared" si="28"/>
        <v>9.461355257566781</v>
      </c>
      <c r="G198" s="194">
        <f t="shared" si="29"/>
        <v>306.51</v>
      </c>
      <c r="H198" s="160">
        <v>4</v>
      </c>
      <c r="I198" s="168">
        <v>757.66</v>
      </c>
      <c r="J198" s="168">
        <v>451.15</v>
      </c>
    </row>
    <row r="199" spans="1:10" ht="23.25">
      <c r="A199" s="158"/>
      <c r="B199" s="204">
        <v>17</v>
      </c>
      <c r="C199" s="176">
        <v>87.218</v>
      </c>
      <c r="D199" s="176">
        <v>87.2265</v>
      </c>
      <c r="E199" s="192">
        <f t="shared" si="27"/>
        <v>0.008499999999997954</v>
      </c>
      <c r="F199" s="193">
        <f t="shared" si="28"/>
        <v>23.46121998343349</v>
      </c>
      <c r="G199" s="194">
        <f t="shared" si="29"/>
        <v>362.3</v>
      </c>
      <c r="H199" s="204">
        <v>5</v>
      </c>
      <c r="I199" s="168">
        <v>741.49</v>
      </c>
      <c r="J199" s="168">
        <v>379.19</v>
      </c>
    </row>
    <row r="200" spans="1:10" ht="23.25">
      <c r="A200" s="158"/>
      <c r="B200" s="160">
        <v>18</v>
      </c>
      <c r="C200" s="176">
        <v>85.1516</v>
      </c>
      <c r="D200" s="176">
        <v>85.1555</v>
      </c>
      <c r="E200" s="192">
        <f t="shared" si="27"/>
        <v>0.003900000000001569</v>
      </c>
      <c r="F200" s="193">
        <f t="shared" si="28"/>
        <v>11.392848796452352</v>
      </c>
      <c r="G200" s="194">
        <f t="shared" si="29"/>
        <v>342.32</v>
      </c>
      <c r="H200" s="160">
        <v>6</v>
      </c>
      <c r="I200" s="168">
        <v>710.41</v>
      </c>
      <c r="J200" s="168">
        <v>368.09</v>
      </c>
    </row>
    <row r="201" spans="1:10" ht="23.25">
      <c r="A201" s="158">
        <v>21674</v>
      </c>
      <c r="B201" s="160">
        <v>13</v>
      </c>
      <c r="C201" s="176">
        <v>86.707</v>
      </c>
      <c r="D201" s="176">
        <v>86.7128</v>
      </c>
      <c r="E201" s="192">
        <f t="shared" si="27"/>
        <v>0.005800000000007799</v>
      </c>
      <c r="F201" s="193">
        <f t="shared" si="28"/>
        <v>20.20413139655066</v>
      </c>
      <c r="G201" s="194">
        <f t="shared" si="29"/>
        <v>287.07000000000005</v>
      </c>
      <c r="H201" s="204">
        <v>7</v>
      </c>
      <c r="I201" s="168">
        <v>832.11</v>
      </c>
      <c r="J201" s="168">
        <v>545.04</v>
      </c>
    </row>
    <row r="202" spans="1:10" ht="23.25">
      <c r="A202" s="158"/>
      <c r="B202" s="160">
        <v>14</v>
      </c>
      <c r="C202" s="176">
        <v>85.9267</v>
      </c>
      <c r="D202" s="176">
        <v>85.9376</v>
      </c>
      <c r="E202" s="192">
        <f t="shared" si="27"/>
        <v>0.010900000000006571</v>
      </c>
      <c r="F202" s="193">
        <f t="shared" si="28"/>
        <v>40.5204460966787</v>
      </c>
      <c r="G202" s="194">
        <f t="shared" si="29"/>
        <v>269</v>
      </c>
      <c r="H202" s="160">
        <v>8</v>
      </c>
      <c r="I202" s="168">
        <v>843.92</v>
      </c>
      <c r="J202" s="168">
        <v>574.92</v>
      </c>
    </row>
    <row r="203" spans="1:10" ht="23.25">
      <c r="A203" s="158"/>
      <c r="B203" s="160">
        <v>15</v>
      </c>
      <c r="C203" s="176">
        <v>86.9883</v>
      </c>
      <c r="D203" s="176">
        <v>86.9999</v>
      </c>
      <c r="E203" s="192">
        <f t="shared" si="27"/>
        <v>0.011600000000001387</v>
      </c>
      <c r="F203" s="193">
        <f t="shared" si="28"/>
        <v>30.60847538129027</v>
      </c>
      <c r="G203" s="194">
        <f t="shared" si="29"/>
        <v>378.98</v>
      </c>
      <c r="H203" s="204">
        <v>9</v>
      </c>
      <c r="I203" s="168">
        <v>678.38</v>
      </c>
      <c r="J203" s="168">
        <v>299.4</v>
      </c>
    </row>
    <row r="204" spans="1:10" ht="23.25">
      <c r="A204" s="158">
        <v>21688</v>
      </c>
      <c r="B204" s="160">
        <v>16</v>
      </c>
      <c r="C204" s="176">
        <v>86.1549</v>
      </c>
      <c r="D204" s="176">
        <v>86.1614</v>
      </c>
      <c r="E204" s="192">
        <f t="shared" si="27"/>
        <v>0.006500000000002615</v>
      </c>
      <c r="F204" s="193">
        <f t="shared" si="28"/>
        <v>20.931955044609587</v>
      </c>
      <c r="G204" s="194">
        <f t="shared" si="29"/>
        <v>310.53</v>
      </c>
      <c r="H204" s="160">
        <v>10</v>
      </c>
      <c r="I204" s="168">
        <v>854.75</v>
      </c>
      <c r="J204" s="168">
        <v>544.22</v>
      </c>
    </row>
    <row r="205" spans="1:10" ht="23.25">
      <c r="A205" s="158"/>
      <c r="B205" s="160">
        <v>17</v>
      </c>
      <c r="C205" s="176">
        <v>87.2357</v>
      </c>
      <c r="D205" s="176">
        <v>87.2382</v>
      </c>
      <c r="E205" s="192">
        <f t="shared" si="27"/>
        <v>0.002500000000011937</v>
      </c>
      <c r="F205" s="193">
        <f t="shared" si="28"/>
        <v>7.377895824146191</v>
      </c>
      <c r="G205" s="194">
        <f t="shared" si="29"/>
        <v>338.85</v>
      </c>
      <c r="H205" s="204">
        <v>11</v>
      </c>
      <c r="I205" s="168">
        <v>740.85</v>
      </c>
      <c r="J205" s="168">
        <v>402</v>
      </c>
    </row>
    <row r="206" spans="1:10" ht="23.25">
      <c r="A206" s="158"/>
      <c r="B206" s="160">
        <v>18</v>
      </c>
      <c r="C206" s="176">
        <v>85.1458</v>
      </c>
      <c r="D206" s="176">
        <v>85.1501</v>
      </c>
      <c r="E206" s="192">
        <f t="shared" si="27"/>
        <v>0.004300000000000637</v>
      </c>
      <c r="F206" s="193">
        <f t="shared" si="28"/>
        <v>14.684287812043289</v>
      </c>
      <c r="G206" s="194">
        <f t="shared" si="29"/>
        <v>292.83000000000004</v>
      </c>
      <c r="H206" s="160">
        <v>12</v>
      </c>
      <c r="I206" s="168">
        <v>843.19</v>
      </c>
      <c r="J206" s="168">
        <v>550.36</v>
      </c>
    </row>
    <row r="207" spans="1:10" ht="23.25">
      <c r="A207" s="158">
        <v>21702</v>
      </c>
      <c r="B207" s="160">
        <v>10</v>
      </c>
      <c r="C207" s="176">
        <v>85.078</v>
      </c>
      <c r="D207" s="176">
        <v>85.0958</v>
      </c>
      <c r="E207" s="192">
        <f t="shared" si="27"/>
        <v>0.017799999999994043</v>
      </c>
      <c r="F207" s="193">
        <f t="shared" si="28"/>
        <v>54.05241262030926</v>
      </c>
      <c r="G207" s="194">
        <f t="shared" si="29"/>
        <v>329.30999999999995</v>
      </c>
      <c r="H207" s="204">
        <v>13</v>
      </c>
      <c r="I207" s="168">
        <v>698.31</v>
      </c>
      <c r="J207" s="168">
        <v>369</v>
      </c>
    </row>
    <row r="208" spans="1:10" ht="23.25">
      <c r="A208" s="158"/>
      <c r="B208" s="160">
        <v>11</v>
      </c>
      <c r="C208" s="176">
        <v>86.088</v>
      </c>
      <c r="D208" s="176">
        <v>86.1055</v>
      </c>
      <c r="E208" s="192">
        <f t="shared" si="27"/>
        <v>0.017500000000012506</v>
      </c>
      <c r="F208" s="193">
        <f t="shared" si="28"/>
        <v>61.98639841319249</v>
      </c>
      <c r="G208" s="194">
        <f t="shared" si="29"/>
        <v>282.32000000000005</v>
      </c>
      <c r="H208" s="160">
        <v>14</v>
      </c>
      <c r="I208" s="168">
        <v>782.96</v>
      </c>
      <c r="J208" s="168">
        <v>500.64</v>
      </c>
    </row>
    <row r="209" spans="1:10" ht="23.25">
      <c r="A209" s="158"/>
      <c r="B209" s="160">
        <v>12</v>
      </c>
      <c r="C209" s="176">
        <v>84.8277</v>
      </c>
      <c r="D209" s="176">
        <v>84.841</v>
      </c>
      <c r="E209" s="192">
        <f t="shared" si="27"/>
        <v>0.013300000000000978</v>
      </c>
      <c r="F209" s="193">
        <f t="shared" si="28"/>
        <v>43.10903669130358</v>
      </c>
      <c r="G209" s="194">
        <f t="shared" si="29"/>
        <v>308.52</v>
      </c>
      <c r="H209" s="204">
        <v>15</v>
      </c>
      <c r="I209" s="168">
        <v>826.91</v>
      </c>
      <c r="J209" s="168">
        <v>518.39</v>
      </c>
    </row>
    <row r="210" spans="1:10" ht="23.25">
      <c r="A210" s="158">
        <v>21715</v>
      </c>
      <c r="B210" s="160">
        <v>13</v>
      </c>
      <c r="C210" s="176">
        <v>86.706</v>
      </c>
      <c r="D210" s="176">
        <v>86.7237</v>
      </c>
      <c r="E210" s="192">
        <f t="shared" si="27"/>
        <v>0.017699999999990723</v>
      </c>
      <c r="F210" s="193">
        <f t="shared" si="28"/>
        <v>58.82548439626017</v>
      </c>
      <c r="G210" s="194">
        <f t="shared" si="29"/>
        <v>300.89</v>
      </c>
      <c r="H210" s="160">
        <v>16</v>
      </c>
      <c r="I210" s="168">
        <v>823.9</v>
      </c>
      <c r="J210" s="168">
        <v>523.01</v>
      </c>
    </row>
    <row r="211" spans="1:10" ht="23.25">
      <c r="A211" s="158"/>
      <c r="B211" s="160">
        <v>14</v>
      </c>
      <c r="C211" s="176">
        <v>85.9195</v>
      </c>
      <c r="D211" s="176">
        <v>85.9533</v>
      </c>
      <c r="E211" s="192">
        <f t="shared" si="27"/>
        <v>0.033799999999999386</v>
      </c>
      <c r="F211" s="193">
        <f t="shared" si="28"/>
        <v>117.69621839960789</v>
      </c>
      <c r="G211" s="194">
        <f t="shared" si="29"/>
        <v>287.17999999999995</v>
      </c>
      <c r="H211" s="204">
        <v>17</v>
      </c>
      <c r="I211" s="168">
        <v>800.15</v>
      </c>
      <c r="J211" s="168">
        <v>512.97</v>
      </c>
    </row>
    <row r="212" spans="1:10" ht="23.25">
      <c r="A212" s="158"/>
      <c r="B212" s="160">
        <v>15</v>
      </c>
      <c r="C212" s="176">
        <v>86.9709</v>
      </c>
      <c r="D212" s="176">
        <v>86.9869</v>
      </c>
      <c r="E212" s="192">
        <f t="shared" si="27"/>
        <v>0.016000000000005343</v>
      </c>
      <c r="F212" s="193">
        <f t="shared" si="28"/>
        <v>54.99982812555548</v>
      </c>
      <c r="G212" s="194">
        <f t="shared" si="29"/>
        <v>290.90999999999997</v>
      </c>
      <c r="H212" s="160">
        <v>18</v>
      </c>
      <c r="I212" s="168">
        <v>838.12</v>
      </c>
      <c r="J212" s="168">
        <v>547.21</v>
      </c>
    </row>
    <row r="213" spans="1:10" ht="23.25">
      <c r="A213" s="158">
        <v>21722</v>
      </c>
      <c r="B213" s="160">
        <v>16</v>
      </c>
      <c r="C213" s="176">
        <v>86.1105</v>
      </c>
      <c r="D213" s="176">
        <v>86.1292</v>
      </c>
      <c r="E213" s="192">
        <f t="shared" si="27"/>
        <v>0.018699999999995498</v>
      </c>
      <c r="F213" s="193">
        <f t="shared" si="28"/>
        <v>62.239973373258444</v>
      </c>
      <c r="G213" s="194">
        <f t="shared" si="29"/>
        <v>300.44999999999993</v>
      </c>
      <c r="H213" s="204">
        <v>19</v>
      </c>
      <c r="I213" s="168">
        <v>812.8</v>
      </c>
      <c r="J213" s="168">
        <v>512.35</v>
      </c>
    </row>
    <row r="214" spans="1:10" ht="23.25">
      <c r="A214" s="158"/>
      <c r="B214" s="160">
        <v>17</v>
      </c>
      <c r="C214" s="176">
        <v>87.1961</v>
      </c>
      <c r="D214" s="176">
        <v>87.211</v>
      </c>
      <c r="E214" s="192">
        <f t="shared" si="27"/>
        <v>0.014899999999997249</v>
      </c>
      <c r="F214" s="193">
        <f t="shared" si="28"/>
        <v>53.726607290943114</v>
      </c>
      <c r="G214" s="194">
        <f t="shared" si="29"/>
        <v>277.3299999999999</v>
      </c>
      <c r="H214" s="160">
        <v>20</v>
      </c>
      <c r="I214" s="168">
        <v>814.15</v>
      </c>
      <c r="J214" s="168">
        <v>536.82</v>
      </c>
    </row>
    <row r="215" spans="1:10" ht="23.25">
      <c r="A215" s="158"/>
      <c r="B215" s="160">
        <v>18</v>
      </c>
      <c r="C215" s="176">
        <v>85.141</v>
      </c>
      <c r="D215" s="176">
        <v>85.1584</v>
      </c>
      <c r="E215" s="192">
        <f t="shared" si="27"/>
        <v>0.017399999999994975</v>
      </c>
      <c r="F215" s="193">
        <f t="shared" si="28"/>
        <v>57.12784818436855</v>
      </c>
      <c r="G215" s="194">
        <f t="shared" si="29"/>
        <v>304.58000000000004</v>
      </c>
      <c r="H215" s="204">
        <v>21</v>
      </c>
      <c r="I215" s="168">
        <v>690.44</v>
      </c>
      <c r="J215" s="168">
        <v>385.86</v>
      </c>
    </row>
    <row r="216" spans="1:10" ht="23.25">
      <c r="A216" s="158">
        <v>21732</v>
      </c>
      <c r="B216" s="160">
        <v>19</v>
      </c>
      <c r="C216" s="176">
        <v>88.9452</v>
      </c>
      <c r="D216" s="176">
        <v>88.9527</v>
      </c>
      <c r="E216" s="192">
        <f t="shared" si="27"/>
        <v>0.007499999999993179</v>
      </c>
      <c r="F216" s="193">
        <f t="shared" si="28"/>
        <v>27.123792991187223</v>
      </c>
      <c r="G216" s="194">
        <f t="shared" si="29"/>
        <v>276.51</v>
      </c>
      <c r="H216" s="160">
        <v>22</v>
      </c>
      <c r="I216" s="168">
        <v>850.15</v>
      </c>
      <c r="J216" s="168">
        <v>573.64</v>
      </c>
    </row>
    <row r="217" spans="1:10" ht="23.25">
      <c r="A217" s="158"/>
      <c r="B217" s="160">
        <v>20</v>
      </c>
      <c r="C217" s="176">
        <v>84.626</v>
      </c>
      <c r="D217" s="176">
        <v>84.6388</v>
      </c>
      <c r="E217" s="192">
        <f t="shared" si="27"/>
        <v>0.01279999999999859</v>
      </c>
      <c r="F217" s="193">
        <f t="shared" si="28"/>
        <v>39.858005854140224</v>
      </c>
      <c r="G217" s="194">
        <f t="shared" si="29"/>
        <v>321.14</v>
      </c>
      <c r="H217" s="204">
        <v>23</v>
      </c>
      <c r="I217" s="168">
        <v>690.49</v>
      </c>
      <c r="J217" s="168">
        <v>369.35</v>
      </c>
    </row>
    <row r="218" spans="1:10" ht="23.25">
      <c r="A218" s="158"/>
      <c r="B218" s="160">
        <v>21</v>
      </c>
      <c r="C218" s="176">
        <v>86.3427</v>
      </c>
      <c r="D218" s="176">
        <v>86.3555</v>
      </c>
      <c r="E218" s="192">
        <f t="shared" si="27"/>
        <v>0.012800000000012801</v>
      </c>
      <c r="F218" s="193">
        <f t="shared" si="28"/>
        <v>40.19847999501538</v>
      </c>
      <c r="G218" s="194">
        <f t="shared" si="29"/>
        <v>318.4200000000001</v>
      </c>
      <c r="H218" s="160">
        <v>24</v>
      </c>
      <c r="I218" s="168">
        <v>668.07</v>
      </c>
      <c r="J218" s="168">
        <v>349.65</v>
      </c>
    </row>
    <row r="219" spans="1:10" ht="23.25">
      <c r="A219" s="158">
        <v>21742</v>
      </c>
      <c r="B219" s="160">
        <v>22</v>
      </c>
      <c r="C219" s="176">
        <v>85.1339</v>
      </c>
      <c r="D219" s="176">
        <v>85.1445</v>
      </c>
      <c r="E219" s="192">
        <f t="shared" si="27"/>
        <v>0.010599999999996612</v>
      </c>
      <c r="F219" s="193">
        <f t="shared" si="28"/>
        <v>30.38293969272132</v>
      </c>
      <c r="G219" s="194">
        <f t="shared" si="29"/>
        <v>348.88</v>
      </c>
      <c r="H219" s="204">
        <v>25</v>
      </c>
      <c r="I219" s="168">
        <v>674.99</v>
      </c>
      <c r="J219" s="168">
        <v>326.11</v>
      </c>
    </row>
    <row r="220" spans="1:10" ht="23.25">
      <c r="A220" s="158"/>
      <c r="B220" s="160">
        <v>23</v>
      </c>
      <c r="C220" s="176">
        <v>87.6828</v>
      </c>
      <c r="D220" s="176">
        <v>87.6932</v>
      </c>
      <c r="E220" s="192">
        <f t="shared" si="27"/>
        <v>0.010400000000004184</v>
      </c>
      <c r="F220" s="193">
        <f t="shared" si="28"/>
        <v>31.534263189824685</v>
      </c>
      <c r="G220" s="194">
        <f t="shared" si="29"/>
        <v>329.80000000000007</v>
      </c>
      <c r="H220" s="160">
        <v>26</v>
      </c>
      <c r="I220" s="168">
        <v>728.19</v>
      </c>
      <c r="J220" s="168">
        <v>398.39</v>
      </c>
    </row>
    <row r="221" spans="1:10" ht="23.25">
      <c r="A221" s="158"/>
      <c r="B221" s="160">
        <v>24</v>
      </c>
      <c r="C221" s="176">
        <v>88.0619</v>
      </c>
      <c r="D221" s="176">
        <v>88.0717</v>
      </c>
      <c r="E221" s="192">
        <f t="shared" si="27"/>
        <v>0.009800000000012687</v>
      </c>
      <c r="F221" s="193">
        <f t="shared" si="28"/>
        <v>34.1427725325321</v>
      </c>
      <c r="G221" s="194">
        <f t="shared" si="29"/>
        <v>287.03</v>
      </c>
      <c r="H221" s="204">
        <v>27</v>
      </c>
      <c r="I221" s="168">
        <v>834.93</v>
      </c>
      <c r="J221" s="168">
        <v>547.9</v>
      </c>
    </row>
    <row r="222" spans="1:10" ht="23.25">
      <c r="A222" s="158">
        <v>21757</v>
      </c>
      <c r="B222" s="160">
        <v>25</v>
      </c>
      <c r="C222" s="176">
        <v>87.0716</v>
      </c>
      <c r="D222" s="176">
        <v>87.0789</v>
      </c>
      <c r="E222" s="192">
        <f t="shared" si="27"/>
        <v>0.00730000000000075</v>
      </c>
      <c r="F222" s="193">
        <f t="shared" si="28"/>
        <v>22.10647447156668</v>
      </c>
      <c r="G222" s="194">
        <f t="shared" si="29"/>
        <v>330.22</v>
      </c>
      <c r="H222" s="160">
        <v>28</v>
      </c>
      <c r="I222" s="168">
        <v>718.71</v>
      </c>
      <c r="J222" s="168">
        <v>388.49</v>
      </c>
    </row>
    <row r="223" spans="1:10" ht="23.25">
      <c r="A223" s="158"/>
      <c r="B223" s="160">
        <v>26</v>
      </c>
      <c r="C223" s="176">
        <v>85.8237</v>
      </c>
      <c r="D223" s="176">
        <v>85.8344</v>
      </c>
      <c r="E223" s="192">
        <f t="shared" si="27"/>
        <v>0.010699999999999932</v>
      </c>
      <c r="F223" s="193">
        <f t="shared" si="28"/>
        <v>31.0640150965305</v>
      </c>
      <c r="G223" s="194">
        <f t="shared" si="29"/>
        <v>344.45</v>
      </c>
      <c r="H223" s="204">
        <v>29</v>
      </c>
      <c r="I223" s="168">
        <v>723.04</v>
      </c>
      <c r="J223" s="168">
        <v>378.59</v>
      </c>
    </row>
    <row r="224" spans="1:10" ht="23.25">
      <c r="A224" s="158"/>
      <c r="B224" s="160">
        <v>27</v>
      </c>
      <c r="C224" s="176">
        <v>86.324</v>
      </c>
      <c r="D224" s="176">
        <v>86.3352</v>
      </c>
      <c r="E224" s="192">
        <f t="shared" si="27"/>
        <v>0.01120000000000232</v>
      </c>
      <c r="F224" s="193">
        <f t="shared" si="28"/>
        <v>32.4882520160188</v>
      </c>
      <c r="G224" s="194">
        <f t="shared" si="29"/>
        <v>344.73999999999995</v>
      </c>
      <c r="H224" s="160">
        <v>30</v>
      </c>
      <c r="I224" s="168">
        <v>730.65</v>
      </c>
      <c r="J224" s="168">
        <v>385.91</v>
      </c>
    </row>
    <row r="225" spans="1:10" ht="23.25">
      <c r="A225" s="158">
        <v>21771</v>
      </c>
      <c r="B225" s="160">
        <v>19</v>
      </c>
      <c r="C225" s="176">
        <v>88.9726</v>
      </c>
      <c r="D225" s="176">
        <v>88.9813</v>
      </c>
      <c r="E225" s="192">
        <f t="shared" si="27"/>
        <v>0.008700000000004593</v>
      </c>
      <c r="F225" s="193">
        <f t="shared" si="28"/>
        <v>26.49127614873053</v>
      </c>
      <c r="G225" s="194">
        <f t="shared" si="29"/>
        <v>328.40999999999997</v>
      </c>
      <c r="H225" s="204">
        <v>31</v>
      </c>
      <c r="I225" s="168">
        <v>705.77</v>
      </c>
      <c r="J225" s="168">
        <v>377.36</v>
      </c>
    </row>
    <row r="226" spans="1:10" ht="23.25">
      <c r="A226" s="158"/>
      <c r="B226" s="160">
        <v>20</v>
      </c>
      <c r="C226" s="176">
        <v>84.6736</v>
      </c>
      <c r="D226" s="176">
        <v>84.6813</v>
      </c>
      <c r="E226" s="192">
        <f t="shared" si="27"/>
        <v>0.007699999999999818</v>
      </c>
      <c r="F226" s="193">
        <f t="shared" si="28"/>
        <v>22.651056068717473</v>
      </c>
      <c r="G226" s="194">
        <f t="shared" si="29"/>
        <v>339.94</v>
      </c>
      <c r="H226" s="160">
        <v>32</v>
      </c>
      <c r="I226" s="168">
        <v>693.86</v>
      </c>
      <c r="J226" s="168">
        <v>353.92</v>
      </c>
    </row>
    <row r="227" spans="1:10" ht="23.25">
      <c r="A227" s="158"/>
      <c r="B227" s="160">
        <v>21</v>
      </c>
      <c r="C227" s="176">
        <v>86.3809</v>
      </c>
      <c r="D227" s="176">
        <v>86.3825</v>
      </c>
      <c r="E227" s="192">
        <f t="shared" si="27"/>
        <v>0.001599999999996271</v>
      </c>
      <c r="F227" s="193">
        <f t="shared" si="28"/>
        <v>5.120163845231116</v>
      </c>
      <c r="G227" s="194">
        <f t="shared" si="29"/>
        <v>312.48999999999995</v>
      </c>
      <c r="H227" s="204">
        <v>33</v>
      </c>
      <c r="I227" s="168">
        <v>812.28</v>
      </c>
      <c r="J227" s="168">
        <v>499.79</v>
      </c>
    </row>
    <row r="228" spans="1:10" ht="23.25">
      <c r="A228" s="158">
        <v>21778</v>
      </c>
      <c r="B228" s="160">
        <v>22</v>
      </c>
      <c r="C228" s="176">
        <v>85.1553</v>
      </c>
      <c r="D228" s="176">
        <v>85.1586</v>
      </c>
      <c r="E228" s="192">
        <f t="shared" si="27"/>
        <v>0.0033000000000100727</v>
      </c>
      <c r="F228" s="193">
        <f t="shared" si="28"/>
        <v>10.865270644047387</v>
      </c>
      <c r="G228" s="194">
        <f t="shared" si="29"/>
        <v>303.72</v>
      </c>
      <c r="H228" s="160">
        <v>34</v>
      </c>
      <c r="I228" s="168">
        <v>826.5</v>
      </c>
      <c r="J228" s="168">
        <v>522.78</v>
      </c>
    </row>
    <row r="229" spans="1:10" ht="23.25">
      <c r="A229" s="158"/>
      <c r="B229" s="160">
        <v>23</v>
      </c>
      <c r="C229" s="176">
        <v>87.6847</v>
      </c>
      <c r="D229" s="176">
        <v>87.6877</v>
      </c>
      <c r="E229" s="192">
        <f t="shared" si="27"/>
        <v>0.0030000000000001137</v>
      </c>
      <c r="F229" s="193">
        <f t="shared" si="28"/>
        <v>9.899683210137649</v>
      </c>
      <c r="G229" s="194">
        <f t="shared" si="29"/>
        <v>303.0400000000001</v>
      </c>
      <c r="H229" s="204">
        <v>35</v>
      </c>
      <c r="I229" s="168">
        <v>861.09</v>
      </c>
      <c r="J229" s="168">
        <v>558.05</v>
      </c>
    </row>
    <row r="230" spans="1:10" ht="23.25">
      <c r="A230" s="158"/>
      <c r="B230" s="160">
        <v>24</v>
      </c>
      <c r="C230" s="176">
        <v>88.0592</v>
      </c>
      <c r="D230" s="176">
        <v>88.0691</v>
      </c>
      <c r="E230" s="192">
        <f t="shared" si="27"/>
        <v>0.009900000000001796</v>
      </c>
      <c r="F230" s="193">
        <f t="shared" si="28"/>
        <v>27.47100283035073</v>
      </c>
      <c r="G230" s="194">
        <f t="shared" si="29"/>
        <v>360.38000000000005</v>
      </c>
      <c r="H230" s="160">
        <v>36</v>
      </c>
      <c r="I230" s="168">
        <v>685.59</v>
      </c>
      <c r="J230" s="168">
        <v>325.21</v>
      </c>
    </row>
    <row r="231" spans="1:10" ht="23.25">
      <c r="A231" s="158">
        <v>21788</v>
      </c>
      <c r="B231" s="160">
        <v>25</v>
      </c>
      <c r="C231" s="176">
        <v>87.0733</v>
      </c>
      <c r="D231" s="176">
        <v>87.0759</v>
      </c>
      <c r="E231" s="192">
        <f t="shared" si="27"/>
        <v>0.002600000000001046</v>
      </c>
      <c r="F231" s="193">
        <f t="shared" si="28"/>
        <v>6.778600479719069</v>
      </c>
      <c r="G231" s="194">
        <f t="shared" si="29"/>
        <v>383.56</v>
      </c>
      <c r="H231" s="204">
        <v>37</v>
      </c>
      <c r="I231" s="168">
        <v>753.24</v>
      </c>
      <c r="J231" s="168">
        <v>369.68</v>
      </c>
    </row>
    <row r="232" spans="1:10" ht="23.25">
      <c r="A232" s="158"/>
      <c r="B232" s="160">
        <v>26</v>
      </c>
      <c r="C232" s="176">
        <v>85.8272</v>
      </c>
      <c r="D232" s="176">
        <v>85.8283</v>
      </c>
      <c r="E232" s="192">
        <f t="shared" si="27"/>
        <v>0.0010999999999938836</v>
      </c>
      <c r="F232" s="193">
        <f t="shared" si="28"/>
        <v>3.587853485090458</v>
      </c>
      <c r="G232" s="194">
        <f t="shared" si="29"/>
        <v>306.59000000000003</v>
      </c>
      <c r="H232" s="160">
        <v>38</v>
      </c>
      <c r="I232" s="168">
        <v>858.19</v>
      </c>
      <c r="J232" s="168">
        <v>551.6</v>
      </c>
    </row>
    <row r="233" spans="1:10" ht="23.25">
      <c r="A233" s="158"/>
      <c r="B233" s="160">
        <v>27</v>
      </c>
      <c r="C233" s="176">
        <v>86.3391</v>
      </c>
      <c r="D233" s="176">
        <v>86.3411</v>
      </c>
      <c r="E233" s="192">
        <f t="shared" si="27"/>
        <v>0.001999999999995339</v>
      </c>
      <c r="F233" s="193">
        <f t="shared" si="28"/>
        <v>5.63936275199588</v>
      </c>
      <c r="G233" s="194">
        <f t="shared" si="29"/>
        <v>354.65</v>
      </c>
      <c r="H233" s="204">
        <v>39</v>
      </c>
      <c r="I233" s="168">
        <v>709.55</v>
      </c>
      <c r="J233" s="168">
        <v>354.9</v>
      </c>
    </row>
    <row r="234" spans="1:10" ht="23.25">
      <c r="A234" s="158">
        <v>21794</v>
      </c>
      <c r="B234" s="160">
        <v>19</v>
      </c>
      <c r="C234" s="176">
        <v>88.9588</v>
      </c>
      <c r="D234" s="176">
        <v>88.9666</v>
      </c>
      <c r="E234" s="192">
        <f t="shared" si="27"/>
        <v>0.007800000000003138</v>
      </c>
      <c r="F234" s="193">
        <f t="shared" si="28"/>
        <v>24.608783442715602</v>
      </c>
      <c r="G234" s="194">
        <f t="shared" si="29"/>
        <v>316.96000000000004</v>
      </c>
      <c r="H234" s="160">
        <v>40</v>
      </c>
      <c r="I234" s="168">
        <v>663.72</v>
      </c>
      <c r="J234" s="168">
        <v>346.76</v>
      </c>
    </row>
    <row r="235" spans="1:10" ht="23.25">
      <c r="A235" s="158"/>
      <c r="B235" s="160">
        <v>20</v>
      </c>
      <c r="C235" s="176">
        <v>84.6531</v>
      </c>
      <c r="D235" s="176">
        <v>84.659</v>
      </c>
      <c r="E235" s="192">
        <f t="shared" si="27"/>
        <v>0.005900000000011119</v>
      </c>
      <c r="F235" s="193">
        <f t="shared" si="28"/>
        <v>23.276916400406826</v>
      </c>
      <c r="G235" s="194">
        <f t="shared" si="29"/>
        <v>253.47000000000003</v>
      </c>
      <c r="H235" s="204">
        <v>41</v>
      </c>
      <c r="I235" s="168">
        <v>836.39</v>
      </c>
      <c r="J235" s="168">
        <v>582.92</v>
      </c>
    </row>
    <row r="236" spans="1:10" ht="23.25">
      <c r="A236" s="158"/>
      <c r="B236" s="160">
        <v>21</v>
      </c>
      <c r="C236" s="176">
        <v>86.3513</v>
      </c>
      <c r="D236" s="176">
        <v>86.3599</v>
      </c>
      <c r="E236" s="192">
        <f t="shared" si="27"/>
        <v>0.008600000000001273</v>
      </c>
      <c r="F236" s="193">
        <f t="shared" si="28"/>
        <v>30.846484935442163</v>
      </c>
      <c r="G236" s="194">
        <f t="shared" si="29"/>
        <v>278.79999999999995</v>
      </c>
      <c r="H236" s="160">
        <v>42</v>
      </c>
      <c r="I236" s="168">
        <v>684.31</v>
      </c>
      <c r="J236" s="168">
        <v>405.51</v>
      </c>
    </row>
    <row r="237" spans="1:10" ht="23.25">
      <c r="A237" s="158">
        <v>21802</v>
      </c>
      <c r="B237" s="160">
        <v>22</v>
      </c>
      <c r="C237" s="176">
        <v>85.1362</v>
      </c>
      <c r="D237" s="176">
        <v>85.1776</v>
      </c>
      <c r="E237" s="192">
        <f t="shared" si="27"/>
        <v>0.041399999999995885</v>
      </c>
      <c r="F237" s="193">
        <f t="shared" si="28"/>
        <v>135.56436032612686</v>
      </c>
      <c r="G237" s="194">
        <f t="shared" si="29"/>
        <v>305.39</v>
      </c>
      <c r="H237" s="204">
        <v>43</v>
      </c>
      <c r="I237" s="168">
        <v>789.87</v>
      </c>
      <c r="J237" s="168">
        <v>484.48</v>
      </c>
    </row>
    <row r="238" spans="1:10" ht="23.25">
      <c r="A238" s="158"/>
      <c r="B238" s="160">
        <v>23</v>
      </c>
      <c r="C238" s="176">
        <v>87.6985</v>
      </c>
      <c r="D238" s="176">
        <v>87.7404</v>
      </c>
      <c r="E238" s="192">
        <f t="shared" si="27"/>
        <v>0.04189999999999827</v>
      </c>
      <c r="F238" s="193">
        <f t="shared" si="28"/>
        <v>147.11045572641765</v>
      </c>
      <c r="G238" s="194">
        <f t="shared" si="29"/>
        <v>284.81999999999994</v>
      </c>
      <c r="H238" s="160">
        <v>44</v>
      </c>
      <c r="I238" s="168">
        <v>741.92</v>
      </c>
      <c r="J238" s="168">
        <v>457.1</v>
      </c>
    </row>
    <row r="239" spans="1:10" ht="23.25">
      <c r="A239" s="158"/>
      <c r="B239" s="160">
        <v>24</v>
      </c>
      <c r="C239" s="176">
        <v>88.0562</v>
      </c>
      <c r="D239" s="176">
        <v>88.0952</v>
      </c>
      <c r="E239" s="192">
        <f t="shared" si="27"/>
        <v>0.03900000000000148</v>
      </c>
      <c r="F239" s="193">
        <f t="shared" si="28"/>
        <v>147.59868296560373</v>
      </c>
      <c r="G239" s="194">
        <f t="shared" si="29"/>
        <v>264.23</v>
      </c>
      <c r="H239" s="204">
        <v>45</v>
      </c>
      <c r="I239" s="168">
        <v>686.1</v>
      </c>
      <c r="J239" s="168">
        <v>421.87</v>
      </c>
    </row>
    <row r="240" spans="1:10" ht="23.25">
      <c r="A240" s="158">
        <v>21819</v>
      </c>
      <c r="B240" s="160">
        <v>25</v>
      </c>
      <c r="C240" s="176">
        <v>87.052</v>
      </c>
      <c r="D240" s="176">
        <v>87.0543</v>
      </c>
      <c r="E240" s="192">
        <f t="shared" si="27"/>
        <v>0.002299999999991087</v>
      </c>
      <c r="F240" s="193">
        <f t="shared" si="28"/>
        <v>8.830530599673986</v>
      </c>
      <c r="G240" s="194">
        <f t="shared" si="29"/>
        <v>260.46000000000004</v>
      </c>
      <c r="H240" s="160">
        <v>46</v>
      </c>
      <c r="I240" s="168">
        <v>776.89</v>
      </c>
      <c r="J240" s="168">
        <v>516.43</v>
      </c>
    </row>
    <row r="241" spans="1:10" ht="23.25">
      <c r="A241" s="158"/>
      <c r="B241" s="160">
        <v>26</v>
      </c>
      <c r="C241" s="176">
        <v>85.8145</v>
      </c>
      <c r="D241" s="176">
        <v>85.8163</v>
      </c>
      <c r="E241" s="192">
        <f t="shared" si="27"/>
        <v>0.0018000000000029104</v>
      </c>
      <c r="F241" s="193">
        <f t="shared" si="28"/>
        <v>6.067756615550009</v>
      </c>
      <c r="G241" s="194">
        <f t="shared" si="29"/>
        <v>296.65000000000003</v>
      </c>
      <c r="H241" s="204">
        <v>47</v>
      </c>
      <c r="I241" s="168">
        <v>620.72</v>
      </c>
      <c r="J241" s="168">
        <v>324.07</v>
      </c>
    </row>
    <row r="242" spans="1:10" ht="23.25">
      <c r="A242" s="158"/>
      <c r="B242" s="160">
        <v>27</v>
      </c>
      <c r="C242" s="176">
        <v>86.3348</v>
      </c>
      <c r="D242" s="176">
        <v>86.337</v>
      </c>
      <c r="E242" s="192">
        <f t="shared" si="27"/>
        <v>0.002200000000001978</v>
      </c>
      <c r="F242" s="193">
        <f t="shared" si="28"/>
        <v>7.40616057903376</v>
      </c>
      <c r="G242" s="194">
        <f t="shared" si="29"/>
        <v>297.04999999999995</v>
      </c>
      <c r="H242" s="160">
        <v>48</v>
      </c>
      <c r="I242" s="168">
        <v>650.77</v>
      </c>
      <c r="J242" s="168">
        <v>353.72</v>
      </c>
    </row>
    <row r="243" spans="1:10" ht="23.25">
      <c r="A243" s="158">
        <v>21827</v>
      </c>
      <c r="B243" s="160">
        <v>19</v>
      </c>
      <c r="C243" s="176">
        <v>88.9784</v>
      </c>
      <c r="D243" s="176">
        <v>89.0154</v>
      </c>
      <c r="E243" s="192">
        <f t="shared" si="27"/>
        <v>0.03700000000000614</v>
      </c>
      <c r="F243" s="193">
        <f t="shared" si="28"/>
        <v>116.68611435241147</v>
      </c>
      <c r="G243" s="194">
        <f t="shared" si="29"/>
        <v>317.0899999999999</v>
      </c>
      <c r="H243" s="204">
        <v>49</v>
      </c>
      <c r="I243" s="168">
        <v>874.91</v>
      </c>
      <c r="J243" s="168">
        <v>557.82</v>
      </c>
    </row>
    <row r="244" spans="1:10" ht="23.25">
      <c r="A244" s="158"/>
      <c r="B244" s="160">
        <v>20</v>
      </c>
      <c r="C244" s="176">
        <v>84.6578</v>
      </c>
      <c r="D244" s="176">
        <v>84.6989</v>
      </c>
      <c r="E244" s="192">
        <f t="shared" si="27"/>
        <v>0.041100000000000136</v>
      </c>
      <c r="F244" s="193">
        <f t="shared" si="28"/>
        <v>129.63255007096717</v>
      </c>
      <c r="G244" s="194">
        <f t="shared" si="29"/>
        <v>317.05</v>
      </c>
      <c r="H244" s="160">
        <v>50</v>
      </c>
      <c r="I244" s="168">
        <v>735.01</v>
      </c>
      <c r="J244" s="168">
        <v>417.96</v>
      </c>
    </row>
    <row r="245" spans="1:10" ht="23.25">
      <c r="A245" s="158"/>
      <c r="B245" s="160">
        <v>21</v>
      </c>
      <c r="C245" s="176">
        <v>86.3389</v>
      </c>
      <c r="D245" s="176">
        <v>86.38</v>
      </c>
      <c r="E245" s="192">
        <f t="shared" si="27"/>
        <v>0.041100000000000136</v>
      </c>
      <c r="F245" s="193">
        <f t="shared" si="28"/>
        <v>126.7775070174902</v>
      </c>
      <c r="G245" s="194">
        <f t="shared" si="29"/>
        <v>324.18999999999994</v>
      </c>
      <c r="H245" s="204">
        <v>51</v>
      </c>
      <c r="I245" s="168">
        <v>853.93</v>
      </c>
      <c r="J245" s="168">
        <v>529.74</v>
      </c>
    </row>
    <row r="246" spans="1:10" ht="23.25">
      <c r="A246" s="158">
        <v>21836</v>
      </c>
      <c r="B246" s="160">
        <v>22</v>
      </c>
      <c r="C246" s="176">
        <v>85.1235</v>
      </c>
      <c r="D246" s="176">
        <v>85.1601</v>
      </c>
      <c r="E246" s="192">
        <f t="shared" si="27"/>
        <v>0.03659999999999286</v>
      </c>
      <c r="F246" s="193">
        <f t="shared" si="28"/>
        <v>116.33820724727546</v>
      </c>
      <c r="G246" s="194">
        <f t="shared" si="29"/>
        <v>314.6</v>
      </c>
      <c r="H246" s="160">
        <v>52</v>
      </c>
      <c r="I246" s="168">
        <v>861.2</v>
      </c>
      <c r="J246" s="168">
        <v>546.6</v>
      </c>
    </row>
    <row r="247" spans="1:10" ht="23.25">
      <c r="A247" s="158"/>
      <c r="B247" s="160">
        <v>23</v>
      </c>
      <c r="C247" s="176">
        <v>87.6832</v>
      </c>
      <c r="D247" s="176">
        <v>87.7178</v>
      </c>
      <c r="E247" s="192">
        <f t="shared" si="27"/>
        <v>0.03459999999999752</v>
      </c>
      <c r="F247" s="193">
        <f t="shared" si="28"/>
        <v>116.04896863993802</v>
      </c>
      <c r="G247" s="194">
        <f t="shared" si="29"/>
        <v>298.15</v>
      </c>
      <c r="H247" s="204">
        <v>53</v>
      </c>
      <c r="I247" s="168">
        <v>843.63</v>
      </c>
      <c r="J247" s="168">
        <v>545.48</v>
      </c>
    </row>
    <row r="248" spans="1:10" ht="23.25">
      <c r="A248" s="158"/>
      <c r="B248" s="160">
        <v>24</v>
      </c>
      <c r="C248" s="176">
        <v>88.0813</v>
      </c>
      <c r="D248" s="176">
        <v>88.128</v>
      </c>
      <c r="E248" s="192">
        <f t="shared" si="27"/>
        <v>0.046700000000001296</v>
      </c>
      <c r="F248" s="193">
        <f t="shared" si="28"/>
        <v>120.14406997684921</v>
      </c>
      <c r="G248" s="194">
        <f t="shared" si="29"/>
        <v>388.70000000000005</v>
      </c>
      <c r="H248" s="160">
        <v>54</v>
      </c>
      <c r="I248" s="168">
        <v>735.94</v>
      </c>
      <c r="J248" s="168">
        <v>347.24</v>
      </c>
    </row>
    <row r="249" spans="1:10" ht="23.25">
      <c r="A249" s="158">
        <v>21848</v>
      </c>
      <c r="B249" s="160">
        <v>25</v>
      </c>
      <c r="C249" s="176">
        <v>87.0496</v>
      </c>
      <c r="D249" s="176">
        <v>87.0911</v>
      </c>
      <c r="E249" s="192">
        <f t="shared" si="27"/>
        <v>0.041499999999999204</v>
      </c>
      <c r="F249" s="193">
        <f t="shared" si="28"/>
        <v>124.33711837492645</v>
      </c>
      <c r="G249" s="194">
        <f t="shared" si="29"/>
        <v>333.77000000000004</v>
      </c>
      <c r="H249" s="204">
        <v>55</v>
      </c>
      <c r="I249" s="168">
        <v>805.73</v>
      </c>
      <c r="J249" s="168">
        <v>471.96</v>
      </c>
    </row>
    <row r="250" spans="1:10" ht="23.25">
      <c r="A250" s="158"/>
      <c r="B250" s="160">
        <v>26</v>
      </c>
      <c r="C250" s="176">
        <v>85.8101</v>
      </c>
      <c r="D250" s="176">
        <v>85.8508</v>
      </c>
      <c r="E250" s="192">
        <f t="shared" si="27"/>
        <v>0.04070000000000107</v>
      </c>
      <c r="F250" s="193">
        <f t="shared" si="28"/>
        <v>125.98278957469532</v>
      </c>
      <c r="G250" s="194">
        <f t="shared" si="29"/>
        <v>323.06</v>
      </c>
      <c r="H250" s="160">
        <v>56</v>
      </c>
      <c r="I250" s="168">
        <v>723.99</v>
      </c>
      <c r="J250" s="168">
        <v>400.93</v>
      </c>
    </row>
    <row r="251" spans="1:10" ht="23.25">
      <c r="A251" s="158"/>
      <c r="B251" s="160">
        <v>27</v>
      </c>
      <c r="C251" s="176">
        <v>86.3319</v>
      </c>
      <c r="D251" s="176">
        <v>86.3714</v>
      </c>
      <c r="E251" s="192">
        <f t="shared" si="27"/>
        <v>0.039499999999989654</v>
      </c>
      <c r="F251" s="193">
        <f t="shared" si="28"/>
        <v>124.7158373326271</v>
      </c>
      <c r="G251" s="194">
        <f t="shared" si="29"/>
        <v>316.71999999999997</v>
      </c>
      <c r="H251" s="204">
        <v>57</v>
      </c>
      <c r="I251" s="168">
        <v>822.68</v>
      </c>
      <c r="J251" s="168">
        <v>505.96</v>
      </c>
    </row>
    <row r="252" spans="1:10" ht="23.25">
      <c r="A252" s="158">
        <v>21863</v>
      </c>
      <c r="B252" s="160">
        <v>19</v>
      </c>
      <c r="C252" s="176">
        <v>88.9613</v>
      </c>
      <c r="D252" s="176">
        <v>88.9654</v>
      </c>
      <c r="E252" s="192">
        <f t="shared" si="27"/>
        <v>0.004100000000008208</v>
      </c>
      <c r="F252" s="193">
        <f t="shared" si="28"/>
        <v>12.472621075712487</v>
      </c>
      <c r="G252" s="194">
        <f t="shared" si="29"/>
        <v>328.71999999999997</v>
      </c>
      <c r="H252" s="160">
        <v>58</v>
      </c>
      <c r="I252" s="168">
        <v>703.65</v>
      </c>
      <c r="J252" s="168">
        <v>374.93</v>
      </c>
    </row>
    <row r="253" spans="1:10" ht="23.25">
      <c r="A253" s="158"/>
      <c r="B253" s="160">
        <v>20</v>
      </c>
      <c r="C253" s="176">
        <v>84.6626</v>
      </c>
      <c r="D253" s="176">
        <v>84.6697</v>
      </c>
      <c r="E253" s="192">
        <f t="shared" si="27"/>
        <v>0.007100000000008322</v>
      </c>
      <c r="F253" s="193">
        <f t="shared" si="28"/>
        <v>23.484272152972988</v>
      </c>
      <c r="G253" s="194">
        <f t="shared" si="29"/>
        <v>302.3299999999999</v>
      </c>
      <c r="H253" s="204">
        <v>59</v>
      </c>
      <c r="I253" s="168">
        <v>825.4</v>
      </c>
      <c r="J253" s="168">
        <v>523.07</v>
      </c>
    </row>
    <row r="254" spans="1:10" ht="23.25">
      <c r="A254" s="158"/>
      <c r="B254" s="160">
        <v>21</v>
      </c>
      <c r="C254" s="176">
        <v>86.3606</v>
      </c>
      <c r="D254" s="176">
        <v>86.3678</v>
      </c>
      <c r="E254" s="192">
        <f t="shared" si="27"/>
        <v>0.007199999999997431</v>
      </c>
      <c r="F254" s="193">
        <f t="shared" si="28"/>
        <v>24.269390231561776</v>
      </c>
      <c r="G254" s="194">
        <f t="shared" si="29"/>
        <v>296.66999999999996</v>
      </c>
      <c r="H254" s="160">
        <v>60</v>
      </c>
      <c r="I254" s="168">
        <v>849.04</v>
      </c>
      <c r="J254" s="168">
        <v>552.37</v>
      </c>
    </row>
    <row r="255" spans="1:10" ht="23.25">
      <c r="A255" s="158">
        <v>21869</v>
      </c>
      <c r="B255" s="160">
        <v>22</v>
      </c>
      <c r="C255" s="176">
        <v>85.1356</v>
      </c>
      <c r="D255" s="176">
        <v>85.1433</v>
      </c>
      <c r="E255" s="192">
        <f t="shared" si="27"/>
        <v>0.007699999999999818</v>
      </c>
      <c r="F255" s="193">
        <f t="shared" si="28"/>
        <v>25.878003696857064</v>
      </c>
      <c r="G255" s="194">
        <f t="shared" si="29"/>
        <v>297.54999999999995</v>
      </c>
      <c r="H255" s="204">
        <v>61</v>
      </c>
      <c r="I255" s="168">
        <v>855.41</v>
      </c>
      <c r="J255" s="168">
        <v>557.86</v>
      </c>
    </row>
    <row r="256" spans="1:10" ht="23.25">
      <c r="A256" s="158"/>
      <c r="B256" s="160">
        <v>23</v>
      </c>
      <c r="C256" s="176">
        <v>87.6776</v>
      </c>
      <c r="D256" s="176">
        <v>87.6821</v>
      </c>
      <c r="E256" s="192">
        <f t="shared" si="27"/>
        <v>0.004500000000007276</v>
      </c>
      <c r="F256" s="193">
        <f t="shared" si="28"/>
        <v>14.735256557212994</v>
      </c>
      <c r="G256" s="194">
        <f t="shared" si="29"/>
        <v>305.39</v>
      </c>
      <c r="H256" s="160">
        <v>62</v>
      </c>
      <c r="I256" s="168">
        <v>723.24</v>
      </c>
      <c r="J256" s="168">
        <v>417.85</v>
      </c>
    </row>
    <row r="257" spans="1:10" ht="23.25">
      <c r="A257" s="158"/>
      <c r="B257" s="160">
        <v>24</v>
      </c>
      <c r="C257" s="176">
        <v>88.0614</v>
      </c>
      <c r="D257" s="176">
        <v>88.0691</v>
      </c>
      <c r="E257" s="192">
        <f t="shared" si="27"/>
        <v>0.007699999999999818</v>
      </c>
      <c r="F257" s="193">
        <f t="shared" si="28"/>
        <v>22.650389763199936</v>
      </c>
      <c r="G257" s="194">
        <f t="shared" si="29"/>
        <v>339.95</v>
      </c>
      <c r="H257" s="204">
        <v>63</v>
      </c>
      <c r="I257" s="168">
        <v>716.12</v>
      </c>
      <c r="J257" s="168">
        <v>376.17</v>
      </c>
    </row>
    <row r="258" spans="1:10" ht="23.25">
      <c r="A258" s="158">
        <v>21877</v>
      </c>
      <c r="B258" s="160">
        <v>25</v>
      </c>
      <c r="C258" s="176">
        <v>87.0636</v>
      </c>
      <c r="D258" s="176">
        <v>87.0718</v>
      </c>
      <c r="E258" s="192">
        <f t="shared" si="27"/>
        <v>0.008200000000002206</v>
      </c>
      <c r="F258" s="193">
        <f t="shared" si="28"/>
        <v>23.720674592849676</v>
      </c>
      <c r="G258" s="194">
        <f t="shared" si="29"/>
        <v>345.69</v>
      </c>
      <c r="H258" s="160">
        <v>64</v>
      </c>
      <c r="I258" s="168">
        <v>747.49</v>
      </c>
      <c r="J258" s="168">
        <v>401.8</v>
      </c>
    </row>
    <row r="259" spans="1:10" ht="23.25">
      <c r="A259" s="158"/>
      <c r="B259" s="160">
        <v>26</v>
      </c>
      <c r="C259" s="176">
        <v>85.7961</v>
      </c>
      <c r="D259" s="176">
        <v>85.809</v>
      </c>
      <c r="E259" s="192">
        <f aca="true" t="shared" si="30" ref="E259:E350">D259-C259</f>
        <v>0.01290000000000191</v>
      </c>
      <c r="F259" s="193">
        <f aca="true" t="shared" si="31" ref="F259:F380">((10^6)*E259/G259)</f>
        <v>41.13520408163875</v>
      </c>
      <c r="G259" s="194">
        <f aca="true" t="shared" si="32" ref="G259:G380">I259-J259</f>
        <v>313.59999999999997</v>
      </c>
      <c r="H259" s="204">
        <v>65</v>
      </c>
      <c r="I259" s="168">
        <v>804.81</v>
      </c>
      <c r="J259" s="168">
        <v>491.21</v>
      </c>
    </row>
    <row r="260" spans="1:10" ht="23.25">
      <c r="A260" s="158"/>
      <c r="B260" s="160">
        <v>27</v>
      </c>
      <c r="C260" s="176">
        <v>86.319</v>
      </c>
      <c r="D260" s="176">
        <v>86.3319</v>
      </c>
      <c r="E260" s="192">
        <f t="shared" si="30"/>
        <v>0.01290000000000191</v>
      </c>
      <c r="F260" s="193">
        <f t="shared" si="31"/>
        <v>42.200994504062784</v>
      </c>
      <c r="G260" s="194">
        <f t="shared" si="32"/>
        <v>305.67999999999995</v>
      </c>
      <c r="H260" s="160">
        <v>66</v>
      </c>
      <c r="I260" s="168">
        <v>808.54</v>
      </c>
      <c r="J260" s="168">
        <v>502.86</v>
      </c>
    </row>
    <row r="261" spans="1:10" ht="23.25">
      <c r="A261" s="158">
        <v>21907</v>
      </c>
      <c r="B261" s="160">
        <v>31</v>
      </c>
      <c r="C261" s="176">
        <v>84.899</v>
      </c>
      <c r="D261" s="176">
        <v>84.9078</v>
      </c>
      <c r="E261" s="192">
        <f t="shared" si="30"/>
        <v>0.008799999999993702</v>
      </c>
      <c r="F261" s="193">
        <f t="shared" si="31"/>
        <v>29.057289086985975</v>
      </c>
      <c r="G261" s="194">
        <f t="shared" si="32"/>
        <v>302.85</v>
      </c>
      <c r="H261" s="204">
        <v>67</v>
      </c>
      <c r="I261" s="168">
        <v>623.86</v>
      </c>
      <c r="J261" s="168">
        <v>321.01</v>
      </c>
    </row>
    <row r="262" spans="1:10" ht="23.25">
      <c r="A262" s="158"/>
      <c r="B262" s="160">
        <v>32</v>
      </c>
      <c r="C262" s="176">
        <v>85.002</v>
      </c>
      <c r="D262" s="176">
        <v>85.0086</v>
      </c>
      <c r="E262" s="192">
        <f t="shared" si="30"/>
        <v>0.0066000000000059345</v>
      </c>
      <c r="F262" s="193">
        <f t="shared" si="31"/>
        <v>26.018054953309154</v>
      </c>
      <c r="G262" s="194">
        <f t="shared" si="32"/>
        <v>253.67000000000007</v>
      </c>
      <c r="H262" s="160">
        <v>68</v>
      </c>
      <c r="I262" s="168">
        <v>884.83</v>
      </c>
      <c r="J262" s="168">
        <v>631.16</v>
      </c>
    </row>
    <row r="263" spans="1:10" ht="23.25">
      <c r="A263" s="158"/>
      <c r="B263" s="160">
        <v>33</v>
      </c>
      <c r="C263" s="176">
        <v>86.0148</v>
      </c>
      <c r="D263" s="176">
        <v>86.0229</v>
      </c>
      <c r="E263" s="192">
        <f t="shared" si="30"/>
        <v>0.008100000000013097</v>
      </c>
      <c r="F263" s="193">
        <f t="shared" si="31"/>
        <v>31.139474088932403</v>
      </c>
      <c r="G263" s="194">
        <f t="shared" si="32"/>
        <v>260.12</v>
      </c>
      <c r="H263" s="204">
        <v>69</v>
      </c>
      <c r="I263" s="168">
        <v>802.93</v>
      </c>
      <c r="J263" s="168">
        <v>542.81</v>
      </c>
    </row>
    <row r="264" spans="1:10" ht="23.25">
      <c r="A264" s="158">
        <v>21912</v>
      </c>
      <c r="B264" s="160">
        <v>34</v>
      </c>
      <c r="C264" s="176">
        <v>83.7345</v>
      </c>
      <c r="D264" s="176">
        <v>83.7437</v>
      </c>
      <c r="E264" s="192">
        <f t="shared" si="30"/>
        <v>0.00920000000000698</v>
      </c>
      <c r="F264" s="193">
        <f t="shared" si="31"/>
        <v>29.20078715167582</v>
      </c>
      <c r="G264" s="194">
        <f t="shared" si="32"/>
        <v>315.05999999999995</v>
      </c>
      <c r="H264" s="160">
        <v>70</v>
      </c>
      <c r="I264" s="168">
        <v>703.67</v>
      </c>
      <c r="J264" s="168">
        <v>388.61</v>
      </c>
    </row>
    <row r="265" spans="1:10" ht="23.25">
      <c r="A265" s="158"/>
      <c r="B265" s="160">
        <v>35</v>
      </c>
      <c r="C265" s="176">
        <v>85.0175</v>
      </c>
      <c r="D265" s="176">
        <v>85.0242</v>
      </c>
      <c r="E265" s="192">
        <f t="shared" si="30"/>
        <v>0.006699999999995043</v>
      </c>
      <c r="F265" s="193">
        <f t="shared" si="31"/>
        <v>22.087426649947393</v>
      </c>
      <c r="G265" s="194">
        <f t="shared" si="32"/>
        <v>303.34000000000003</v>
      </c>
      <c r="H265" s="204">
        <v>71</v>
      </c>
      <c r="I265" s="168">
        <v>686.34</v>
      </c>
      <c r="J265" s="168">
        <v>383</v>
      </c>
    </row>
    <row r="266" spans="1:10" ht="23.25">
      <c r="A266" s="158"/>
      <c r="B266" s="160">
        <v>36</v>
      </c>
      <c r="C266" s="176">
        <v>84.6011</v>
      </c>
      <c r="D266" s="176">
        <v>84.6105</v>
      </c>
      <c r="E266" s="192">
        <f t="shared" si="30"/>
        <v>0.009399999999999409</v>
      </c>
      <c r="F266" s="193">
        <f t="shared" si="31"/>
        <v>36.2179240194167</v>
      </c>
      <c r="G266" s="194">
        <f t="shared" si="32"/>
        <v>259.53999999999996</v>
      </c>
      <c r="H266" s="160">
        <v>72</v>
      </c>
      <c r="I266" s="168">
        <v>779.28</v>
      </c>
      <c r="J266" s="168">
        <v>519.74</v>
      </c>
    </row>
    <row r="267" spans="1:10" ht="23.25">
      <c r="A267" s="158">
        <v>21920</v>
      </c>
      <c r="B267" s="160">
        <v>1</v>
      </c>
      <c r="C267" s="176">
        <v>85.3344</v>
      </c>
      <c r="D267" s="176">
        <v>85.3361</v>
      </c>
      <c r="E267" s="192">
        <f t="shared" si="30"/>
        <v>0.0016999999999995907</v>
      </c>
      <c r="F267" s="193">
        <f t="shared" si="31"/>
        <v>4.871478923688543</v>
      </c>
      <c r="G267" s="194">
        <f t="shared" si="32"/>
        <v>348.96999999999997</v>
      </c>
      <c r="H267" s="160">
        <v>73</v>
      </c>
      <c r="I267" s="168">
        <v>647.81</v>
      </c>
      <c r="J267" s="168">
        <v>298.84</v>
      </c>
    </row>
    <row r="268" spans="1:10" ht="23.25">
      <c r="A268" s="158"/>
      <c r="B268" s="160">
        <v>2</v>
      </c>
      <c r="C268" s="176">
        <v>87.3947</v>
      </c>
      <c r="D268" s="176">
        <v>87.3947</v>
      </c>
      <c r="E268" s="192">
        <f t="shared" si="30"/>
        <v>0</v>
      </c>
      <c r="F268" s="193">
        <f t="shared" si="31"/>
        <v>0</v>
      </c>
      <c r="G268" s="194">
        <f t="shared" si="32"/>
        <v>334.12999999999994</v>
      </c>
      <c r="H268" s="160">
        <v>74</v>
      </c>
      <c r="I268" s="168">
        <v>703.79</v>
      </c>
      <c r="J268" s="168">
        <v>369.66</v>
      </c>
    </row>
    <row r="269" spans="1:10" ht="23.25">
      <c r="A269" s="158"/>
      <c r="B269" s="160">
        <v>3</v>
      </c>
      <c r="C269" s="176">
        <v>85.8262</v>
      </c>
      <c r="D269" s="176">
        <v>85.8277</v>
      </c>
      <c r="E269" s="192">
        <f t="shared" si="30"/>
        <v>0.0014999999999929514</v>
      </c>
      <c r="F269" s="193">
        <f t="shared" si="31"/>
        <v>5.08646998980316</v>
      </c>
      <c r="G269" s="194">
        <f t="shared" si="32"/>
        <v>294.8999999999999</v>
      </c>
      <c r="H269" s="160">
        <v>75</v>
      </c>
      <c r="I269" s="168">
        <v>700.31</v>
      </c>
      <c r="J269" s="168">
        <v>405.41</v>
      </c>
    </row>
    <row r="270" spans="1:10" ht="23.25">
      <c r="A270" s="158">
        <v>21932</v>
      </c>
      <c r="B270" s="160">
        <v>4</v>
      </c>
      <c r="C270" s="176">
        <v>84.9644</v>
      </c>
      <c r="D270" s="176">
        <v>84.9644</v>
      </c>
      <c r="E270" s="192">
        <f t="shared" si="30"/>
        <v>0</v>
      </c>
      <c r="F270" s="193">
        <f t="shared" si="31"/>
        <v>0</v>
      </c>
      <c r="G270" s="194">
        <f t="shared" si="32"/>
        <v>282.13</v>
      </c>
      <c r="H270" s="160">
        <v>76</v>
      </c>
      <c r="I270" s="168">
        <v>843.98</v>
      </c>
      <c r="J270" s="168">
        <v>561.85</v>
      </c>
    </row>
    <row r="271" spans="1:10" ht="23.25">
      <c r="A271" s="158"/>
      <c r="B271" s="160">
        <v>5</v>
      </c>
      <c r="C271" s="176">
        <v>84.9706</v>
      </c>
      <c r="D271" s="176">
        <v>84.9706</v>
      </c>
      <c r="E271" s="192">
        <f t="shared" si="30"/>
        <v>0</v>
      </c>
      <c r="F271" s="193">
        <f t="shared" si="31"/>
        <v>0</v>
      </c>
      <c r="G271" s="194">
        <f t="shared" si="32"/>
        <v>293.75</v>
      </c>
      <c r="H271" s="160">
        <v>77</v>
      </c>
      <c r="I271" s="168">
        <v>845.57</v>
      </c>
      <c r="J271" s="168">
        <v>551.82</v>
      </c>
    </row>
    <row r="272" spans="1:10" ht="23.25">
      <c r="A272" s="158"/>
      <c r="B272" s="160">
        <v>6</v>
      </c>
      <c r="C272" s="176">
        <v>87.3334</v>
      </c>
      <c r="D272" s="176">
        <v>87.3346</v>
      </c>
      <c r="E272" s="192">
        <f t="shared" si="30"/>
        <v>0.0011999999999972033</v>
      </c>
      <c r="F272" s="193">
        <f t="shared" si="31"/>
        <v>3.525264394821396</v>
      </c>
      <c r="G272" s="194">
        <f t="shared" si="32"/>
        <v>340.40000000000003</v>
      </c>
      <c r="H272" s="160">
        <v>78</v>
      </c>
      <c r="I272" s="168">
        <v>613.99</v>
      </c>
      <c r="J272" s="168">
        <v>273.59</v>
      </c>
    </row>
    <row r="273" spans="1:10" ht="23.25">
      <c r="A273" s="158">
        <v>21941</v>
      </c>
      <c r="B273" s="160">
        <v>7</v>
      </c>
      <c r="C273" s="176">
        <v>86.4194</v>
      </c>
      <c r="D273" s="176">
        <v>86.4203</v>
      </c>
      <c r="E273" s="192">
        <f t="shared" si="30"/>
        <v>0.0009000000000014552</v>
      </c>
      <c r="F273" s="193">
        <f t="shared" si="31"/>
        <v>2.7798369162387426</v>
      </c>
      <c r="G273" s="194">
        <f t="shared" si="32"/>
        <v>323.75999999999993</v>
      </c>
      <c r="H273" s="160">
        <v>79</v>
      </c>
      <c r="I273" s="168">
        <v>802.8</v>
      </c>
      <c r="J273" s="168">
        <v>479.04</v>
      </c>
    </row>
    <row r="274" spans="1:10" ht="23.25">
      <c r="A274" s="158"/>
      <c r="B274" s="160">
        <v>8</v>
      </c>
      <c r="C274" s="176">
        <v>84.7588</v>
      </c>
      <c r="D274" s="176">
        <v>84.759</v>
      </c>
      <c r="E274" s="192">
        <f t="shared" si="30"/>
        <v>0.0002000000000066393</v>
      </c>
      <c r="F274" s="193">
        <f t="shared" si="31"/>
        <v>0.6232276962595099</v>
      </c>
      <c r="G274" s="194">
        <f t="shared" si="32"/>
        <v>320.90999999999997</v>
      </c>
      <c r="H274" s="160">
        <v>80</v>
      </c>
      <c r="I274" s="168">
        <v>660.16</v>
      </c>
      <c r="J274" s="168">
        <v>339.25</v>
      </c>
    </row>
    <row r="275" spans="1:10" ht="23.25">
      <c r="A275" s="158"/>
      <c r="B275" s="160">
        <v>9</v>
      </c>
      <c r="C275" s="176">
        <v>87.5977</v>
      </c>
      <c r="D275" s="176">
        <v>87.5977</v>
      </c>
      <c r="E275" s="192">
        <f t="shared" si="30"/>
        <v>0</v>
      </c>
      <c r="F275" s="193">
        <f t="shared" si="31"/>
        <v>0</v>
      </c>
      <c r="G275" s="194">
        <f t="shared" si="32"/>
        <v>287.77</v>
      </c>
      <c r="H275" s="160">
        <v>81</v>
      </c>
      <c r="I275" s="168">
        <v>829.74</v>
      </c>
      <c r="J275" s="168">
        <v>541.97</v>
      </c>
    </row>
    <row r="276" spans="1:10" ht="23.25">
      <c r="A276" s="158">
        <v>21949</v>
      </c>
      <c r="B276" s="160">
        <v>10</v>
      </c>
      <c r="C276" s="176">
        <v>85.0798</v>
      </c>
      <c r="D276" s="176">
        <v>85.0851</v>
      </c>
      <c r="E276" s="192">
        <f t="shared" si="30"/>
        <v>0.005299999999991201</v>
      </c>
      <c r="F276" s="193">
        <f t="shared" si="31"/>
        <v>18.396390142281152</v>
      </c>
      <c r="G276" s="194">
        <f t="shared" si="32"/>
        <v>288.1</v>
      </c>
      <c r="H276" s="160">
        <v>82</v>
      </c>
      <c r="I276" s="168">
        <v>830.03</v>
      </c>
      <c r="J276" s="168">
        <v>541.93</v>
      </c>
    </row>
    <row r="277" spans="1:10" ht="23.25">
      <c r="A277" s="158"/>
      <c r="B277" s="160">
        <v>11</v>
      </c>
      <c r="C277" s="176">
        <v>86.0737</v>
      </c>
      <c r="D277" s="176">
        <v>86.0759</v>
      </c>
      <c r="E277" s="192">
        <f t="shared" si="30"/>
        <v>0.002200000000001978</v>
      </c>
      <c r="F277" s="193">
        <f t="shared" si="31"/>
        <v>8.611915759813582</v>
      </c>
      <c r="G277" s="194">
        <f t="shared" si="32"/>
        <v>255.46000000000004</v>
      </c>
      <c r="H277" s="160">
        <v>83</v>
      </c>
      <c r="I277" s="168">
        <v>801.63</v>
      </c>
      <c r="J277" s="168">
        <v>546.17</v>
      </c>
    </row>
    <row r="278" spans="1:10" ht="23.25">
      <c r="A278" s="158"/>
      <c r="B278" s="160">
        <v>12</v>
      </c>
      <c r="C278" s="176">
        <v>84.8264</v>
      </c>
      <c r="D278" s="176">
        <v>84.8304</v>
      </c>
      <c r="E278" s="192">
        <f t="shared" si="30"/>
        <v>0.003999999999990678</v>
      </c>
      <c r="F278" s="193">
        <f t="shared" si="31"/>
        <v>11.689753930652516</v>
      </c>
      <c r="G278" s="194">
        <f t="shared" si="32"/>
        <v>342.17999999999995</v>
      </c>
      <c r="H278" s="160">
        <v>84</v>
      </c>
      <c r="I278" s="168">
        <v>615.68</v>
      </c>
      <c r="J278" s="168">
        <v>273.5</v>
      </c>
    </row>
    <row r="279" spans="1:10" ht="23.25">
      <c r="A279" s="158">
        <v>21961</v>
      </c>
      <c r="B279" s="160">
        <v>13</v>
      </c>
      <c r="C279" s="176">
        <v>86.7056</v>
      </c>
      <c r="D279" s="176">
        <v>86.7103</v>
      </c>
      <c r="E279" s="192">
        <f t="shared" si="30"/>
        <v>0.004699999999999704</v>
      </c>
      <c r="F279" s="193">
        <f t="shared" si="31"/>
        <v>17.38037127431294</v>
      </c>
      <c r="G279" s="194">
        <f t="shared" si="32"/>
        <v>270.41999999999996</v>
      </c>
      <c r="H279" s="160">
        <v>85</v>
      </c>
      <c r="I279" s="168">
        <v>832.24</v>
      </c>
      <c r="J279" s="168">
        <v>561.82</v>
      </c>
    </row>
    <row r="280" spans="1:10" ht="23.25">
      <c r="A280" s="158"/>
      <c r="B280" s="160">
        <v>14</v>
      </c>
      <c r="C280" s="176">
        <v>85.9011</v>
      </c>
      <c r="D280" s="176">
        <v>85.9034</v>
      </c>
      <c r="E280" s="192">
        <f t="shared" si="30"/>
        <v>0.002300000000005298</v>
      </c>
      <c r="F280" s="193">
        <f t="shared" si="31"/>
        <v>7.048080164267145</v>
      </c>
      <c r="G280" s="194">
        <f t="shared" si="32"/>
        <v>326.33000000000004</v>
      </c>
      <c r="H280" s="160">
        <v>86</v>
      </c>
      <c r="I280" s="168">
        <v>675.6</v>
      </c>
      <c r="J280" s="168">
        <v>349.27</v>
      </c>
    </row>
    <row r="281" spans="1:10" ht="23.25">
      <c r="A281" s="158"/>
      <c r="B281" s="160">
        <v>15</v>
      </c>
      <c r="C281" s="176">
        <v>86.9778</v>
      </c>
      <c r="D281" s="176">
        <v>86.979</v>
      </c>
      <c r="E281" s="192">
        <f t="shared" si="30"/>
        <v>0.0011999999999972033</v>
      </c>
      <c r="F281" s="193">
        <f t="shared" si="31"/>
        <v>4.03646271316628</v>
      </c>
      <c r="G281" s="194">
        <f t="shared" si="32"/>
        <v>297.28999999999996</v>
      </c>
      <c r="H281" s="160">
        <v>87</v>
      </c>
      <c r="I281" s="168">
        <v>826.8</v>
      </c>
      <c r="J281" s="168">
        <v>529.51</v>
      </c>
    </row>
    <row r="282" spans="1:10" ht="23.25">
      <c r="A282" s="158"/>
      <c r="B282" s="160">
        <v>16</v>
      </c>
      <c r="C282" s="176">
        <v>86.1274</v>
      </c>
      <c r="D282" s="176">
        <v>86.1301</v>
      </c>
      <c r="E282" s="192">
        <f t="shared" si="30"/>
        <v>0.0027000000000043656</v>
      </c>
      <c r="F282" s="193">
        <f t="shared" si="31"/>
        <v>9.419809510534018</v>
      </c>
      <c r="G282" s="194">
        <f t="shared" si="32"/>
        <v>286.63</v>
      </c>
      <c r="H282" s="160">
        <v>88</v>
      </c>
      <c r="I282" s="168">
        <v>838.32</v>
      </c>
      <c r="J282" s="168">
        <v>551.69</v>
      </c>
    </row>
    <row r="283" spans="1:10" ht="23.25">
      <c r="A283" s="158"/>
      <c r="B283" s="160">
        <v>17</v>
      </c>
      <c r="C283" s="176">
        <v>87.2062</v>
      </c>
      <c r="D283" s="176">
        <v>87.2102</v>
      </c>
      <c r="E283" s="192">
        <f t="shared" si="30"/>
        <v>0.0040000000000048885</v>
      </c>
      <c r="F283" s="193">
        <f t="shared" si="31"/>
        <v>11.51907847373618</v>
      </c>
      <c r="G283" s="194">
        <f t="shared" si="32"/>
        <v>347.25</v>
      </c>
      <c r="H283" s="160">
        <v>89</v>
      </c>
      <c r="I283" s="168">
        <v>716.87</v>
      </c>
      <c r="J283" s="168">
        <v>369.62</v>
      </c>
    </row>
    <row r="284" spans="1:10" ht="23.25">
      <c r="A284" s="158"/>
      <c r="B284" s="160">
        <v>18</v>
      </c>
      <c r="C284" s="176">
        <v>85.1203</v>
      </c>
      <c r="D284" s="176">
        <v>85.1222</v>
      </c>
      <c r="E284" s="192">
        <f t="shared" si="30"/>
        <v>0.00190000000000623</v>
      </c>
      <c r="F284" s="193">
        <f t="shared" si="31"/>
        <v>5.637313078584826</v>
      </c>
      <c r="G284" s="194">
        <f t="shared" si="32"/>
        <v>337.04</v>
      </c>
      <c r="H284" s="160">
        <v>90</v>
      </c>
      <c r="I284" s="168">
        <v>715.09</v>
      </c>
      <c r="J284" s="168">
        <v>378.05</v>
      </c>
    </row>
    <row r="285" spans="1:10" ht="23.25">
      <c r="A285" s="158">
        <v>21977</v>
      </c>
      <c r="B285" s="160">
        <v>28</v>
      </c>
      <c r="C285" s="176">
        <v>87.185</v>
      </c>
      <c r="D285" s="176">
        <v>87.1853</v>
      </c>
      <c r="E285" s="192">
        <f t="shared" si="30"/>
        <v>0.0002999999999957481</v>
      </c>
      <c r="F285" s="193">
        <f t="shared" si="31"/>
        <v>1.1608110199494976</v>
      </c>
      <c r="G285" s="194">
        <f t="shared" si="32"/>
        <v>258.43999999999994</v>
      </c>
      <c r="H285" s="160">
        <v>91</v>
      </c>
      <c r="I285" s="168">
        <v>796.89</v>
      </c>
      <c r="J285" s="168">
        <v>538.45</v>
      </c>
    </row>
    <row r="286" spans="1:10" ht="23.25">
      <c r="A286" s="158"/>
      <c r="B286" s="160">
        <v>29</v>
      </c>
      <c r="C286" s="176">
        <v>85.2071</v>
      </c>
      <c r="D286" s="176">
        <v>85.2107</v>
      </c>
      <c r="E286" s="192">
        <f t="shared" si="30"/>
        <v>0.0036000000000058208</v>
      </c>
      <c r="F286" s="193">
        <f t="shared" si="31"/>
        <v>12.328767123307609</v>
      </c>
      <c r="G286" s="194">
        <f t="shared" si="32"/>
        <v>291.99999999999994</v>
      </c>
      <c r="H286" s="160">
        <v>92</v>
      </c>
      <c r="I286" s="168">
        <v>794.92</v>
      </c>
      <c r="J286" s="168">
        <v>502.92</v>
      </c>
    </row>
    <row r="287" spans="1:10" ht="23.25">
      <c r="A287" s="158"/>
      <c r="B287" s="160">
        <v>30</v>
      </c>
      <c r="C287" s="176">
        <v>84.9567</v>
      </c>
      <c r="D287" s="176">
        <v>84.96</v>
      </c>
      <c r="E287" s="192">
        <f t="shared" si="30"/>
        <v>0.003299999999995862</v>
      </c>
      <c r="F287" s="193">
        <f t="shared" si="31"/>
        <v>10.797016097355915</v>
      </c>
      <c r="G287" s="194">
        <f t="shared" si="32"/>
        <v>305.64</v>
      </c>
      <c r="H287" s="160">
        <v>93</v>
      </c>
      <c r="I287" s="168">
        <v>859.99</v>
      </c>
      <c r="J287" s="168">
        <v>554.35</v>
      </c>
    </row>
    <row r="288" spans="1:10" ht="23.25">
      <c r="A288" s="158">
        <v>21992</v>
      </c>
      <c r="B288" s="160">
        <v>31</v>
      </c>
      <c r="C288" s="176">
        <v>84.8632</v>
      </c>
      <c r="D288" s="176">
        <v>84.8671</v>
      </c>
      <c r="E288" s="192">
        <f t="shared" si="30"/>
        <v>0.003899999999987358</v>
      </c>
      <c r="F288" s="193">
        <f t="shared" si="31"/>
        <v>10.61571125261952</v>
      </c>
      <c r="G288" s="194">
        <f t="shared" si="32"/>
        <v>367.37999999999994</v>
      </c>
      <c r="H288" s="160">
        <v>94</v>
      </c>
      <c r="I288" s="168">
        <v>666.79</v>
      </c>
      <c r="J288" s="168">
        <v>299.41</v>
      </c>
    </row>
    <row r="289" spans="1:10" ht="23.25">
      <c r="A289" s="158"/>
      <c r="B289" s="160">
        <v>32</v>
      </c>
      <c r="C289" s="176">
        <v>85.0084</v>
      </c>
      <c r="D289" s="176">
        <v>85.0111</v>
      </c>
      <c r="E289" s="192">
        <f t="shared" si="30"/>
        <v>0.0027000000000043656</v>
      </c>
      <c r="F289" s="193">
        <f t="shared" si="31"/>
        <v>7.698229407248783</v>
      </c>
      <c r="G289" s="194">
        <f t="shared" si="32"/>
        <v>350.73</v>
      </c>
      <c r="H289" s="160">
        <v>95</v>
      </c>
      <c r="I289" s="168">
        <v>699.13</v>
      </c>
      <c r="J289" s="168">
        <v>348.4</v>
      </c>
    </row>
    <row r="290" spans="1:10" ht="23.25">
      <c r="A290" s="158"/>
      <c r="B290" s="160">
        <v>33</v>
      </c>
      <c r="C290" s="176">
        <v>85.9733</v>
      </c>
      <c r="D290" s="176">
        <v>85.9779</v>
      </c>
      <c r="E290" s="192">
        <f t="shared" si="30"/>
        <v>0.004600000000010596</v>
      </c>
      <c r="F290" s="193">
        <f t="shared" si="31"/>
        <v>16.07155335060651</v>
      </c>
      <c r="G290" s="194">
        <f t="shared" si="32"/>
        <v>286.22</v>
      </c>
      <c r="H290" s="160">
        <v>96</v>
      </c>
      <c r="I290" s="168">
        <v>814</v>
      </c>
      <c r="J290" s="168">
        <v>527.78</v>
      </c>
    </row>
    <row r="291" spans="1:10" ht="23.25">
      <c r="A291" s="158">
        <v>21999</v>
      </c>
      <c r="B291" s="160">
        <v>34</v>
      </c>
      <c r="C291" s="176">
        <v>83.71</v>
      </c>
      <c r="D291" s="176">
        <v>83.7114</v>
      </c>
      <c r="E291" s="192">
        <f t="shared" si="30"/>
        <v>0.0014000000000038426</v>
      </c>
      <c r="F291" s="193">
        <f t="shared" si="31"/>
        <v>4.701615340712102</v>
      </c>
      <c r="G291" s="194">
        <f t="shared" si="32"/>
        <v>297.77</v>
      </c>
      <c r="H291" s="160">
        <v>97</v>
      </c>
      <c r="I291" s="168">
        <v>829.1</v>
      </c>
      <c r="J291" s="168">
        <v>531.33</v>
      </c>
    </row>
    <row r="292" spans="1:10" ht="23.25">
      <c r="A292" s="158"/>
      <c r="B292" s="160">
        <v>35</v>
      </c>
      <c r="C292" s="176">
        <v>85.001</v>
      </c>
      <c r="D292" s="176">
        <v>85.0071</v>
      </c>
      <c r="E292" s="192">
        <f t="shared" si="30"/>
        <v>0.006099999999989336</v>
      </c>
      <c r="F292" s="193">
        <f t="shared" si="31"/>
        <v>19.110874400793687</v>
      </c>
      <c r="G292" s="194">
        <f t="shared" si="32"/>
        <v>319.18999999999994</v>
      </c>
      <c r="H292" s="160">
        <v>98</v>
      </c>
      <c r="I292" s="168">
        <v>680.41</v>
      </c>
      <c r="J292" s="168">
        <v>361.22</v>
      </c>
    </row>
    <row r="293" spans="1:10" s="223" customFormat="1" ht="23.25">
      <c r="A293" s="210"/>
      <c r="B293" s="211">
        <v>36</v>
      </c>
      <c r="C293" s="212">
        <v>84.5471</v>
      </c>
      <c r="D293" s="212">
        <v>84.5512</v>
      </c>
      <c r="E293" s="213">
        <f t="shared" si="30"/>
        <v>0.004099999999993997</v>
      </c>
      <c r="F293" s="214">
        <f t="shared" si="31"/>
        <v>14.20602196734</v>
      </c>
      <c r="G293" s="215">
        <f t="shared" si="32"/>
        <v>288.61</v>
      </c>
      <c r="H293" s="211">
        <v>99</v>
      </c>
      <c r="I293" s="216">
        <v>821.53</v>
      </c>
      <c r="J293" s="216">
        <v>532.92</v>
      </c>
    </row>
    <row r="294" spans="1:10" ht="23.25">
      <c r="A294" s="203">
        <v>22010</v>
      </c>
      <c r="B294" s="204">
        <v>28</v>
      </c>
      <c r="C294" s="205">
        <v>87.2037</v>
      </c>
      <c r="D294" s="205">
        <v>87.2088</v>
      </c>
      <c r="E294" s="206">
        <f t="shared" si="30"/>
        <v>0.005099999999998772</v>
      </c>
      <c r="F294" s="207">
        <f t="shared" si="31"/>
        <v>17.059708981430912</v>
      </c>
      <c r="G294" s="208">
        <f t="shared" si="32"/>
        <v>298.95000000000005</v>
      </c>
      <c r="H294" s="204">
        <v>1</v>
      </c>
      <c r="I294" s="209">
        <v>686.73</v>
      </c>
      <c r="J294" s="209">
        <v>387.78</v>
      </c>
    </row>
    <row r="295" spans="1:10" ht="23.25">
      <c r="A295" s="158"/>
      <c r="B295" s="160">
        <v>29</v>
      </c>
      <c r="C295" s="176">
        <v>85.2222</v>
      </c>
      <c r="D295" s="176">
        <v>85.2269</v>
      </c>
      <c r="E295" s="192">
        <f t="shared" si="30"/>
        <v>0.004699999999999704</v>
      </c>
      <c r="F295" s="193">
        <f t="shared" si="31"/>
        <v>14.006019608426572</v>
      </c>
      <c r="G295" s="194">
        <f t="shared" si="32"/>
        <v>335.57</v>
      </c>
      <c r="H295" s="160">
        <v>2</v>
      </c>
      <c r="I295" s="168">
        <v>827.24</v>
      </c>
      <c r="J295" s="168">
        <v>491.67</v>
      </c>
    </row>
    <row r="296" spans="1:10" ht="23.25">
      <c r="A296" s="158"/>
      <c r="B296" s="160">
        <v>30</v>
      </c>
      <c r="C296" s="176">
        <v>84.9713</v>
      </c>
      <c r="D296" s="176">
        <v>84.9724</v>
      </c>
      <c r="E296" s="192">
        <f t="shared" si="30"/>
        <v>0.0010999999999938836</v>
      </c>
      <c r="F296" s="193">
        <f t="shared" si="31"/>
        <v>3.4781508884901147</v>
      </c>
      <c r="G296" s="194">
        <f t="shared" si="32"/>
        <v>316.26</v>
      </c>
      <c r="H296" s="160">
        <v>3</v>
      </c>
      <c r="I296" s="168">
        <v>846.87</v>
      </c>
      <c r="J296" s="168">
        <v>530.61</v>
      </c>
    </row>
    <row r="297" spans="1:10" ht="23.25">
      <c r="A297" s="158">
        <v>22026</v>
      </c>
      <c r="B297" s="160">
        <v>31</v>
      </c>
      <c r="C297" s="176">
        <v>84.869</v>
      </c>
      <c r="D297" s="176">
        <v>84.8692</v>
      </c>
      <c r="E297" s="192">
        <f t="shared" si="30"/>
        <v>0.0002000000000066393</v>
      </c>
      <c r="F297" s="193">
        <f t="shared" si="31"/>
        <v>0.629227623113542</v>
      </c>
      <c r="G297" s="194">
        <f t="shared" si="32"/>
        <v>317.85</v>
      </c>
      <c r="H297" s="160">
        <v>4</v>
      </c>
      <c r="I297" s="168">
        <v>872.76</v>
      </c>
      <c r="J297" s="168">
        <v>554.91</v>
      </c>
    </row>
    <row r="298" spans="1:10" ht="23.25">
      <c r="A298" s="158"/>
      <c r="B298" s="160">
        <v>32</v>
      </c>
      <c r="C298" s="176">
        <v>85.0268</v>
      </c>
      <c r="D298" s="176">
        <v>85.0314</v>
      </c>
      <c r="E298" s="192">
        <f t="shared" si="30"/>
        <v>0.004600000000010596</v>
      </c>
      <c r="F298" s="193">
        <f t="shared" si="31"/>
        <v>16.88569121213786</v>
      </c>
      <c r="G298" s="194">
        <f t="shared" si="32"/>
        <v>272.41999999999996</v>
      </c>
      <c r="H298" s="160">
        <v>5</v>
      </c>
      <c r="I298" s="168">
        <v>802</v>
      </c>
      <c r="J298" s="168">
        <v>529.58</v>
      </c>
    </row>
    <row r="299" spans="1:10" ht="23.25">
      <c r="A299" s="158"/>
      <c r="B299" s="160">
        <v>33</v>
      </c>
      <c r="C299" s="176">
        <v>85.9849</v>
      </c>
      <c r="D299" s="176">
        <v>85.9849</v>
      </c>
      <c r="E299" s="192">
        <f t="shared" si="30"/>
        <v>0</v>
      </c>
      <c r="F299" s="193">
        <f t="shared" si="31"/>
        <v>0</v>
      </c>
      <c r="G299" s="194">
        <f t="shared" si="32"/>
        <v>305.18000000000006</v>
      </c>
      <c r="H299" s="160">
        <v>6</v>
      </c>
      <c r="I299" s="168">
        <v>834.45</v>
      </c>
      <c r="J299" s="168">
        <v>529.27</v>
      </c>
    </row>
    <row r="300" spans="1:10" ht="23.25">
      <c r="A300" s="158">
        <v>22040</v>
      </c>
      <c r="B300" s="160">
        <v>19</v>
      </c>
      <c r="C300" s="176">
        <v>88.9929</v>
      </c>
      <c r="D300" s="176">
        <v>88.9966</v>
      </c>
      <c r="E300" s="219">
        <f t="shared" si="30"/>
        <v>0.0036999999999949296</v>
      </c>
      <c r="F300" s="193">
        <f t="shared" si="31"/>
        <v>10.69704241231296</v>
      </c>
      <c r="G300" s="219">
        <f t="shared" si="32"/>
        <v>345.89</v>
      </c>
      <c r="H300" s="160">
        <v>7</v>
      </c>
      <c r="I300" s="168">
        <v>714.99</v>
      </c>
      <c r="J300" s="168">
        <v>369.1</v>
      </c>
    </row>
    <row r="301" spans="1:10" ht="23.25">
      <c r="A301" s="158"/>
      <c r="B301" s="160">
        <v>20</v>
      </c>
      <c r="C301" s="176">
        <v>84.7013</v>
      </c>
      <c r="D301" s="176">
        <v>84.7042</v>
      </c>
      <c r="E301" s="219">
        <f t="shared" si="30"/>
        <v>0.002899999999996794</v>
      </c>
      <c r="F301" s="193">
        <f t="shared" si="31"/>
        <v>8.750226298946332</v>
      </c>
      <c r="G301" s="219">
        <f t="shared" si="32"/>
        <v>331.4200000000001</v>
      </c>
      <c r="H301" s="160">
        <v>8</v>
      </c>
      <c r="I301" s="168">
        <v>643.44</v>
      </c>
      <c r="J301" s="168">
        <v>312.02</v>
      </c>
    </row>
    <row r="302" spans="1:10" ht="23.25">
      <c r="A302" s="158"/>
      <c r="B302" s="160">
        <v>21</v>
      </c>
      <c r="C302" s="176">
        <v>86.4344</v>
      </c>
      <c r="D302" s="176">
        <v>86.4374</v>
      </c>
      <c r="E302" s="219">
        <f t="shared" si="30"/>
        <v>0.0030000000000001137</v>
      </c>
      <c r="F302" s="193">
        <f t="shared" si="31"/>
        <v>9.714711311162569</v>
      </c>
      <c r="G302" s="219">
        <f t="shared" si="32"/>
        <v>308.81000000000006</v>
      </c>
      <c r="H302" s="160">
        <v>9</v>
      </c>
      <c r="I302" s="168">
        <v>842.37</v>
      </c>
      <c r="J302" s="168">
        <v>533.56</v>
      </c>
    </row>
    <row r="303" spans="1:10" ht="23.25">
      <c r="A303" s="158">
        <v>22052</v>
      </c>
      <c r="B303" s="160">
        <v>22</v>
      </c>
      <c r="C303" s="176">
        <v>85.2265</v>
      </c>
      <c r="D303" s="176">
        <v>85.3982</v>
      </c>
      <c r="E303" s="219">
        <f t="shared" si="30"/>
        <v>0.1717000000000013</v>
      </c>
      <c r="F303" s="193">
        <f t="shared" si="31"/>
        <v>515.1206048241969</v>
      </c>
      <c r="G303" s="219">
        <f t="shared" si="32"/>
        <v>333.32</v>
      </c>
      <c r="H303" s="160">
        <v>10</v>
      </c>
      <c r="I303" s="168">
        <v>708.39</v>
      </c>
      <c r="J303" s="168">
        <v>375.07</v>
      </c>
    </row>
    <row r="304" spans="1:10" ht="23.25">
      <c r="A304" s="158"/>
      <c r="B304" s="160">
        <v>23</v>
      </c>
      <c r="C304" s="176">
        <v>87.7509</v>
      </c>
      <c r="D304" s="176">
        <v>87.9005</v>
      </c>
      <c r="E304" s="219">
        <f t="shared" si="30"/>
        <v>0.1495999999999924</v>
      </c>
      <c r="F304" s="193">
        <f t="shared" si="31"/>
        <v>530.8541215712446</v>
      </c>
      <c r="G304" s="219">
        <f t="shared" si="32"/>
        <v>281.80999999999995</v>
      </c>
      <c r="H304" s="160">
        <v>11</v>
      </c>
      <c r="I304" s="168">
        <v>812.29</v>
      </c>
      <c r="J304" s="168">
        <v>530.48</v>
      </c>
    </row>
    <row r="305" spans="1:10" ht="23.25">
      <c r="A305" s="158"/>
      <c r="B305" s="160">
        <v>24</v>
      </c>
      <c r="C305" s="176">
        <v>88.0818</v>
      </c>
      <c r="D305" s="176">
        <v>88.2442</v>
      </c>
      <c r="E305" s="219">
        <f t="shared" si="30"/>
        <v>0.1624000000000052</v>
      </c>
      <c r="F305" s="193">
        <f t="shared" si="31"/>
        <v>537.9977473000902</v>
      </c>
      <c r="G305" s="219">
        <f t="shared" si="32"/>
        <v>301.85999999999996</v>
      </c>
      <c r="H305" s="160">
        <v>12</v>
      </c>
      <c r="I305" s="168">
        <v>807.68</v>
      </c>
      <c r="J305" s="168">
        <v>505.82</v>
      </c>
    </row>
    <row r="306" spans="1:10" ht="23.25">
      <c r="A306" s="158">
        <v>22061</v>
      </c>
      <c r="B306" s="160">
        <v>25</v>
      </c>
      <c r="C306" s="176">
        <v>87.0763</v>
      </c>
      <c r="D306" s="176">
        <v>87.0797</v>
      </c>
      <c r="E306" s="219">
        <f t="shared" si="30"/>
        <v>0.0033999999999991815</v>
      </c>
      <c r="F306" s="193">
        <f t="shared" si="31"/>
        <v>11.347328371655648</v>
      </c>
      <c r="G306" s="219">
        <f t="shared" si="32"/>
        <v>299.63</v>
      </c>
      <c r="H306" s="160">
        <v>13</v>
      </c>
      <c r="I306" s="168">
        <v>846.1</v>
      </c>
      <c r="J306" s="168">
        <v>546.47</v>
      </c>
    </row>
    <row r="307" spans="1:10" ht="23.25">
      <c r="A307" s="158"/>
      <c r="B307" s="160">
        <v>26</v>
      </c>
      <c r="C307" s="176">
        <v>85.8312</v>
      </c>
      <c r="D307" s="176">
        <v>85.8388</v>
      </c>
      <c r="E307" s="219">
        <f t="shared" si="30"/>
        <v>0.007600000000010709</v>
      </c>
      <c r="F307" s="193">
        <f t="shared" si="31"/>
        <v>24.58194520817256</v>
      </c>
      <c r="G307" s="219">
        <f t="shared" si="32"/>
        <v>309.16999999999996</v>
      </c>
      <c r="H307" s="160">
        <v>14</v>
      </c>
      <c r="I307" s="168">
        <v>689.89</v>
      </c>
      <c r="J307" s="168">
        <v>380.72</v>
      </c>
    </row>
    <row r="308" spans="1:10" ht="23.25">
      <c r="A308" s="158"/>
      <c r="B308" s="160">
        <v>27</v>
      </c>
      <c r="C308" s="176">
        <v>86.347</v>
      </c>
      <c r="D308" s="176">
        <v>86.3506</v>
      </c>
      <c r="E308" s="219">
        <f t="shared" si="30"/>
        <v>0.0036000000000058208</v>
      </c>
      <c r="F308" s="193">
        <f t="shared" si="31"/>
        <v>12.54005852029337</v>
      </c>
      <c r="G308" s="219">
        <f t="shared" si="32"/>
        <v>287.08000000000004</v>
      </c>
      <c r="H308" s="160">
        <v>15</v>
      </c>
      <c r="I308" s="168">
        <v>851.76</v>
      </c>
      <c r="J308" s="168">
        <v>564.68</v>
      </c>
    </row>
    <row r="309" spans="1:10" ht="23.25">
      <c r="A309" s="158">
        <v>22073</v>
      </c>
      <c r="B309" s="160">
        <v>19</v>
      </c>
      <c r="C309" s="176">
        <v>88.9802</v>
      </c>
      <c r="D309" s="176">
        <v>88.9881</v>
      </c>
      <c r="E309" s="219">
        <f t="shared" si="30"/>
        <v>0.007900000000006457</v>
      </c>
      <c r="F309" s="193">
        <f t="shared" si="31"/>
        <v>23.752254960933424</v>
      </c>
      <c r="G309" s="219">
        <f t="shared" si="32"/>
        <v>332.6</v>
      </c>
      <c r="H309" s="160">
        <v>16</v>
      </c>
      <c r="I309" s="168">
        <v>699.35</v>
      </c>
      <c r="J309" s="168">
        <v>366.75</v>
      </c>
    </row>
    <row r="310" spans="1:10" ht="23.25">
      <c r="A310" s="158"/>
      <c r="B310" s="160">
        <v>20</v>
      </c>
      <c r="C310" s="176">
        <v>84.7235</v>
      </c>
      <c r="D310" s="176">
        <v>84.7357</v>
      </c>
      <c r="E310" s="219">
        <f t="shared" si="30"/>
        <v>0.012199999999992883</v>
      </c>
      <c r="F310" s="193">
        <f t="shared" si="31"/>
        <v>41.91143632551062</v>
      </c>
      <c r="G310" s="219">
        <f t="shared" si="32"/>
        <v>291.0899999999999</v>
      </c>
      <c r="H310" s="160">
        <v>17</v>
      </c>
      <c r="I310" s="168">
        <v>837.56</v>
      </c>
      <c r="J310" s="168">
        <v>546.47</v>
      </c>
    </row>
    <row r="311" spans="1:10" ht="23.25">
      <c r="A311" s="158"/>
      <c r="B311" s="160">
        <v>21</v>
      </c>
      <c r="C311" s="176">
        <v>86.4034</v>
      </c>
      <c r="D311" s="176">
        <v>86.4106</v>
      </c>
      <c r="E311" s="219">
        <f t="shared" si="30"/>
        <v>0.007199999999997431</v>
      </c>
      <c r="F311" s="193">
        <f t="shared" si="31"/>
        <v>22.13545669750494</v>
      </c>
      <c r="G311" s="219">
        <f t="shared" si="32"/>
        <v>325.27</v>
      </c>
      <c r="H311" s="160">
        <v>18</v>
      </c>
      <c r="I311" s="168">
        <v>756.27</v>
      </c>
      <c r="J311" s="168">
        <v>431</v>
      </c>
    </row>
    <row r="312" spans="1:10" ht="23.25">
      <c r="A312" s="158">
        <v>22080</v>
      </c>
      <c r="B312" s="160">
        <v>22</v>
      </c>
      <c r="C312" s="176">
        <v>85.1936</v>
      </c>
      <c r="D312" s="176">
        <v>85.2023</v>
      </c>
      <c r="E312" s="219">
        <f t="shared" si="30"/>
        <v>0.008699999999990382</v>
      </c>
      <c r="F312" s="193">
        <f t="shared" si="31"/>
        <v>31.60418482995633</v>
      </c>
      <c r="G312" s="219">
        <f t="shared" si="32"/>
        <v>275.2800000000001</v>
      </c>
      <c r="H312" s="160">
        <v>19</v>
      </c>
      <c r="I312" s="168">
        <v>827.33</v>
      </c>
      <c r="J312" s="168">
        <v>552.05</v>
      </c>
    </row>
    <row r="313" spans="1:10" ht="23.25">
      <c r="A313" s="158"/>
      <c r="B313" s="160">
        <v>23</v>
      </c>
      <c r="C313" s="176">
        <v>87.743</v>
      </c>
      <c r="D313" s="176">
        <v>87.7489</v>
      </c>
      <c r="E313" s="219">
        <f t="shared" si="30"/>
        <v>0.005900000000011119</v>
      </c>
      <c r="F313" s="193">
        <f t="shared" si="31"/>
        <v>19.257760224601363</v>
      </c>
      <c r="G313" s="219">
        <f t="shared" si="32"/>
        <v>306.36999999999995</v>
      </c>
      <c r="H313" s="160">
        <v>20</v>
      </c>
      <c r="I313" s="168">
        <v>803.91</v>
      </c>
      <c r="J313" s="168">
        <v>497.54</v>
      </c>
    </row>
    <row r="314" spans="1:10" ht="23.25">
      <c r="A314" s="158"/>
      <c r="B314" s="160">
        <v>24</v>
      </c>
      <c r="C314" s="176">
        <v>88.0945</v>
      </c>
      <c r="D314" s="176">
        <v>88.1019</v>
      </c>
      <c r="E314" s="219">
        <f t="shared" si="30"/>
        <v>0.00740000000000407</v>
      </c>
      <c r="F314" s="193">
        <f t="shared" si="31"/>
        <v>21.436848203951538</v>
      </c>
      <c r="G314" s="219">
        <f t="shared" si="32"/>
        <v>345.2</v>
      </c>
      <c r="H314" s="160">
        <v>21</v>
      </c>
      <c r="I314" s="168">
        <v>693.75</v>
      </c>
      <c r="J314" s="168">
        <v>348.55</v>
      </c>
    </row>
    <row r="315" spans="1:10" ht="23.25">
      <c r="A315" s="158">
        <v>22095</v>
      </c>
      <c r="B315" s="160">
        <v>25</v>
      </c>
      <c r="C315" s="176">
        <v>87.0774</v>
      </c>
      <c r="D315" s="176">
        <v>87.0892</v>
      </c>
      <c r="E315" s="219">
        <f t="shared" si="30"/>
        <v>0.011800000000008026</v>
      </c>
      <c r="F315" s="193">
        <f t="shared" si="31"/>
        <v>42.46895807093045</v>
      </c>
      <c r="G315" s="219">
        <f t="shared" si="32"/>
        <v>277.85</v>
      </c>
      <c r="H315" s="160">
        <v>22</v>
      </c>
      <c r="I315" s="168">
        <v>809.34</v>
      </c>
      <c r="J315" s="168">
        <v>531.49</v>
      </c>
    </row>
    <row r="316" spans="1:10" ht="23.25">
      <c r="A316" s="158"/>
      <c r="B316" s="160">
        <v>26</v>
      </c>
      <c r="C316" s="176">
        <v>85.8682</v>
      </c>
      <c r="D316" s="176">
        <v>85.8849</v>
      </c>
      <c r="E316" s="219">
        <f t="shared" si="30"/>
        <v>0.01670000000000016</v>
      </c>
      <c r="F316" s="193">
        <f t="shared" si="31"/>
        <v>56.535427739599044</v>
      </c>
      <c r="G316" s="219">
        <f t="shared" si="32"/>
        <v>295.39</v>
      </c>
      <c r="H316" s="160">
        <v>23</v>
      </c>
      <c r="I316" s="168">
        <v>682.78</v>
      </c>
      <c r="J316" s="168">
        <v>387.39</v>
      </c>
    </row>
    <row r="317" spans="1:10" ht="23.25">
      <c r="A317" s="158"/>
      <c r="B317" s="160">
        <v>27</v>
      </c>
      <c r="C317" s="176">
        <v>86.3515</v>
      </c>
      <c r="D317" s="176">
        <v>86.3629</v>
      </c>
      <c r="E317" s="219">
        <f t="shared" si="30"/>
        <v>0.011399999999994748</v>
      </c>
      <c r="F317" s="193">
        <f t="shared" si="31"/>
        <v>47.0277628810476</v>
      </c>
      <c r="G317" s="219">
        <f t="shared" si="32"/>
        <v>242.40999999999997</v>
      </c>
      <c r="H317" s="160">
        <v>24</v>
      </c>
      <c r="I317" s="168">
        <v>783.38</v>
      </c>
      <c r="J317" s="168">
        <v>540.97</v>
      </c>
    </row>
    <row r="318" spans="1:10" ht="23.25">
      <c r="A318" s="158">
        <v>22103</v>
      </c>
      <c r="B318" s="160">
        <v>19</v>
      </c>
      <c r="C318" s="176">
        <v>88.9835</v>
      </c>
      <c r="D318" s="176">
        <v>88.9947</v>
      </c>
      <c r="E318" s="219">
        <f t="shared" si="30"/>
        <v>0.011199999999988108</v>
      </c>
      <c r="F318" s="193">
        <f t="shared" si="31"/>
        <v>38.63534444095384</v>
      </c>
      <c r="G318" s="219">
        <f t="shared" si="32"/>
        <v>289.89</v>
      </c>
      <c r="H318" s="160">
        <v>25</v>
      </c>
      <c r="I318" s="168">
        <v>709.91</v>
      </c>
      <c r="J318" s="168">
        <v>420.02</v>
      </c>
    </row>
    <row r="319" spans="1:10" ht="23.25">
      <c r="A319" s="158"/>
      <c r="B319" s="160">
        <v>20</v>
      </c>
      <c r="C319" s="176">
        <v>84.6864</v>
      </c>
      <c r="D319" s="176">
        <v>84.6996</v>
      </c>
      <c r="E319" s="219">
        <f t="shared" si="30"/>
        <v>0.013199999999997658</v>
      </c>
      <c r="F319" s="193">
        <f t="shared" si="31"/>
        <v>42.70738967256909</v>
      </c>
      <c r="G319" s="219">
        <f t="shared" si="32"/>
        <v>309.08000000000004</v>
      </c>
      <c r="H319" s="160">
        <v>26</v>
      </c>
      <c r="I319" s="168">
        <v>692.2</v>
      </c>
      <c r="J319" s="168">
        <v>383.12</v>
      </c>
    </row>
    <row r="320" spans="1:10" ht="23.25">
      <c r="A320" s="158"/>
      <c r="B320" s="160">
        <v>21</v>
      </c>
      <c r="C320" s="176">
        <v>86.3863</v>
      </c>
      <c r="D320" s="176">
        <v>86.4014</v>
      </c>
      <c r="E320" s="219">
        <f t="shared" si="30"/>
        <v>0.015099999999989677</v>
      </c>
      <c r="F320" s="193">
        <f t="shared" si="31"/>
        <v>47.734960326208956</v>
      </c>
      <c r="G320" s="219">
        <f t="shared" si="32"/>
        <v>316.33</v>
      </c>
      <c r="H320" s="160">
        <v>27</v>
      </c>
      <c r="I320" s="168">
        <v>637.39</v>
      </c>
      <c r="J320" s="168">
        <v>321.06</v>
      </c>
    </row>
    <row r="321" spans="1:10" ht="23.25">
      <c r="A321" s="158">
        <v>22108</v>
      </c>
      <c r="B321" s="160">
        <v>22</v>
      </c>
      <c r="C321" s="176">
        <v>85.176</v>
      </c>
      <c r="D321" s="176">
        <v>85.1913</v>
      </c>
      <c r="E321" s="219">
        <f t="shared" si="30"/>
        <v>0.015299999999996317</v>
      </c>
      <c r="F321" s="193">
        <f t="shared" si="31"/>
        <v>51.67871377422251</v>
      </c>
      <c r="G321" s="219">
        <f t="shared" si="32"/>
        <v>296.06</v>
      </c>
      <c r="H321" s="160">
        <v>28</v>
      </c>
      <c r="I321" s="168">
        <v>657.26</v>
      </c>
      <c r="J321" s="168">
        <v>361.2</v>
      </c>
    </row>
    <row r="322" spans="1:10" ht="23.25">
      <c r="A322" s="158"/>
      <c r="B322" s="160">
        <v>23</v>
      </c>
      <c r="C322" s="176">
        <v>87.681</v>
      </c>
      <c r="D322" s="176">
        <v>87.6914</v>
      </c>
      <c r="E322" s="219">
        <f t="shared" si="30"/>
        <v>0.010400000000004184</v>
      </c>
      <c r="F322" s="193">
        <f t="shared" si="31"/>
        <v>29.171692238658615</v>
      </c>
      <c r="G322" s="219">
        <f t="shared" si="32"/>
        <v>356.51000000000005</v>
      </c>
      <c r="H322" s="160">
        <v>29</v>
      </c>
      <c r="I322" s="168">
        <v>632.69</v>
      </c>
      <c r="J322" s="168">
        <v>276.18</v>
      </c>
    </row>
    <row r="323" spans="1:10" ht="23.25">
      <c r="A323" s="158"/>
      <c r="B323" s="160">
        <v>24</v>
      </c>
      <c r="C323" s="176">
        <v>88.074</v>
      </c>
      <c r="D323" s="176">
        <v>88.0821</v>
      </c>
      <c r="E323" s="219">
        <f t="shared" si="30"/>
        <v>0.008099999999998886</v>
      </c>
      <c r="F323" s="193">
        <f t="shared" si="31"/>
        <v>27.179383933960427</v>
      </c>
      <c r="G323" s="219">
        <f t="shared" si="32"/>
        <v>298.02</v>
      </c>
      <c r="H323" s="160">
        <v>30</v>
      </c>
      <c r="I323" s="168">
        <v>773.79</v>
      </c>
      <c r="J323" s="168">
        <v>475.77</v>
      </c>
    </row>
    <row r="324" spans="1:10" ht="23.25">
      <c r="A324" s="158">
        <v>22123</v>
      </c>
      <c r="B324" s="160">
        <v>25</v>
      </c>
      <c r="C324" s="176">
        <v>87.0863</v>
      </c>
      <c r="D324" s="176">
        <v>87.0973</v>
      </c>
      <c r="E324" s="219">
        <f t="shared" si="30"/>
        <v>0.01100000000000989</v>
      </c>
      <c r="F324" s="193">
        <f t="shared" si="31"/>
        <v>38.684719535818154</v>
      </c>
      <c r="G324" s="219">
        <f t="shared" si="32"/>
        <v>284.34999999999997</v>
      </c>
      <c r="H324" s="160">
        <v>31</v>
      </c>
      <c r="I324" s="168">
        <v>784.43</v>
      </c>
      <c r="J324" s="168">
        <v>500.08</v>
      </c>
    </row>
    <row r="325" spans="1:10" ht="23.25">
      <c r="A325" s="158"/>
      <c r="B325" s="160">
        <v>26</v>
      </c>
      <c r="C325" s="176">
        <v>85.8296</v>
      </c>
      <c r="D325" s="176">
        <v>85.8435</v>
      </c>
      <c r="E325" s="219">
        <f t="shared" si="30"/>
        <v>0.013900000000006685</v>
      </c>
      <c r="F325" s="193">
        <f t="shared" si="31"/>
        <v>46.393645071949145</v>
      </c>
      <c r="G325" s="219">
        <f t="shared" si="32"/>
        <v>299.61</v>
      </c>
      <c r="H325" s="160">
        <v>32</v>
      </c>
      <c r="I325" s="168">
        <v>698.13</v>
      </c>
      <c r="J325" s="168">
        <v>398.52</v>
      </c>
    </row>
    <row r="326" spans="1:10" ht="23.25">
      <c r="A326" s="158"/>
      <c r="B326" s="160">
        <v>27</v>
      </c>
      <c r="C326" s="176">
        <v>86.3652</v>
      </c>
      <c r="D326" s="176">
        <v>86.3792</v>
      </c>
      <c r="E326" s="219">
        <f t="shared" si="30"/>
        <v>0.013999999999995794</v>
      </c>
      <c r="F326" s="193">
        <f t="shared" si="31"/>
        <v>44.151502727918874</v>
      </c>
      <c r="G326" s="219">
        <f t="shared" si="32"/>
        <v>317.09</v>
      </c>
      <c r="H326" s="160">
        <v>33</v>
      </c>
      <c r="I326" s="168">
        <v>703.03</v>
      </c>
      <c r="J326" s="168">
        <v>385.94</v>
      </c>
    </row>
    <row r="327" spans="1:10" ht="23.25">
      <c r="A327" s="158">
        <v>22129</v>
      </c>
      <c r="B327" s="160">
        <v>1</v>
      </c>
      <c r="C327" s="176">
        <v>85.413</v>
      </c>
      <c r="D327" s="176">
        <v>85.4198</v>
      </c>
      <c r="E327" s="219">
        <f t="shared" si="30"/>
        <v>0.006799999999998363</v>
      </c>
      <c r="F327" s="193">
        <f t="shared" si="31"/>
        <v>27.589564652892292</v>
      </c>
      <c r="G327" s="219">
        <f t="shared" si="32"/>
        <v>246.46999999999997</v>
      </c>
      <c r="H327" s="160">
        <v>34</v>
      </c>
      <c r="I327" s="168">
        <v>657.16</v>
      </c>
      <c r="J327" s="168">
        <v>410.69</v>
      </c>
    </row>
    <row r="328" spans="1:10" ht="23.25">
      <c r="A328" s="158"/>
      <c r="B328" s="160">
        <v>2</v>
      </c>
      <c r="C328" s="176">
        <v>87.4131</v>
      </c>
      <c r="D328" s="176">
        <v>87.4276</v>
      </c>
      <c r="E328" s="219">
        <f t="shared" si="30"/>
        <v>0.014499999999998181</v>
      </c>
      <c r="F328" s="193">
        <f t="shared" si="31"/>
        <v>47.192839707073006</v>
      </c>
      <c r="G328" s="219">
        <f t="shared" si="32"/>
        <v>307.25</v>
      </c>
      <c r="H328" s="160">
        <v>35</v>
      </c>
      <c r="I328" s="168">
        <v>621.36</v>
      </c>
      <c r="J328" s="168">
        <v>314.11</v>
      </c>
    </row>
    <row r="329" spans="1:10" ht="23.25">
      <c r="A329" s="158"/>
      <c r="B329" s="160">
        <v>3</v>
      </c>
      <c r="C329" s="176">
        <v>85.8523</v>
      </c>
      <c r="D329" s="176">
        <v>85.8615</v>
      </c>
      <c r="E329" s="219">
        <f t="shared" si="30"/>
        <v>0.00920000000000698</v>
      </c>
      <c r="F329" s="193">
        <f t="shared" si="31"/>
        <v>31.225604996120495</v>
      </c>
      <c r="G329" s="219">
        <f t="shared" si="32"/>
        <v>294.63</v>
      </c>
      <c r="H329" s="160">
        <v>36</v>
      </c>
      <c r="I329" s="168">
        <v>619.64</v>
      </c>
      <c r="J329" s="168">
        <v>325.01</v>
      </c>
    </row>
    <row r="330" spans="1:10" ht="23.25">
      <c r="A330" s="158">
        <v>22143</v>
      </c>
      <c r="B330" s="160">
        <v>4</v>
      </c>
      <c r="C330" s="176">
        <v>84.9482</v>
      </c>
      <c r="D330" s="176">
        <v>84.9587</v>
      </c>
      <c r="E330" s="219">
        <f t="shared" si="30"/>
        <v>0.010499999999993292</v>
      </c>
      <c r="F330" s="193">
        <f t="shared" si="31"/>
        <v>30.540123905626043</v>
      </c>
      <c r="G330" s="219">
        <f t="shared" si="32"/>
        <v>343.81000000000006</v>
      </c>
      <c r="H330" s="160">
        <v>37</v>
      </c>
      <c r="I330" s="168">
        <v>643.95</v>
      </c>
      <c r="J330" s="168">
        <v>300.14</v>
      </c>
    </row>
    <row r="331" spans="1:10" ht="23.25">
      <c r="A331" s="158"/>
      <c r="B331" s="160">
        <v>5</v>
      </c>
      <c r="C331" s="176">
        <v>85.051</v>
      </c>
      <c r="D331" s="176">
        <v>85.0653</v>
      </c>
      <c r="E331" s="219">
        <f t="shared" si="30"/>
        <v>0.014299999999991542</v>
      </c>
      <c r="F331" s="193">
        <f t="shared" si="31"/>
        <v>47.676201907019866</v>
      </c>
      <c r="G331" s="219">
        <f t="shared" si="32"/>
        <v>299.94000000000005</v>
      </c>
      <c r="H331" s="160">
        <v>38</v>
      </c>
      <c r="I331" s="168">
        <v>657.46</v>
      </c>
      <c r="J331" s="168">
        <v>357.52</v>
      </c>
    </row>
    <row r="332" spans="1:10" ht="23.25">
      <c r="A332" s="158"/>
      <c r="B332" s="160">
        <v>6</v>
      </c>
      <c r="C332" s="176">
        <v>87.3181</v>
      </c>
      <c r="D332" s="176">
        <v>87.3274</v>
      </c>
      <c r="E332" s="219">
        <f t="shared" si="30"/>
        <v>0.00929999999999609</v>
      </c>
      <c r="F332" s="193">
        <f t="shared" si="31"/>
        <v>31.866776315776068</v>
      </c>
      <c r="G332" s="219">
        <f t="shared" si="32"/>
        <v>291.84000000000003</v>
      </c>
      <c r="H332" s="160">
        <v>39</v>
      </c>
      <c r="I332" s="168">
        <v>651.85</v>
      </c>
      <c r="J332" s="168">
        <v>360.01</v>
      </c>
    </row>
    <row r="333" spans="1:10" ht="23.25">
      <c r="A333" s="158">
        <v>22151</v>
      </c>
      <c r="B333" s="160">
        <v>7</v>
      </c>
      <c r="C333" s="176">
        <v>86.488</v>
      </c>
      <c r="D333" s="176">
        <v>86.4973</v>
      </c>
      <c r="E333" s="219">
        <f t="shared" si="30"/>
        <v>0.00929999999999609</v>
      </c>
      <c r="F333" s="193">
        <f t="shared" si="31"/>
        <v>31.73195032071819</v>
      </c>
      <c r="G333" s="219">
        <f t="shared" si="32"/>
        <v>293.08000000000004</v>
      </c>
      <c r="H333" s="160">
        <v>40</v>
      </c>
      <c r="I333" s="168">
        <v>671.72</v>
      </c>
      <c r="J333" s="168">
        <v>378.64</v>
      </c>
    </row>
    <row r="334" spans="1:10" ht="23.25">
      <c r="A334" s="158"/>
      <c r="B334" s="160">
        <v>8</v>
      </c>
      <c r="C334" s="176">
        <v>84.741</v>
      </c>
      <c r="D334" s="176">
        <v>84.7503</v>
      </c>
      <c r="E334" s="219">
        <f t="shared" si="30"/>
        <v>0.00929999999999609</v>
      </c>
      <c r="F334" s="193">
        <f t="shared" si="31"/>
        <v>38.50453359829458</v>
      </c>
      <c r="G334" s="219">
        <f t="shared" si="32"/>
        <v>241.52999999999997</v>
      </c>
      <c r="H334" s="160">
        <v>41</v>
      </c>
      <c r="I334" s="168">
        <v>775.03</v>
      </c>
      <c r="J334" s="168">
        <v>533.5</v>
      </c>
    </row>
    <row r="335" spans="1:10" ht="23.25">
      <c r="A335" s="158"/>
      <c r="B335" s="160">
        <v>9</v>
      </c>
      <c r="C335" s="176">
        <v>87.596</v>
      </c>
      <c r="D335" s="176">
        <v>87.6011</v>
      </c>
      <c r="E335" s="219">
        <f t="shared" si="30"/>
        <v>0.005099999999998772</v>
      </c>
      <c r="F335" s="193">
        <f t="shared" si="31"/>
        <v>17.260635597518437</v>
      </c>
      <c r="G335" s="219">
        <f t="shared" si="32"/>
        <v>295.46999999999997</v>
      </c>
      <c r="H335" s="160">
        <v>42</v>
      </c>
      <c r="I335" s="168">
        <v>667.81</v>
      </c>
      <c r="J335" s="168">
        <v>372.34</v>
      </c>
    </row>
    <row r="336" spans="1:10" ht="23.25">
      <c r="A336" s="158">
        <v>22164</v>
      </c>
      <c r="B336" s="160">
        <v>19</v>
      </c>
      <c r="C336" s="176">
        <v>88.9849</v>
      </c>
      <c r="D336" s="176">
        <v>88.9891</v>
      </c>
      <c r="E336" s="219">
        <f t="shared" si="30"/>
        <v>0.004199999999997317</v>
      </c>
      <c r="F336" s="193">
        <f t="shared" si="31"/>
        <v>14.387010584720025</v>
      </c>
      <c r="G336" s="219">
        <f t="shared" si="32"/>
        <v>291.93</v>
      </c>
      <c r="H336" s="160">
        <v>43</v>
      </c>
      <c r="I336" s="168">
        <v>640.48</v>
      </c>
      <c r="J336" s="168">
        <v>348.55</v>
      </c>
    </row>
    <row r="337" spans="1:10" ht="23.25">
      <c r="A337" s="158"/>
      <c r="B337" s="160">
        <v>20</v>
      </c>
      <c r="C337" s="176">
        <v>84.6523</v>
      </c>
      <c r="D337" s="176">
        <v>84.6565</v>
      </c>
      <c r="E337" s="219">
        <f t="shared" si="30"/>
        <v>0.004199999999997317</v>
      </c>
      <c r="F337" s="193">
        <f t="shared" si="31"/>
        <v>13.062950982823207</v>
      </c>
      <c r="G337" s="219">
        <f t="shared" si="32"/>
        <v>321.52</v>
      </c>
      <c r="H337" s="160">
        <v>44</v>
      </c>
      <c r="I337" s="168">
        <v>660.14</v>
      </c>
      <c r="J337" s="168">
        <v>338.62</v>
      </c>
    </row>
    <row r="338" spans="1:10" ht="23.25">
      <c r="A338" s="158"/>
      <c r="B338" s="160">
        <v>21</v>
      </c>
      <c r="C338" s="176">
        <v>86.3751</v>
      </c>
      <c r="D338" s="176">
        <v>86.3847</v>
      </c>
      <c r="E338" s="219">
        <f t="shared" si="30"/>
        <v>0.009599999999991837</v>
      </c>
      <c r="F338" s="193">
        <f t="shared" si="31"/>
        <v>35.42696877995363</v>
      </c>
      <c r="G338" s="219">
        <f t="shared" si="32"/>
        <v>270.98</v>
      </c>
      <c r="H338" s="160">
        <v>45</v>
      </c>
      <c r="I338" s="168">
        <v>804.5</v>
      </c>
      <c r="J338" s="168">
        <v>533.52</v>
      </c>
    </row>
    <row r="339" spans="1:10" ht="23.25">
      <c r="A339" s="158">
        <v>22172</v>
      </c>
      <c r="B339" s="160">
        <v>22</v>
      </c>
      <c r="C339" s="176">
        <v>85.1564</v>
      </c>
      <c r="D339" s="176">
        <v>85.1627</v>
      </c>
      <c r="E339" s="219">
        <f t="shared" si="30"/>
        <v>0.0062999999999959755</v>
      </c>
      <c r="F339" s="193">
        <f t="shared" si="31"/>
        <v>30.46421663440993</v>
      </c>
      <c r="G339" s="219">
        <f t="shared" si="32"/>
        <v>206.80000000000007</v>
      </c>
      <c r="H339" s="160">
        <v>46</v>
      </c>
      <c r="I339" s="168">
        <v>758.95</v>
      </c>
      <c r="J339" s="168">
        <v>552.15</v>
      </c>
    </row>
    <row r="340" spans="1:10" ht="23.25">
      <c r="A340" s="158"/>
      <c r="B340" s="160">
        <v>23</v>
      </c>
      <c r="C340" s="176">
        <v>87.7027</v>
      </c>
      <c r="D340" s="176">
        <v>87.7088</v>
      </c>
      <c r="E340" s="219">
        <f t="shared" si="30"/>
        <v>0.006100000000003547</v>
      </c>
      <c r="F340" s="193">
        <f t="shared" si="31"/>
        <v>20.83475647244876</v>
      </c>
      <c r="G340" s="219">
        <f t="shared" si="32"/>
        <v>292.78</v>
      </c>
      <c r="H340" s="160">
        <v>47</v>
      </c>
      <c r="I340" s="168">
        <v>676.56</v>
      </c>
      <c r="J340" s="168">
        <v>383.78</v>
      </c>
    </row>
    <row r="341" spans="1:10" ht="23.25">
      <c r="A341" s="158"/>
      <c r="B341" s="160">
        <v>24</v>
      </c>
      <c r="C341" s="176">
        <v>88.0329</v>
      </c>
      <c r="D341" s="176">
        <v>88.0394</v>
      </c>
      <c r="E341" s="219">
        <f t="shared" si="30"/>
        <v>0.006500000000002615</v>
      </c>
      <c r="F341" s="193">
        <f t="shared" si="31"/>
        <v>27.907775535625838</v>
      </c>
      <c r="G341" s="219">
        <f t="shared" si="32"/>
        <v>232.91000000000003</v>
      </c>
      <c r="H341" s="160">
        <v>48</v>
      </c>
      <c r="I341" s="168">
        <v>695.5</v>
      </c>
      <c r="J341" s="168">
        <v>462.59</v>
      </c>
    </row>
    <row r="342" spans="1:10" ht="23.25">
      <c r="A342" s="158">
        <v>22183</v>
      </c>
      <c r="B342" s="160">
        <v>25</v>
      </c>
      <c r="C342" s="176">
        <v>87.0891</v>
      </c>
      <c r="D342" s="176">
        <v>87.1004</v>
      </c>
      <c r="E342" s="219">
        <f t="shared" si="30"/>
        <v>0.011299999999991428</v>
      </c>
      <c r="F342" s="193">
        <f t="shared" si="31"/>
        <v>42.120172953598576</v>
      </c>
      <c r="G342" s="219">
        <f t="shared" si="32"/>
        <v>268.2800000000001</v>
      </c>
      <c r="H342" s="160">
        <v>49</v>
      </c>
      <c r="I342" s="168">
        <v>784.2</v>
      </c>
      <c r="J342" s="168">
        <v>515.92</v>
      </c>
    </row>
    <row r="343" spans="1:10" ht="23.25">
      <c r="A343" s="158"/>
      <c r="B343" s="160">
        <v>26</v>
      </c>
      <c r="C343" s="176">
        <v>85.8266</v>
      </c>
      <c r="D343" s="176">
        <v>85.8372</v>
      </c>
      <c r="E343" s="219">
        <f t="shared" si="30"/>
        <v>0.010599999999996612</v>
      </c>
      <c r="F343" s="193">
        <f t="shared" si="31"/>
        <v>44.93429419244008</v>
      </c>
      <c r="G343" s="219">
        <f t="shared" si="32"/>
        <v>235.89999999999998</v>
      </c>
      <c r="H343" s="160">
        <v>50</v>
      </c>
      <c r="I343" s="168">
        <v>748.88</v>
      </c>
      <c r="J343" s="168">
        <v>512.98</v>
      </c>
    </row>
    <row r="344" spans="1:10" ht="23.25">
      <c r="A344" s="158"/>
      <c r="B344" s="160">
        <v>27</v>
      </c>
      <c r="C344" s="176">
        <v>86.328</v>
      </c>
      <c r="D344" s="176">
        <v>86.3357</v>
      </c>
      <c r="E344" s="219">
        <f t="shared" si="30"/>
        <v>0.007699999999999818</v>
      </c>
      <c r="F344" s="193">
        <f t="shared" si="31"/>
        <v>35.902457220123175</v>
      </c>
      <c r="G344" s="219">
        <f t="shared" si="32"/>
        <v>214.47000000000003</v>
      </c>
      <c r="H344" s="160">
        <v>51</v>
      </c>
      <c r="I344" s="168">
        <v>771.4</v>
      </c>
      <c r="J344" s="168">
        <v>556.93</v>
      </c>
    </row>
    <row r="345" spans="1:10" ht="23.25">
      <c r="A345" s="158">
        <v>22192</v>
      </c>
      <c r="B345" s="160">
        <v>13</v>
      </c>
      <c r="C345" s="176">
        <v>86.7368</v>
      </c>
      <c r="D345" s="176">
        <v>86.7569</v>
      </c>
      <c r="E345" s="219">
        <f t="shared" si="30"/>
        <v>0.02009999999999934</v>
      </c>
      <c r="F345" s="193">
        <f t="shared" si="31"/>
        <v>56.96633034803123</v>
      </c>
      <c r="G345" s="219">
        <f t="shared" si="32"/>
        <v>352.84000000000003</v>
      </c>
      <c r="H345" s="160">
        <v>52</v>
      </c>
      <c r="I345" s="168">
        <v>596.09</v>
      </c>
      <c r="J345" s="168">
        <v>243.25</v>
      </c>
    </row>
    <row r="346" spans="1:10" ht="23.25">
      <c r="A346" s="158"/>
      <c r="B346" s="160">
        <v>14</v>
      </c>
      <c r="C346" s="176">
        <v>85.9972</v>
      </c>
      <c r="D346" s="176">
        <v>86.0118</v>
      </c>
      <c r="E346" s="219">
        <f t="shared" si="30"/>
        <v>0.01459999999998729</v>
      </c>
      <c r="F346" s="193">
        <f t="shared" si="31"/>
        <v>44.53256062219701</v>
      </c>
      <c r="G346" s="219">
        <f t="shared" si="32"/>
        <v>327.84999999999997</v>
      </c>
      <c r="H346" s="160">
        <v>53</v>
      </c>
      <c r="I346" s="168">
        <v>659.01</v>
      </c>
      <c r="J346" s="168">
        <v>331.16</v>
      </c>
    </row>
    <row r="347" spans="1:10" ht="23.25">
      <c r="A347" s="158"/>
      <c r="B347" s="160">
        <v>15</v>
      </c>
      <c r="C347" s="176">
        <v>87.0427</v>
      </c>
      <c r="D347" s="176">
        <v>87.0593</v>
      </c>
      <c r="E347" s="219">
        <f t="shared" si="30"/>
        <v>0.01659999999999684</v>
      </c>
      <c r="F347" s="193">
        <f t="shared" si="31"/>
        <v>55.22839937451121</v>
      </c>
      <c r="G347" s="219">
        <f t="shared" si="32"/>
        <v>300.57000000000005</v>
      </c>
      <c r="H347" s="160">
        <v>54</v>
      </c>
      <c r="I347" s="168">
        <v>663.07</v>
      </c>
      <c r="J347" s="168">
        <v>362.5</v>
      </c>
    </row>
    <row r="348" spans="1:10" ht="23.25">
      <c r="A348" s="158">
        <v>22205</v>
      </c>
      <c r="B348" s="160">
        <v>16</v>
      </c>
      <c r="C348" s="176">
        <v>86.1643</v>
      </c>
      <c r="D348" s="176">
        <v>86.1798</v>
      </c>
      <c r="E348" s="219">
        <f t="shared" si="30"/>
        <v>0.015500000000002956</v>
      </c>
      <c r="F348" s="193">
        <f t="shared" si="31"/>
        <v>59.97755678521438</v>
      </c>
      <c r="G348" s="219">
        <f t="shared" si="32"/>
        <v>258.43000000000006</v>
      </c>
      <c r="H348" s="160">
        <v>55</v>
      </c>
      <c r="I348" s="168">
        <v>813.49</v>
      </c>
      <c r="J348" s="168">
        <v>555.06</v>
      </c>
    </row>
    <row r="349" spans="1:10" ht="23.25">
      <c r="A349" s="158"/>
      <c r="B349" s="160">
        <v>17</v>
      </c>
      <c r="C349" s="176">
        <v>87.3171</v>
      </c>
      <c r="D349" s="176">
        <v>87.3287</v>
      </c>
      <c r="E349" s="219">
        <f t="shared" si="30"/>
        <v>0.011600000000001387</v>
      </c>
      <c r="F349" s="193">
        <f t="shared" si="31"/>
        <v>43.484780326890785</v>
      </c>
      <c r="G349" s="219">
        <f t="shared" si="32"/>
        <v>266.76</v>
      </c>
      <c r="H349" s="160">
        <v>56</v>
      </c>
      <c r="I349" s="168">
        <v>797.01</v>
      </c>
      <c r="J349" s="168">
        <v>530.25</v>
      </c>
    </row>
    <row r="350" spans="1:10" ht="23.25">
      <c r="A350" s="158"/>
      <c r="B350" s="160">
        <v>18</v>
      </c>
      <c r="C350" s="176">
        <v>85.1599</v>
      </c>
      <c r="D350" s="222">
        <v>85.1773</v>
      </c>
      <c r="E350" s="219">
        <f t="shared" si="30"/>
        <v>0.017400000000009186</v>
      </c>
      <c r="F350" s="193">
        <f t="shared" si="31"/>
        <v>64.59037083785287</v>
      </c>
      <c r="G350" s="219">
        <f t="shared" si="32"/>
        <v>269.39</v>
      </c>
      <c r="H350" s="160">
        <v>57</v>
      </c>
      <c r="I350" s="168">
        <v>798.67</v>
      </c>
      <c r="J350" s="168">
        <v>529.28</v>
      </c>
    </row>
    <row r="351" spans="1:10" ht="23.25">
      <c r="A351" s="158">
        <v>22207</v>
      </c>
      <c r="B351" s="160">
        <v>19</v>
      </c>
      <c r="C351" s="176">
        <v>88.9957</v>
      </c>
      <c r="D351" s="176">
        <v>89.02</v>
      </c>
      <c r="E351" s="219">
        <f aca="true" t="shared" si="33" ref="E351:E380">D351-C351</f>
        <v>0.024299999999996658</v>
      </c>
      <c r="F351" s="193">
        <f t="shared" si="31"/>
        <v>72.28915662649607</v>
      </c>
      <c r="G351" s="219">
        <f t="shared" si="32"/>
        <v>336.15000000000003</v>
      </c>
      <c r="H351" s="160">
        <v>58</v>
      </c>
      <c r="I351" s="168">
        <v>705.69</v>
      </c>
      <c r="J351" s="168">
        <v>369.54</v>
      </c>
    </row>
    <row r="352" spans="1:10" ht="23.25">
      <c r="A352" s="158"/>
      <c r="B352" s="160">
        <v>20</v>
      </c>
      <c r="C352" s="176">
        <v>84.691</v>
      </c>
      <c r="D352" s="176">
        <v>84.7134</v>
      </c>
      <c r="E352" s="219">
        <f t="shared" si="33"/>
        <v>0.022399999999990428</v>
      </c>
      <c r="F352" s="193">
        <f t="shared" si="31"/>
        <v>93.27892062959282</v>
      </c>
      <c r="G352" s="219">
        <f t="shared" si="32"/>
        <v>240.1400000000001</v>
      </c>
      <c r="H352" s="160">
        <v>59</v>
      </c>
      <c r="I352" s="168">
        <v>788.94</v>
      </c>
      <c r="J352" s="168">
        <v>548.8</v>
      </c>
    </row>
    <row r="353" spans="1:10" ht="23.25">
      <c r="A353" s="158"/>
      <c r="B353" s="160">
        <v>21</v>
      </c>
      <c r="C353" s="176">
        <v>86.3421</v>
      </c>
      <c r="D353" s="176">
        <v>86.3754</v>
      </c>
      <c r="E353" s="219">
        <f t="shared" si="33"/>
        <v>0.033299999999997</v>
      </c>
      <c r="F353" s="193">
        <f t="shared" si="31"/>
        <v>127.09438571045763</v>
      </c>
      <c r="G353" s="219">
        <f t="shared" si="32"/>
        <v>262.01</v>
      </c>
      <c r="H353" s="160">
        <v>60</v>
      </c>
      <c r="I353" s="168">
        <v>818.98</v>
      </c>
      <c r="J353" s="168">
        <v>556.97</v>
      </c>
    </row>
    <row r="354" spans="1:10" ht="23.25">
      <c r="A354" s="158">
        <v>22229</v>
      </c>
      <c r="B354" s="160">
        <v>19</v>
      </c>
      <c r="C354" s="176">
        <v>88.929</v>
      </c>
      <c r="D354" s="176">
        <v>88.952</v>
      </c>
      <c r="E354" s="219">
        <f t="shared" si="33"/>
        <v>0.022999999999996135</v>
      </c>
      <c r="F354" s="193">
        <f t="shared" si="31"/>
        <v>107.22610722608921</v>
      </c>
      <c r="G354" s="219">
        <f t="shared" si="32"/>
        <v>214.5</v>
      </c>
      <c r="H354" s="160">
        <v>61</v>
      </c>
      <c r="I354" s="168">
        <v>778.76</v>
      </c>
      <c r="J354" s="168">
        <v>564.26</v>
      </c>
    </row>
    <row r="355" spans="1:10" ht="23.25">
      <c r="A355" s="158"/>
      <c r="B355" s="160">
        <v>20</v>
      </c>
      <c r="C355" s="176">
        <v>84.6215</v>
      </c>
      <c r="D355" s="176">
        <v>84.6422</v>
      </c>
      <c r="E355" s="219">
        <f t="shared" si="33"/>
        <v>0.020700000000005048</v>
      </c>
      <c r="F355" s="193">
        <f t="shared" si="31"/>
        <v>95.21619135236912</v>
      </c>
      <c r="G355" s="219">
        <f t="shared" si="32"/>
        <v>217.40000000000003</v>
      </c>
      <c r="H355" s="160">
        <v>62</v>
      </c>
      <c r="I355" s="168">
        <v>678.98</v>
      </c>
      <c r="J355" s="168">
        <v>461.58</v>
      </c>
    </row>
    <row r="356" spans="1:10" ht="23.25">
      <c r="A356" s="158"/>
      <c r="B356" s="160">
        <v>21</v>
      </c>
      <c r="C356" s="176">
        <v>86.3445</v>
      </c>
      <c r="D356" s="176">
        <v>86.3697</v>
      </c>
      <c r="E356" s="219">
        <f t="shared" si="33"/>
        <v>0.025199999999998113</v>
      </c>
      <c r="F356" s="193">
        <f t="shared" si="31"/>
        <v>94.92955624198794</v>
      </c>
      <c r="G356" s="219">
        <f t="shared" si="32"/>
        <v>265.4599999999999</v>
      </c>
      <c r="H356" s="160">
        <v>63</v>
      </c>
      <c r="I356" s="168">
        <v>779.79</v>
      </c>
      <c r="J356" s="168">
        <v>514.33</v>
      </c>
    </row>
    <row r="357" spans="1:10" ht="23.25">
      <c r="A357" s="158">
        <v>22235</v>
      </c>
      <c r="B357" s="160">
        <v>22</v>
      </c>
      <c r="C357" s="176">
        <v>85.0946</v>
      </c>
      <c r="D357" s="176">
        <v>85.1093</v>
      </c>
      <c r="E357" s="219">
        <f t="shared" si="33"/>
        <v>0.01470000000000482</v>
      </c>
      <c r="F357" s="193">
        <f t="shared" si="31"/>
        <v>69.78731485000392</v>
      </c>
      <c r="G357" s="219">
        <f t="shared" si="32"/>
        <v>210.63999999999993</v>
      </c>
      <c r="H357" s="160">
        <v>64</v>
      </c>
      <c r="I357" s="168">
        <v>606.8</v>
      </c>
      <c r="J357" s="168">
        <v>396.16</v>
      </c>
    </row>
    <row r="358" spans="1:10" ht="23.25">
      <c r="A358" s="158"/>
      <c r="B358" s="160">
        <v>23</v>
      </c>
      <c r="C358" s="176">
        <v>87.6596</v>
      </c>
      <c r="D358" s="176">
        <v>87.6705</v>
      </c>
      <c r="E358" s="219">
        <f t="shared" si="33"/>
        <v>0.010900000000006571</v>
      </c>
      <c r="F358" s="193">
        <f t="shared" si="31"/>
        <v>52.856173019137664</v>
      </c>
      <c r="G358" s="219">
        <f t="shared" si="32"/>
        <v>206.22000000000003</v>
      </c>
      <c r="H358" s="160">
        <v>65</v>
      </c>
      <c r="I358" s="168">
        <v>787.95</v>
      </c>
      <c r="J358" s="168">
        <v>581.73</v>
      </c>
    </row>
    <row r="359" spans="1:10" ht="23.25">
      <c r="A359" s="158"/>
      <c r="B359" s="160">
        <v>24</v>
      </c>
      <c r="C359" s="176">
        <v>88.0094</v>
      </c>
      <c r="D359" s="176">
        <v>88.0132</v>
      </c>
      <c r="E359" s="219">
        <f t="shared" si="33"/>
        <v>0.0037999999999982492</v>
      </c>
      <c r="F359" s="193">
        <f t="shared" si="31"/>
        <v>21.76901924838593</v>
      </c>
      <c r="G359" s="219">
        <f t="shared" si="32"/>
        <v>174.56000000000006</v>
      </c>
      <c r="H359" s="160">
        <v>66</v>
      </c>
      <c r="I359" s="168">
        <v>741.82</v>
      </c>
      <c r="J359" s="168">
        <v>567.26</v>
      </c>
    </row>
    <row r="360" spans="1:10" ht="23.25">
      <c r="A360" s="158">
        <v>22244</v>
      </c>
      <c r="B360" s="160">
        <v>25</v>
      </c>
      <c r="C360" s="176">
        <v>87.0466</v>
      </c>
      <c r="D360" s="176">
        <v>87.057</v>
      </c>
      <c r="E360" s="219">
        <f t="shared" si="33"/>
        <v>0.010400000000004184</v>
      </c>
      <c r="F360" s="193">
        <f t="shared" si="31"/>
        <v>70.81092122287862</v>
      </c>
      <c r="G360" s="219">
        <f t="shared" si="32"/>
        <v>146.87</v>
      </c>
      <c r="H360" s="160">
        <v>67</v>
      </c>
      <c r="I360" s="168">
        <v>671.59</v>
      </c>
      <c r="J360" s="168">
        <v>524.72</v>
      </c>
    </row>
    <row r="361" spans="1:10" ht="23.25">
      <c r="A361" s="158"/>
      <c r="B361" s="160">
        <v>26</v>
      </c>
      <c r="C361" s="176">
        <v>85.7716</v>
      </c>
      <c r="D361" s="176">
        <v>85.776</v>
      </c>
      <c r="E361" s="219">
        <f t="shared" si="33"/>
        <v>0.0043999999999897454</v>
      </c>
      <c r="F361" s="193">
        <f t="shared" si="31"/>
        <v>18.443224210880437</v>
      </c>
      <c r="G361" s="219">
        <f t="shared" si="32"/>
        <v>238.57</v>
      </c>
      <c r="H361" s="160">
        <v>68</v>
      </c>
      <c r="I361" s="168">
        <v>577.48</v>
      </c>
      <c r="J361" s="168">
        <v>338.91</v>
      </c>
    </row>
    <row r="362" spans="1:10" ht="23.25">
      <c r="A362" s="158"/>
      <c r="B362" s="160">
        <v>27</v>
      </c>
      <c r="C362" s="176">
        <v>86.3427</v>
      </c>
      <c r="D362" s="176">
        <v>86.3509</v>
      </c>
      <c r="E362" s="219">
        <f t="shared" si="33"/>
        <v>0.008200000000002206</v>
      </c>
      <c r="F362" s="193">
        <f t="shared" si="31"/>
        <v>35.601094082413084</v>
      </c>
      <c r="G362" s="219">
        <f t="shared" si="32"/>
        <v>230.32999999999998</v>
      </c>
      <c r="H362" s="160">
        <v>69</v>
      </c>
      <c r="I362" s="168">
        <v>624.5</v>
      </c>
      <c r="J362" s="168">
        <v>394.17</v>
      </c>
    </row>
    <row r="363" spans="1:10" ht="23.25">
      <c r="A363" s="158">
        <v>22256</v>
      </c>
      <c r="B363" s="160">
        <v>1</v>
      </c>
      <c r="C363" s="176">
        <v>85.444</v>
      </c>
      <c r="D363" s="176">
        <v>85.4515</v>
      </c>
      <c r="E363" s="219">
        <f t="shared" si="33"/>
        <v>0.007499999999993179</v>
      </c>
      <c r="F363" s="193">
        <f t="shared" si="31"/>
        <v>21.766891107479623</v>
      </c>
      <c r="G363" s="219">
        <f t="shared" si="32"/>
        <v>344.56</v>
      </c>
      <c r="H363" s="160">
        <v>70</v>
      </c>
      <c r="I363" s="168">
        <v>754.37</v>
      </c>
      <c r="J363" s="168">
        <v>409.81</v>
      </c>
    </row>
    <row r="364" spans="1:10" ht="23.25">
      <c r="A364" s="158"/>
      <c r="B364" s="160">
        <v>2</v>
      </c>
      <c r="C364" s="176">
        <v>87.5111</v>
      </c>
      <c r="D364" s="176">
        <v>87.52</v>
      </c>
      <c r="E364" s="219">
        <f t="shared" si="33"/>
        <v>0.008899999999997021</v>
      </c>
      <c r="F364" s="193">
        <f t="shared" si="31"/>
        <v>26.969696969687938</v>
      </c>
      <c r="G364" s="219">
        <f t="shared" si="32"/>
        <v>330.00000000000006</v>
      </c>
      <c r="H364" s="160">
        <v>71</v>
      </c>
      <c r="I364" s="168">
        <v>683.83</v>
      </c>
      <c r="J364" s="168">
        <v>353.83</v>
      </c>
    </row>
    <row r="365" spans="1:10" ht="23.25">
      <c r="A365" s="158"/>
      <c r="B365" s="160">
        <v>3</v>
      </c>
      <c r="C365" s="176">
        <v>85.9028</v>
      </c>
      <c r="D365" s="176">
        <v>85.9075</v>
      </c>
      <c r="E365" s="219">
        <f t="shared" si="33"/>
        <v>0.004699999999999704</v>
      </c>
      <c r="F365" s="193">
        <f t="shared" si="31"/>
        <v>17.98079498067908</v>
      </c>
      <c r="G365" s="219">
        <f t="shared" si="32"/>
        <v>261.39</v>
      </c>
      <c r="H365" s="160">
        <v>72</v>
      </c>
      <c r="I365" s="168">
        <v>816.68</v>
      </c>
      <c r="J365" s="168">
        <v>555.29</v>
      </c>
    </row>
    <row r="366" spans="1:10" ht="23.25">
      <c r="A366" s="158">
        <v>22263</v>
      </c>
      <c r="B366" s="160">
        <v>4</v>
      </c>
      <c r="C366" s="176">
        <v>85.0493</v>
      </c>
      <c r="D366" s="176">
        <v>85.0594</v>
      </c>
      <c r="E366" s="219">
        <f t="shared" si="33"/>
        <v>0.010099999999994225</v>
      </c>
      <c r="F366" s="193">
        <f t="shared" si="31"/>
        <v>33.30695158948102</v>
      </c>
      <c r="G366" s="219">
        <f t="shared" si="32"/>
        <v>303.24</v>
      </c>
      <c r="H366" s="160">
        <v>73</v>
      </c>
      <c r="I366" s="168">
        <v>867.96</v>
      </c>
      <c r="J366" s="168">
        <v>564.72</v>
      </c>
    </row>
    <row r="367" spans="1:10" ht="23.25">
      <c r="A367" s="158"/>
      <c r="B367" s="160">
        <v>5</v>
      </c>
      <c r="C367" s="176">
        <v>85.0735</v>
      </c>
      <c r="D367" s="176">
        <v>85.0845</v>
      </c>
      <c r="E367" s="219">
        <f t="shared" si="33"/>
        <v>0.01100000000000989</v>
      </c>
      <c r="F367" s="193">
        <f t="shared" si="31"/>
        <v>31.914584965357854</v>
      </c>
      <c r="G367" s="219">
        <f t="shared" si="32"/>
        <v>344.67</v>
      </c>
      <c r="H367" s="160">
        <v>74</v>
      </c>
      <c r="I367" s="168">
        <v>713.61</v>
      </c>
      <c r="J367" s="168">
        <v>368.94</v>
      </c>
    </row>
    <row r="368" spans="1:10" ht="23.25">
      <c r="A368" s="158"/>
      <c r="B368" s="160">
        <v>6</v>
      </c>
      <c r="C368" s="176">
        <v>87.4469</v>
      </c>
      <c r="D368" s="176">
        <v>87.4569</v>
      </c>
      <c r="E368" s="219">
        <f t="shared" si="33"/>
        <v>0.010000000000005116</v>
      </c>
      <c r="F368" s="193">
        <f t="shared" si="31"/>
        <v>27.609055770306774</v>
      </c>
      <c r="G368" s="219">
        <f t="shared" si="32"/>
        <v>362.20000000000005</v>
      </c>
      <c r="H368" s="160">
        <v>75</v>
      </c>
      <c r="I368" s="168">
        <v>669.83</v>
      </c>
      <c r="J368" s="168">
        <v>307.63</v>
      </c>
    </row>
    <row r="369" spans="1:10" ht="23.25">
      <c r="A369" s="158">
        <v>22275</v>
      </c>
      <c r="B369" s="160">
        <v>7</v>
      </c>
      <c r="C369" s="176">
        <v>86.4764</v>
      </c>
      <c r="D369" s="176">
        <v>86.4896</v>
      </c>
      <c r="E369" s="219">
        <f t="shared" si="33"/>
        <v>0.013199999999997658</v>
      </c>
      <c r="F369" s="193">
        <f t="shared" si="31"/>
        <v>35.87053996031864</v>
      </c>
      <c r="G369" s="219">
        <f t="shared" si="32"/>
        <v>367.99</v>
      </c>
      <c r="H369" s="160">
        <v>76</v>
      </c>
      <c r="I369" s="168">
        <v>712.85</v>
      </c>
      <c r="J369" s="168">
        <v>344.86</v>
      </c>
    </row>
    <row r="370" spans="1:10" ht="23.25">
      <c r="A370" s="158"/>
      <c r="B370" s="160">
        <v>8</v>
      </c>
      <c r="C370" s="176">
        <v>84.8341</v>
      </c>
      <c r="D370" s="176">
        <v>84.841</v>
      </c>
      <c r="E370" s="219">
        <f t="shared" si="33"/>
        <v>0.006899999999987472</v>
      </c>
      <c r="F370" s="193">
        <f t="shared" si="31"/>
        <v>19.295841606273868</v>
      </c>
      <c r="G370" s="219">
        <f t="shared" si="32"/>
        <v>357.59</v>
      </c>
      <c r="H370" s="160">
        <v>77</v>
      </c>
      <c r="I370" s="168">
        <v>671.92</v>
      </c>
      <c r="J370" s="168">
        <v>314.33</v>
      </c>
    </row>
    <row r="371" spans="1:10" ht="23.25">
      <c r="A371" s="158"/>
      <c r="B371" s="160">
        <v>9</v>
      </c>
      <c r="C371" s="176">
        <v>87.6947</v>
      </c>
      <c r="D371" s="176">
        <v>87.7064</v>
      </c>
      <c r="E371" s="219">
        <f t="shared" si="33"/>
        <v>0.011700000000004707</v>
      </c>
      <c r="F371" s="193">
        <f t="shared" si="31"/>
        <v>38.445108927824094</v>
      </c>
      <c r="G371" s="219">
        <f t="shared" si="32"/>
        <v>304.33000000000004</v>
      </c>
      <c r="H371" s="160">
        <v>78</v>
      </c>
      <c r="I371" s="168">
        <v>735.21</v>
      </c>
      <c r="J371" s="168">
        <v>430.88</v>
      </c>
    </row>
    <row r="372" spans="1:10" ht="23.25">
      <c r="A372" s="158">
        <v>22289</v>
      </c>
      <c r="B372" s="160">
        <v>19</v>
      </c>
      <c r="C372" s="176">
        <v>89.0088</v>
      </c>
      <c r="D372" s="176">
        <v>89.0229</v>
      </c>
      <c r="E372" s="219">
        <f t="shared" si="33"/>
        <v>0.014100000000013324</v>
      </c>
      <c r="F372" s="193">
        <f t="shared" si="31"/>
        <v>40.37338220138966</v>
      </c>
      <c r="G372" s="219">
        <f t="shared" si="32"/>
        <v>349.24</v>
      </c>
      <c r="H372" s="160">
        <v>79</v>
      </c>
      <c r="I372" s="168">
        <v>719.21</v>
      </c>
      <c r="J372" s="168">
        <v>369.97</v>
      </c>
    </row>
    <row r="373" spans="1:10" ht="23.25">
      <c r="A373" s="158"/>
      <c r="B373" s="160">
        <v>20</v>
      </c>
      <c r="C373" s="176">
        <v>84.6519</v>
      </c>
      <c r="D373" s="176">
        <v>84.6673</v>
      </c>
      <c r="E373" s="219">
        <f t="shared" si="33"/>
        <v>0.015399999999999636</v>
      </c>
      <c r="F373" s="193">
        <f t="shared" si="31"/>
        <v>54.0218192022999</v>
      </c>
      <c r="G373" s="219">
        <f t="shared" si="32"/>
        <v>285.07000000000005</v>
      </c>
      <c r="H373" s="160">
        <v>80</v>
      </c>
      <c r="I373" s="168">
        <v>798.22</v>
      </c>
      <c r="J373" s="168">
        <v>513.15</v>
      </c>
    </row>
    <row r="374" spans="1:10" ht="23.25">
      <c r="A374" s="158"/>
      <c r="B374" s="160">
        <v>21</v>
      </c>
      <c r="C374" s="176">
        <v>86.4027</v>
      </c>
      <c r="D374" s="176">
        <v>86.4158</v>
      </c>
      <c r="E374" s="219">
        <f t="shared" si="33"/>
        <v>0.01310000000000855</v>
      </c>
      <c r="F374" s="193">
        <f t="shared" si="31"/>
        <v>42.33453981388492</v>
      </c>
      <c r="G374" s="219">
        <f t="shared" si="32"/>
        <v>309.43999999999994</v>
      </c>
      <c r="H374" s="160">
        <v>81</v>
      </c>
      <c r="I374" s="168">
        <v>781.29</v>
      </c>
      <c r="J374" s="168">
        <v>471.85</v>
      </c>
    </row>
    <row r="375" spans="1:10" ht="23.25">
      <c r="A375" s="158">
        <v>22298</v>
      </c>
      <c r="B375" s="160">
        <v>22</v>
      </c>
      <c r="C375" s="176">
        <v>85.1643</v>
      </c>
      <c r="D375" s="176">
        <v>85.1764</v>
      </c>
      <c r="E375" s="219">
        <f t="shared" si="33"/>
        <v>0.012100000000003774</v>
      </c>
      <c r="F375" s="193">
        <f t="shared" si="31"/>
        <v>44.75183075672673</v>
      </c>
      <c r="G375" s="219">
        <f t="shared" si="32"/>
        <v>270.38</v>
      </c>
      <c r="H375" s="160">
        <v>82</v>
      </c>
      <c r="I375" s="168">
        <v>851.37</v>
      </c>
      <c r="J375" s="168">
        <v>580.99</v>
      </c>
    </row>
    <row r="376" spans="1:10" ht="23.25">
      <c r="A376" s="158"/>
      <c r="B376" s="160">
        <v>23</v>
      </c>
      <c r="C376" s="176">
        <v>87.7124</v>
      </c>
      <c r="D376" s="176">
        <v>87.7278</v>
      </c>
      <c r="E376" s="219">
        <f t="shared" si="33"/>
        <v>0.015399999999999636</v>
      </c>
      <c r="F376" s="193">
        <f t="shared" si="31"/>
        <v>43.529877324890144</v>
      </c>
      <c r="G376" s="219">
        <f t="shared" si="32"/>
        <v>353.78000000000003</v>
      </c>
      <c r="H376" s="160">
        <v>83</v>
      </c>
      <c r="I376" s="168">
        <v>711.72</v>
      </c>
      <c r="J376" s="168">
        <v>357.94</v>
      </c>
    </row>
    <row r="377" spans="1:10" ht="23.25">
      <c r="A377" s="158"/>
      <c r="B377" s="160">
        <v>24</v>
      </c>
      <c r="C377" s="176">
        <v>88.0661</v>
      </c>
      <c r="D377" s="176">
        <v>88.0794</v>
      </c>
      <c r="E377" s="219">
        <f t="shared" si="33"/>
        <v>0.013300000000000978</v>
      </c>
      <c r="F377" s="193">
        <f t="shared" si="31"/>
        <v>44.64885188666906</v>
      </c>
      <c r="G377" s="219">
        <f t="shared" si="32"/>
        <v>297.88</v>
      </c>
      <c r="H377" s="160">
        <v>84</v>
      </c>
      <c r="I377" s="168">
        <v>794.03</v>
      </c>
      <c r="J377" s="168">
        <v>496.15</v>
      </c>
    </row>
    <row r="378" spans="1:10" ht="23.25">
      <c r="A378" s="158">
        <v>22307</v>
      </c>
      <c r="B378" s="160">
        <v>25</v>
      </c>
      <c r="C378" s="176">
        <v>87.065</v>
      </c>
      <c r="D378" s="176">
        <v>87.0824</v>
      </c>
      <c r="E378" s="219">
        <f t="shared" si="33"/>
        <v>0.017400000000009186</v>
      </c>
      <c r="F378" s="193">
        <f t="shared" si="31"/>
        <v>55.96114881165918</v>
      </c>
      <c r="G378" s="219">
        <f t="shared" si="32"/>
        <v>310.92999999999995</v>
      </c>
      <c r="H378" s="160">
        <v>85</v>
      </c>
      <c r="I378" s="168">
        <v>732.9</v>
      </c>
      <c r="J378" s="168">
        <v>421.97</v>
      </c>
    </row>
    <row r="379" spans="1:10" ht="23.25">
      <c r="A379" s="158"/>
      <c r="B379" s="160">
        <v>26</v>
      </c>
      <c r="C379" s="176">
        <v>85.8426</v>
      </c>
      <c r="D379" s="176">
        <v>85.8616</v>
      </c>
      <c r="E379" s="219">
        <f t="shared" si="33"/>
        <v>0.018999999999991246</v>
      </c>
      <c r="F379" s="193">
        <f t="shared" si="31"/>
        <v>59.05389444890672</v>
      </c>
      <c r="G379" s="219">
        <f t="shared" si="32"/>
        <v>321.74</v>
      </c>
      <c r="H379" s="160">
        <v>86</v>
      </c>
      <c r="I379" s="168">
        <v>707.6</v>
      </c>
      <c r="J379" s="168">
        <v>385.86</v>
      </c>
    </row>
    <row r="380" spans="1:10" ht="23.25">
      <c r="A380" s="158"/>
      <c r="B380" s="160">
        <v>27</v>
      </c>
      <c r="C380" s="176">
        <v>86.3463</v>
      </c>
      <c r="D380" s="176">
        <v>86.3648</v>
      </c>
      <c r="E380" s="219">
        <f t="shared" si="33"/>
        <v>0.01850000000000307</v>
      </c>
      <c r="F380" s="193">
        <f t="shared" si="31"/>
        <v>60.03959367800302</v>
      </c>
      <c r="G380" s="219">
        <f t="shared" si="32"/>
        <v>308.13</v>
      </c>
      <c r="H380" s="160">
        <v>87</v>
      </c>
      <c r="I380" s="168">
        <v>826.35</v>
      </c>
      <c r="J380" s="168">
        <v>518.22</v>
      </c>
    </row>
    <row r="381" spans="1:10" ht="23.25">
      <c r="A381" s="158">
        <v>22320</v>
      </c>
      <c r="B381" s="160">
        <v>19</v>
      </c>
      <c r="C381" s="176">
        <v>89.0088</v>
      </c>
      <c r="D381" s="176">
        <v>89.0229</v>
      </c>
      <c r="E381" s="219">
        <f aca="true" t="shared" si="34" ref="E381:E551">D381-C381</f>
        <v>0.014100000000013324</v>
      </c>
      <c r="F381" s="193">
        <f aca="true" t="shared" si="35" ref="F381:F444">((10^6)*E381/G381)</f>
        <v>40.37338220138966</v>
      </c>
      <c r="G381" s="219">
        <f aca="true" t="shared" si="36" ref="G381:G509">I381-J381</f>
        <v>349.24</v>
      </c>
      <c r="H381" s="160">
        <v>88</v>
      </c>
      <c r="I381" s="168">
        <v>719.21</v>
      </c>
      <c r="J381" s="168">
        <v>369.97</v>
      </c>
    </row>
    <row r="382" spans="1:10" ht="23.25">
      <c r="A382" s="158"/>
      <c r="B382" s="160">
        <v>20</v>
      </c>
      <c r="C382" s="176">
        <v>84.6519</v>
      </c>
      <c r="D382" s="176">
        <v>84.6673</v>
      </c>
      <c r="E382" s="219">
        <f t="shared" si="34"/>
        <v>0.015399999999999636</v>
      </c>
      <c r="F382" s="193">
        <f t="shared" si="35"/>
        <v>54.0218192022999</v>
      </c>
      <c r="G382" s="219">
        <f t="shared" si="36"/>
        <v>285.07000000000005</v>
      </c>
      <c r="H382" s="160">
        <v>89</v>
      </c>
      <c r="I382" s="168">
        <v>798.22</v>
      </c>
      <c r="J382" s="168">
        <v>513.15</v>
      </c>
    </row>
    <row r="383" spans="1:10" ht="23.25">
      <c r="A383" s="158"/>
      <c r="B383" s="160">
        <v>21</v>
      </c>
      <c r="C383" s="176">
        <v>86.4027</v>
      </c>
      <c r="D383" s="176">
        <v>86.4158</v>
      </c>
      <c r="E383" s="219">
        <f t="shared" si="34"/>
        <v>0.01310000000000855</v>
      </c>
      <c r="F383" s="193">
        <f t="shared" si="35"/>
        <v>42.33453981388492</v>
      </c>
      <c r="G383" s="219">
        <f t="shared" si="36"/>
        <v>309.43999999999994</v>
      </c>
      <c r="H383" s="160">
        <v>90</v>
      </c>
      <c r="I383" s="168">
        <v>781.29</v>
      </c>
      <c r="J383" s="168">
        <v>471.85</v>
      </c>
    </row>
    <row r="384" spans="1:10" ht="23.25">
      <c r="A384" s="158">
        <v>22329</v>
      </c>
      <c r="B384" s="160">
        <v>22</v>
      </c>
      <c r="C384" s="176">
        <v>85.1643</v>
      </c>
      <c r="D384" s="176">
        <v>85.1764</v>
      </c>
      <c r="E384" s="219">
        <f t="shared" si="34"/>
        <v>0.012100000000003774</v>
      </c>
      <c r="F384" s="193">
        <f t="shared" si="35"/>
        <v>44.75183075672673</v>
      </c>
      <c r="G384" s="219">
        <f t="shared" si="36"/>
        <v>270.38</v>
      </c>
      <c r="H384" s="160">
        <v>91</v>
      </c>
      <c r="I384" s="168">
        <v>851.37</v>
      </c>
      <c r="J384" s="168">
        <v>580.99</v>
      </c>
    </row>
    <row r="385" spans="1:10" ht="23.25">
      <c r="A385" s="158"/>
      <c r="B385" s="160">
        <v>23</v>
      </c>
      <c r="C385" s="176">
        <v>87.7124</v>
      </c>
      <c r="D385" s="176">
        <v>87.7278</v>
      </c>
      <c r="E385" s="219">
        <f t="shared" si="34"/>
        <v>0.015399999999999636</v>
      </c>
      <c r="F385" s="193">
        <f t="shared" si="35"/>
        <v>43.529877324890144</v>
      </c>
      <c r="G385" s="219">
        <f t="shared" si="36"/>
        <v>353.78000000000003</v>
      </c>
      <c r="H385" s="160">
        <v>92</v>
      </c>
      <c r="I385" s="168">
        <v>711.72</v>
      </c>
      <c r="J385" s="168">
        <v>357.94</v>
      </c>
    </row>
    <row r="386" spans="1:26" s="223" customFormat="1" ht="23.25">
      <c r="A386" s="158"/>
      <c r="B386" s="160">
        <v>24</v>
      </c>
      <c r="C386" s="176">
        <v>88.0661</v>
      </c>
      <c r="D386" s="176">
        <v>88.0794</v>
      </c>
      <c r="E386" s="219">
        <f t="shared" si="34"/>
        <v>0.013300000000000978</v>
      </c>
      <c r="F386" s="193">
        <f t="shared" si="35"/>
        <v>44.64885188666906</v>
      </c>
      <c r="G386" s="219">
        <f t="shared" si="36"/>
        <v>297.88</v>
      </c>
      <c r="H386" s="160">
        <v>93</v>
      </c>
      <c r="I386" s="168">
        <v>794.03</v>
      </c>
      <c r="J386" s="168">
        <v>496.15</v>
      </c>
      <c r="K386" s="224"/>
      <c r="L386" s="225"/>
      <c r="M386" s="225"/>
      <c r="N386" s="225"/>
      <c r="O386" s="225"/>
      <c r="P386" s="225"/>
      <c r="Q386" s="225"/>
      <c r="R386" s="225"/>
      <c r="S386" s="225"/>
      <c r="T386" s="225"/>
      <c r="U386" s="225"/>
      <c r="V386" s="225"/>
      <c r="W386" s="225"/>
      <c r="X386" s="225"/>
      <c r="Y386" s="225"/>
      <c r="Z386" s="225"/>
    </row>
    <row r="387" spans="1:10" ht="23.25">
      <c r="A387" s="158">
        <v>22338</v>
      </c>
      <c r="B387" s="160">
        <v>25</v>
      </c>
      <c r="C387" s="176">
        <v>87.065</v>
      </c>
      <c r="D387" s="176">
        <v>87.0824</v>
      </c>
      <c r="E387" s="219">
        <f t="shared" si="34"/>
        <v>0.017400000000009186</v>
      </c>
      <c r="F387" s="193">
        <f t="shared" si="35"/>
        <v>55.96114881165918</v>
      </c>
      <c r="G387" s="219">
        <f t="shared" si="36"/>
        <v>310.92999999999995</v>
      </c>
      <c r="H387" s="160">
        <v>94</v>
      </c>
      <c r="I387" s="168">
        <v>732.9</v>
      </c>
      <c r="J387" s="168">
        <v>421.97</v>
      </c>
    </row>
    <row r="388" spans="1:10" ht="23.25">
      <c r="A388" s="158"/>
      <c r="B388" s="160">
        <v>26</v>
      </c>
      <c r="C388" s="176">
        <v>85.8426</v>
      </c>
      <c r="D388" s="176">
        <v>85.8616</v>
      </c>
      <c r="E388" s="219">
        <f t="shared" si="34"/>
        <v>0.018999999999991246</v>
      </c>
      <c r="F388" s="193">
        <f t="shared" si="35"/>
        <v>59.05389444890672</v>
      </c>
      <c r="G388" s="219">
        <f t="shared" si="36"/>
        <v>321.74</v>
      </c>
      <c r="H388" s="160">
        <v>95</v>
      </c>
      <c r="I388" s="168">
        <v>707.6</v>
      </c>
      <c r="J388" s="168">
        <v>385.86</v>
      </c>
    </row>
    <row r="389" spans="1:10" ht="23.25">
      <c r="A389" s="158"/>
      <c r="B389" s="160">
        <v>27</v>
      </c>
      <c r="C389" s="176">
        <v>86.3463</v>
      </c>
      <c r="D389" s="176">
        <v>86.3648</v>
      </c>
      <c r="E389" s="219">
        <f t="shared" si="34"/>
        <v>0.01850000000000307</v>
      </c>
      <c r="F389" s="193">
        <f t="shared" si="35"/>
        <v>60.03959367800302</v>
      </c>
      <c r="G389" s="219">
        <f t="shared" si="36"/>
        <v>308.13</v>
      </c>
      <c r="H389" s="160">
        <v>96</v>
      </c>
      <c r="I389" s="168">
        <v>826.35</v>
      </c>
      <c r="J389" s="168">
        <v>518.22</v>
      </c>
    </row>
    <row r="390" spans="1:10" ht="23.25">
      <c r="A390" s="158">
        <v>22361</v>
      </c>
      <c r="B390" s="160">
        <v>13</v>
      </c>
      <c r="C390" s="176">
        <v>84.7298</v>
      </c>
      <c r="D390" s="176">
        <v>84.7379</v>
      </c>
      <c r="E390" s="219">
        <f t="shared" si="34"/>
        <v>0.008099999999998886</v>
      </c>
      <c r="F390" s="193">
        <f t="shared" si="35"/>
        <v>26.298701298697683</v>
      </c>
      <c r="G390" s="219">
        <f t="shared" si="36"/>
        <v>308</v>
      </c>
      <c r="H390" s="160">
        <v>97</v>
      </c>
      <c r="I390" s="168">
        <v>864.39</v>
      </c>
      <c r="J390" s="168">
        <v>556.39</v>
      </c>
    </row>
    <row r="391" spans="1:10" ht="23.25">
      <c r="A391" s="158"/>
      <c r="B391" s="160">
        <v>14</v>
      </c>
      <c r="C391" s="176">
        <v>86.7321</v>
      </c>
      <c r="D391" s="176">
        <v>86.7422</v>
      </c>
      <c r="E391" s="219">
        <f t="shared" si="34"/>
        <v>0.010099999999994225</v>
      </c>
      <c r="F391" s="193">
        <f t="shared" si="35"/>
        <v>30.642274202828265</v>
      </c>
      <c r="G391" s="219">
        <f t="shared" si="36"/>
        <v>329.61</v>
      </c>
      <c r="H391" s="160">
        <v>98</v>
      </c>
      <c r="I391" s="168">
        <v>846.14</v>
      </c>
      <c r="J391" s="168">
        <v>516.53</v>
      </c>
    </row>
    <row r="392" spans="1:10" ht="23.25">
      <c r="A392" s="158"/>
      <c r="B392" s="160">
        <v>15</v>
      </c>
      <c r="C392" s="176">
        <v>85.9365</v>
      </c>
      <c r="D392" s="176">
        <v>85.946</v>
      </c>
      <c r="E392" s="219">
        <f t="shared" si="34"/>
        <v>0.009500000000002728</v>
      </c>
      <c r="F392" s="193">
        <f t="shared" si="35"/>
        <v>29.303803325218947</v>
      </c>
      <c r="G392" s="219">
        <f t="shared" si="36"/>
        <v>324.18999999999994</v>
      </c>
      <c r="H392" s="160">
        <v>99</v>
      </c>
      <c r="I392" s="168">
        <v>867.05</v>
      </c>
      <c r="J392" s="168">
        <v>542.86</v>
      </c>
    </row>
    <row r="393" spans="1:10" ht="23.25">
      <c r="A393" s="158">
        <v>22367</v>
      </c>
      <c r="B393" s="160">
        <v>16</v>
      </c>
      <c r="C393" s="176">
        <v>86.1122</v>
      </c>
      <c r="D393" s="176">
        <v>86.1218</v>
      </c>
      <c r="E393" s="219">
        <f t="shared" si="34"/>
        <v>0.009599999999991837</v>
      </c>
      <c r="F393" s="193">
        <f t="shared" si="35"/>
        <v>29.09796314255528</v>
      </c>
      <c r="G393" s="219">
        <f t="shared" si="36"/>
        <v>329.91999999999996</v>
      </c>
      <c r="H393" s="160">
        <v>100</v>
      </c>
      <c r="I393" s="168">
        <v>664.56</v>
      </c>
      <c r="J393" s="168">
        <v>334.64</v>
      </c>
    </row>
    <row r="394" spans="1:10" ht="23.25">
      <c r="A394" s="158"/>
      <c r="B394" s="160">
        <v>17</v>
      </c>
      <c r="C394" s="176">
        <v>87.1827</v>
      </c>
      <c r="D394" s="176">
        <v>87.1908</v>
      </c>
      <c r="E394" s="219">
        <f t="shared" si="34"/>
        <v>0.008099999999998886</v>
      </c>
      <c r="F394" s="193">
        <f t="shared" si="35"/>
        <v>21.453543807603783</v>
      </c>
      <c r="G394" s="219">
        <f t="shared" si="36"/>
        <v>377.56000000000006</v>
      </c>
      <c r="H394" s="160">
        <v>101</v>
      </c>
      <c r="I394" s="168">
        <v>719.34</v>
      </c>
      <c r="J394" s="168">
        <v>341.78</v>
      </c>
    </row>
    <row r="395" spans="1:10" ht="24" thickBot="1">
      <c r="A395" s="229"/>
      <c r="B395" s="230">
        <v>18</v>
      </c>
      <c r="C395" s="231">
        <v>85.1523</v>
      </c>
      <c r="D395" s="231">
        <v>85.1623</v>
      </c>
      <c r="E395" s="232">
        <f t="shared" si="34"/>
        <v>0.010000000000005116</v>
      </c>
      <c r="F395" s="233">
        <f t="shared" si="35"/>
        <v>35.502538431516</v>
      </c>
      <c r="G395" s="232">
        <f t="shared" si="36"/>
        <v>281.6700000000001</v>
      </c>
      <c r="H395" s="230">
        <v>102</v>
      </c>
      <c r="I395" s="234">
        <v>818.2</v>
      </c>
      <c r="J395" s="234">
        <v>536.53</v>
      </c>
    </row>
    <row r="396" spans="1:10" ht="23.25">
      <c r="A396" s="203">
        <v>22381</v>
      </c>
      <c r="B396" s="204">
        <v>25</v>
      </c>
      <c r="C396" s="205">
        <v>87.1375</v>
      </c>
      <c r="D396" s="205">
        <v>87.1392</v>
      </c>
      <c r="E396" s="228">
        <f t="shared" si="34"/>
        <v>0.0016999999999995907</v>
      </c>
      <c r="F396" s="227">
        <f t="shared" si="35"/>
        <v>6.034788782391163</v>
      </c>
      <c r="G396" s="228">
        <f t="shared" si="36"/>
        <v>281.7</v>
      </c>
      <c r="H396" s="204">
        <v>1</v>
      </c>
      <c r="I396" s="209">
        <v>744.29</v>
      </c>
      <c r="J396" s="209">
        <v>462.59</v>
      </c>
    </row>
    <row r="397" spans="1:10" ht="23.25">
      <c r="A397" s="158"/>
      <c r="B397" s="160">
        <v>26</v>
      </c>
      <c r="C397" s="176">
        <v>85.8836</v>
      </c>
      <c r="D397" s="176">
        <v>85.8873</v>
      </c>
      <c r="E397" s="219">
        <f t="shared" si="34"/>
        <v>0.0036999999999949296</v>
      </c>
      <c r="F397" s="193">
        <f t="shared" si="35"/>
        <v>12.0753239123884</v>
      </c>
      <c r="G397" s="219">
        <f t="shared" si="36"/>
        <v>306.40999999999997</v>
      </c>
      <c r="H397" s="160">
        <v>2</v>
      </c>
      <c r="I397" s="168">
        <v>825.3</v>
      </c>
      <c r="J397" s="168">
        <v>518.89</v>
      </c>
    </row>
    <row r="398" spans="1:10" ht="23.25">
      <c r="A398" s="158"/>
      <c r="B398" s="160">
        <v>27</v>
      </c>
      <c r="C398" s="176">
        <v>86.4235</v>
      </c>
      <c r="D398" s="176">
        <v>86.4238</v>
      </c>
      <c r="E398" s="219">
        <f t="shared" si="34"/>
        <v>0.0002999999999957481</v>
      </c>
      <c r="F398" s="193">
        <f t="shared" si="35"/>
        <v>1.031353135298914</v>
      </c>
      <c r="G398" s="219">
        <f t="shared" si="36"/>
        <v>290.88</v>
      </c>
      <c r="H398" s="160">
        <v>3</v>
      </c>
      <c r="I398" s="168">
        <v>824.22</v>
      </c>
      <c r="J398" s="168">
        <v>533.34</v>
      </c>
    </row>
    <row r="399" spans="1:10" ht="23.25">
      <c r="A399" s="158">
        <v>22396</v>
      </c>
      <c r="B399" s="160">
        <v>28</v>
      </c>
      <c r="C399" s="176">
        <v>87.2847</v>
      </c>
      <c r="D399" s="176">
        <v>87.3019</v>
      </c>
      <c r="E399" s="219">
        <f t="shared" si="34"/>
        <v>0.017200000000002547</v>
      </c>
      <c r="F399" s="193">
        <f t="shared" si="35"/>
        <v>57.85985804151965</v>
      </c>
      <c r="G399" s="219">
        <f t="shared" si="36"/>
        <v>297.27</v>
      </c>
      <c r="H399" s="160">
        <v>4</v>
      </c>
      <c r="I399" s="168">
        <v>815.55</v>
      </c>
      <c r="J399" s="168">
        <v>518.28</v>
      </c>
    </row>
    <row r="400" spans="1:10" ht="23.25">
      <c r="A400" s="158"/>
      <c r="B400" s="160">
        <v>29</v>
      </c>
      <c r="C400" s="176">
        <v>85.327</v>
      </c>
      <c r="D400" s="176">
        <v>85.3481</v>
      </c>
      <c r="E400" s="219">
        <f t="shared" si="34"/>
        <v>0.021100000000004115</v>
      </c>
      <c r="F400" s="193">
        <f t="shared" si="35"/>
        <v>62.30621585709172</v>
      </c>
      <c r="G400" s="219">
        <f t="shared" si="36"/>
        <v>338.65000000000003</v>
      </c>
      <c r="H400" s="160">
        <v>5</v>
      </c>
      <c r="I400" s="168">
        <v>740.35</v>
      </c>
      <c r="J400" s="168">
        <v>401.7</v>
      </c>
    </row>
    <row r="401" spans="1:10" ht="23.25">
      <c r="A401" s="158"/>
      <c r="B401" s="160">
        <v>30</v>
      </c>
      <c r="C401" s="176">
        <v>85.0751</v>
      </c>
      <c r="D401" s="176">
        <v>85.0988</v>
      </c>
      <c r="E401" s="219">
        <f t="shared" si="34"/>
        <v>0.02369999999999095</v>
      </c>
      <c r="F401" s="193">
        <f t="shared" si="35"/>
        <v>74.8555004579481</v>
      </c>
      <c r="G401" s="219">
        <f t="shared" si="36"/>
        <v>316.61</v>
      </c>
      <c r="H401" s="160">
        <v>6</v>
      </c>
      <c r="I401" s="168">
        <v>672.35</v>
      </c>
      <c r="J401" s="168">
        <v>355.74</v>
      </c>
    </row>
    <row r="402" spans="1:10" ht="23.25">
      <c r="A402" s="158">
        <v>22403</v>
      </c>
      <c r="B402" s="160">
        <v>1</v>
      </c>
      <c r="C402" s="176">
        <v>85.4622</v>
      </c>
      <c r="D402" s="176">
        <v>85.6885</v>
      </c>
      <c r="E402" s="219">
        <f t="shared" si="34"/>
        <v>0.22630000000000905</v>
      </c>
      <c r="F402" s="193">
        <f t="shared" si="35"/>
        <v>696.029280595482</v>
      </c>
      <c r="G402" s="219">
        <f t="shared" si="36"/>
        <v>325.13</v>
      </c>
      <c r="H402" s="160">
        <v>7</v>
      </c>
      <c r="I402" s="168">
        <v>691.51</v>
      </c>
      <c r="J402" s="168">
        <v>366.38</v>
      </c>
    </row>
    <row r="403" spans="1:10" ht="23.25">
      <c r="A403" s="158"/>
      <c r="B403" s="160">
        <v>2</v>
      </c>
      <c r="C403" s="176">
        <v>87.5178</v>
      </c>
      <c r="D403" s="176">
        <v>87.7429</v>
      </c>
      <c r="E403" s="219">
        <f t="shared" si="34"/>
        <v>0.22510000000001185</v>
      </c>
      <c r="F403" s="193">
        <f t="shared" si="35"/>
        <v>832.9016502627538</v>
      </c>
      <c r="G403" s="219">
        <f t="shared" si="36"/>
        <v>270.26</v>
      </c>
      <c r="H403" s="160">
        <v>8</v>
      </c>
      <c r="I403" s="168">
        <v>799.98</v>
      </c>
      <c r="J403" s="168">
        <v>529.72</v>
      </c>
    </row>
    <row r="404" spans="1:10" ht="23.25">
      <c r="A404" s="158"/>
      <c r="B404" s="160">
        <v>3</v>
      </c>
      <c r="C404" s="176">
        <v>85.9247</v>
      </c>
      <c r="D404" s="176">
        <v>86.1271</v>
      </c>
      <c r="E404" s="219">
        <f t="shared" si="34"/>
        <v>0.20239999999999725</v>
      </c>
      <c r="F404" s="193">
        <f t="shared" si="35"/>
        <v>695.3175993678835</v>
      </c>
      <c r="G404" s="219">
        <f t="shared" si="36"/>
        <v>291.09000000000003</v>
      </c>
      <c r="H404" s="160">
        <v>9</v>
      </c>
      <c r="I404" s="168">
        <v>833.96</v>
      </c>
      <c r="J404" s="168">
        <v>542.87</v>
      </c>
    </row>
    <row r="405" spans="1:10" ht="23.25">
      <c r="A405" s="158">
        <v>22423</v>
      </c>
      <c r="B405" s="160">
        <v>4</v>
      </c>
      <c r="C405" s="176">
        <v>85.0842</v>
      </c>
      <c r="D405" s="176">
        <v>85.1157</v>
      </c>
      <c r="E405" s="219">
        <f t="shared" si="34"/>
        <v>0.0315000000000083</v>
      </c>
      <c r="F405" s="193">
        <f t="shared" si="35"/>
        <v>114.01064099318941</v>
      </c>
      <c r="G405" s="219">
        <f t="shared" si="36"/>
        <v>276.28999999999996</v>
      </c>
      <c r="H405" s="160">
        <v>10</v>
      </c>
      <c r="I405" s="168">
        <v>822.8</v>
      </c>
      <c r="J405" s="168">
        <v>546.51</v>
      </c>
    </row>
    <row r="406" spans="1:10" ht="23.25">
      <c r="A406" s="158"/>
      <c r="B406" s="160">
        <v>5</v>
      </c>
      <c r="C406" s="176">
        <v>85.0764</v>
      </c>
      <c r="D406" s="176">
        <v>85.1101</v>
      </c>
      <c r="E406" s="219">
        <f t="shared" si="34"/>
        <v>0.033699999999996066</v>
      </c>
      <c r="F406" s="193">
        <f t="shared" si="35"/>
        <v>134.89712593065437</v>
      </c>
      <c r="G406" s="219">
        <f t="shared" si="36"/>
        <v>249.81999999999994</v>
      </c>
      <c r="H406" s="160">
        <v>11</v>
      </c>
      <c r="I406" s="168">
        <v>810.53</v>
      </c>
      <c r="J406" s="168">
        <v>560.71</v>
      </c>
    </row>
    <row r="407" spans="1:10" ht="23.25">
      <c r="A407" s="158"/>
      <c r="B407" s="160">
        <v>6</v>
      </c>
      <c r="C407" s="176">
        <v>87.4222</v>
      </c>
      <c r="D407" s="176">
        <v>87.4583</v>
      </c>
      <c r="E407" s="219">
        <f t="shared" si="34"/>
        <v>0.03609999999999047</v>
      </c>
      <c r="F407" s="193">
        <f t="shared" si="35"/>
        <v>140.04732901420056</v>
      </c>
      <c r="G407" s="219">
        <f t="shared" si="36"/>
        <v>257.77</v>
      </c>
      <c r="H407" s="160">
        <v>12</v>
      </c>
      <c r="I407" s="168">
        <v>808.23</v>
      </c>
      <c r="J407" s="168">
        <v>550.46</v>
      </c>
    </row>
    <row r="408" spans="1:10" ht="23.25">
      <c r="A408" s="158">
        <v>22445</v>
      </c>
      <c r="B408" s="160">
        <v>7</v>
      </c>
      <c r="C408" s="176">
        <v>86.4621</v>
      </c>
      <c r="D408" s="176">
        <v>86.5065</v>
      </c>
      <c r="E408" s="219">
        <f t="shared" si="34"/>
        <v>0.044399999999996</v>
      </c>
      <c r="F408" s="193">
        <f t="shared" si="35"/>
        <v>130.74974969078272</v>
      </c>
      <c r="G408" s="219">
        <f t="shared" si="36"/>
        <v>339.58</v>
      </c>
      <c r="H408" s="160">
        <v>13</v>
      </c>
      <c r="I408" s="168">
        <v>842.42</v>
      </c>
      <c r="J408" s="168">
        <v>502.84</v>
      </c>
    </row>
    <row r="409" spans="1:10" ht="23.25">
      <c r="A409" s="158"/>
      <c r="B409" s="160">
        <v>8</v>
      </c>
      <c r="C409" s="176">
        <v>84.8255</v>
      </c>
      <c r="D409" s="176">
        <v>84.8621</v>
      </c>
      <c r="E409" s="219">
        <f t="shared" si="34"/>
        <v>0.03659999999999286</v>
      </c>
      <c r="F409" s="193">
        <f t="shared" si="35"/>
        <v>128.72366616253248</v>
      </c>
      <c r="G409" s="219">
        <f t="shared" si="36"/>
        <v>284.33000000000004</v>
      </c>
      <c r="H409" s="160">
        <v>14</v>
      </c>
      <c r="I409" s="168">
        <v>643.73</v>
      </c>
      <c r="J409" s="168">
        <v>359.4</v>
      </c>
    </row>
    <row r="410" spans="1:10" ht="23.25">
      <c r="A410" s="158"/>
      <c r="B410" s="160">
        <v>9</v>
      </c>
      <c r="C410" s="176">
        <v>87.681</v>
      </c>
      <c r="D410" s="176">
        <v>87.7198</v>
      </c>
      <c r="E410" s="219">
        <f t="shared" si="34"/>
        <v>0.03880000000000905</v>
      </c>
      <c r="F410" s="193">
        <f t="shared" si="35"/>
        <v>121.34100575434405</v>
      </c>
      <c r="G410" s="219">
        <f t="shared" si="36"/>
        <v>319.76</v>
      </c>
      <c r="H410" s="160">
        <v>15</v>
      </c>
      <c r="I410" s="168">
        <v>728.89</v>
      </c>
      <c r="J410" s="168">
        <v>409.13</v>
      </c>
    </row>
    <row r="411" spans="1:10" ht="23.25">
      <c r="A411" s="158">
        <v>22452</v>
      </c>
      <c r="B411" s="160">
        <v>10</v>
      </c>
      <c r="C411" s="176">
        <v>85.1171</v>
      </c>
      <c r="D411" s="176">
        <v>85.1336</v>
      </c>
      <c r="E411" s="219">
        <f t="shared" si="34"/>
        <v>0.01650000000000773</v>
      </c>
      <c r="F411" s="193">
        <f t="shared" si="35"/>
        <v>43.71903235210443</v>
      </c>
      <c r="G411" s="219">
        <f t="shared" si="36"/>
        <v>377.40999999999997</v>
      </c>
      <c r="H411" s="160">
        <v>16</v>
      </c>
      <c r="I411" s="168">
        <v>850.43</v>
      </c>
      <c r="J411" s="168">
        <v>473.02</v>
      </c>
    </row>
    <row r="412" spans="1:10" ht="23.25">
      <c r="A412" s="158"/>
      <c r="B412" s="160">
        <v>11</v>
      </c>
      <c r="C412" s="176">
        <v>86.1647</v>
      </c>
      <c r="D412" s="176">
        <v>86.1761</v>
      </c>
      <c r="E412" s="219">
        <f t="shared" si="34"/>
        <v>0.011400000000008959</v>
      </c>
      <c r="F412" s="193">
        <f t="shared" si="35"/>
        <v>43.98826979475598</v>
      </c>
      <c r="G412" s="219">
        <f t="shared" si="36"/>
        <v>259.15999999999997</v>
      </c>
      <c r="H412" s="160">
        <v>17</v>
      </c>
      <c r="I412" s="168">
        <v>814</v>
      </c>
      <c r="J412" s="168">
        <v>554.84</v>
      </c>
    </row>
    <row r="413" spans="1:10" ht="23.25">
      <c r="A413" s="158"/>
      <c r="B413" s="160">
        <v>12</v>
      </c>
      <c r="C413" s="176">
        <v>84.9067</v>
      </c>
      <c r="D413" s="176">
        <v>84.9231</v>
      </c>
      <c r="E413" s="219">
        <f t="shared" si="34"/>
        <v>0.01640000000000441</v>
      </c>
      <c r="F413" s="193">
        <f t="shared" si="35"/>
        <v>61.630965802346516</v>
      </c>
      <c r="G413" s="219">
        <f t="shared" si="36"/>
        <v>266.1</v>
      </c>
      <c r="H413" s="160">
        <v>18</v>
      </c>
      <c r="I413" s="168">
        <v>819.35</v>
      </c>
      <c r="J413" s="168">
        <v>553.25</v>
      </c>
    </row>
    <row r="414" spans="1:10" ht="23.25">
      <c r="A414" s="158">
        <v>22471</v>
      </c>
      <c r="B414" s="160">
        <v>28</v>
      </c>
      <c r="C414" s="176">
        <v>87.247</v>
      </c>
      <c r="D414" s="176">
        <v>87.2973</v>
      </c>
      <c r="E414" s="219">
        <f t="shared" si="34"/>
        <v>0.05030000000000712</v>
      </c>
      <c r="F414" s="193">
        <f t="shared" si="35"/>
        <v>165.15086843749262</v>
      </c>
      <c r="G414" s="219">
        <f t="shared" si="36"/>
        <v>304.56999999999994</v>
      </c>
      <c r="H414" s="160">
        <v>19</v>
      </c>
      <c r="I414" s="168">
        <v>839.26</v>
      </c>
      <c r="J414" s="168">
        <v>534.69</v>
      </c>
    </row>
    <row r="415" spans="1:10" ht="23.25">
      <c r="A415" s="158"/>
      <c r="B415" s="160">
        <v>29</v>
      </c>
      <c r="C415" s="176">
        <v>85.2652</v>
      </c>
      <c r="D415" s="176">
        <v>85.3177</v>
      </c>
      <c r="E415" s="219">
        <f t="shared" si="34"/>
        <v>0.052500000000009095</v>
      </c>
      <c r="F415" s="193">
        <f t="shared" si="35"/>
        <v>174.25072189587806</v>
      </c>
      <c r="G415" s="219">
        <f t="shared" si="36"/>
        <v>301.28999999999996</v>
      </c>
      <c r="H415" s="160">
        <v>20</v>
      </c>
      <c r="I415" s="168">
        <v>846.79</v>
      </c>
      <c r="J415" s="168">
        <v>545.5</v>
      </c>
    </row>
    <row r="416" spans="1:10" ht="23.25">
      <c r="A416" s="158"/>
      <c r="B416" s="160">
        <v>30</v>
      </c>
      <c r="C416" s="176">
        <v>85.0056</v>
      </c>
      <c r="D416" s="176">
        <v>85.0706</v>
      </c>
      <c r="E416" s="219">
        <f t="shared" si="34"/>
        <v>0.06499999999999773</v>
      </c>
      <c r="F416" s="193">
        <f t="shared" si="35"/>
        <v>173.5832932756442</v>
      </c>
      <c r="G416" s="219">
        <f t="shared" si="36"/>
        <v>374.46000000000004</v>
      </c>
      <c r="H416" s="160">
        <v>21</v>
      </c>
      <c r="I416" s="168">
        <v>689.23</v>
      </c>
      <c r="J416" s="168">
        <v>314.77</v>
      </c>
    </row>
    <row r="417" spans="1:10" ht="23.25">
      <c r="A417" s="158">
        <v>22478</v>
      </c>
      <c r="B417" s="160">
        <v>31</v>
      </c>
      <c r="C417" s="176">
        <v>84.9168</v>
      </c>
      <c r="D417" s="176">
        <v>84.9672</v>
      </c>
      <c r="E417" s="219">
        <f t="shared" si="34"/>
        <v>0.050400000000010436</v>
      </c>
      <c r="F417" s="193">
        <f t="shared" si="35"/>
        <v>172.11351295977335</v>
      </c>
      <c r="G417" s="219">
        <f t="shared" si="36"/>
        <v>292.83000000000004</v>
      </c>
      <c r="H417" s="160">
        <v>22</v>
      </c>
      <c r="I417" s="168">
        <v>810.62</v>
      </c>
      <c r="J417" s="168">
        <v>517.79</v>
      </c>
    </row>
    <row r="418" spans="1:10" ht="23.25">
      <c r="A418" s="158"/>
      <c r="B418" s="160">
        <v>32</v>
      </c>
      <c r="C418" s="176">
        <v>85.0603</v>
      </c>
      <c r="D418" s="176">
        <v>85.1085</v>
      </c>
      <c r="E418" s="219">
        <f t="shared" si="34"/>
        <v>0.04820000000000846</v>
      </c>
      <c r="F418" s="193">
        <f t="shared" si="35"/>
        <v>156.0931377311715</v>
      </c>
      <c r="G418" s="219">
        <f t="shared" si="36"/>
        <v>308.79</v>
      </c>
      <c r="H418" s="160">
        <v>23</v>
      </c>
      <c r="I418" s="168">
        <v>808.88</v>
      </c>
      <c r="J418" s="168">
        <v>500.09</v>
      </c>
    </row>
    <row r="419" spans="1:10" ht="23.25">
      <c r="A419" s="158"/>
      <c r="B419" s="160">
        <v>33</v>
      </c>
      <c r="C419" s="176">
        <v>86.0554</v>
      </c>
      <c r="D419" s="176">
        <v>86.1081</v>
      </c>
      <c r="E419" s="219">
        <f t="shared" si="34"/>
        <v>0.05269999999998731</v>
      </c>
      <c r="F419" s="193">
        <f t="shared" si="35"/>
        <v>177.8362691502575</v>
      </c>
      <c r="G419" s="219">
        <f t="shared" si="36"/>
        <v>296.34000000000003</v>
      </c>
      <c r="H419" s="160">
        <v>24</v>
      </c>
      <c r="I419" s="168">
        <v>884.95</v>
      </c>
      <c r="J419" s="168">
        <v>588.61</v>
      </c>
    </row>
    <row r="420" spans="1:10" ht="23.25">
      <c r="A420" s="158">
        <v>22485</v>
      </c>
      <c r="B420" s="160">
        <v>34</v>
      </c>
      <c r="C420" s="176">
        <v>83.7762</v>
      </c>
      <c r="D420" s="176">
        <v>83.8175</v>
      </c>
      <c r="E420" s="219">
        <f t="shared" si="34"/>
        <v>0.041299999999992565</v>
      </c>
      <c r="F420" s="193">
        <f t="shared" si="35"/>
        <v>140.9508207910739</v>
      </c>
      <c r="G420" s="219">
        <f t="shared" si="36"/>
        <v>293.01</v>
      </c>
      <c r="H420" s="160">
        <v>25</v>
      </c>
      <c r="I420" s="168">
        <v>849.33</v>
      </c>
      <c r="J420" s="168">
        <v>556.32</v>
      </c>
    </row>
    <row r="421" spans="1:10" ht="23.25">
      <c r="A421" s="158"/>
      <c r="B421" s="160">
        <v>35</v>
      </c>
      <c r="C421" s="176">
        <v>85.068</v>
      </c>
      <c r="D421" s="176">
        <v>85.1168</v>
      </c>
      <c r="E421" s="219">
        <f t="shared" si="34"/>
        <v>0.048799999999999955</v>
      </c>
      <c r="F421" s="193">
        <f t="shared" si="35"/>
        <v>165.0879566982407</v>
      </c>
      <c r="G421" s="219">
        <f t="shared" si="36"/>
        <v>295.6</v>
      </c>
      <c r="H421" s="160">
        <v>26</v>
      </c>
      <c r="I421" s="169">
        <v>805.47</v>
      </c>
      <c r="J421" s="168">
        <v>509.87</v>
      </c>
    </row>
    <row r="422" spans="1:10" ht="23.25">
      <c r="A422" s="158"/>
      <c r="B422" s="160">
        <v>36</v>
      </c>
      <c r="C422" s="176">
        <v>84.641</v>
      </c>
      <c r="D422" s="176">
        <v>84.689</v>
      </c>
      <c r="E422" s="219">
        <f t="shared" si="34"/>
        <v>0.04799999999998761</v>
      </c>
      <c r="F422" s="193">
        <f t="shared" si="35"/>
        <v>146.52014652010868</v>
      </c>
      <c r="G422" s="219">
        <f t="shared" si="36"/>
        <v>327.6</v>
      </c>
      <c r="H422" s="160">
        <v>27</v>
      </c>
      <c r="I422" s="168">
        <v>819.74</v>
      </c>
      <c r="J422" s="168">
        <v>492.14</v>
      </c>
    </row>
    <row r="423" spans="1:10" ht="23.25">
      <c r="A423" s="158">
        <v>22496</v>
      </c>
      <c r="B423" s="160">
        <v>25</v>
      </c>
      <c r="C423" s="176">
        <v>87.1065</v>
      </c>
      <c r="D423" s="176">
        <v>87.2426</v>
      </c>
      <c r="E423" s="219">
        <f t="shared" si="34"/>
        <v>0.136099999999999</v>
      </c>
      <c r="F423" s="193">
        <f t="shared" si="35"/>
        <v>574.1162574875518</v>
      </c>
      <c r="G423" s="219">
        <f t="shared" si="36"/>
        <v>237.05999999999995</v>
      </c>
      <c r="H423" s="160">
        <v>28</v>
      </c>
      <c r="I423" s="168">
        <v>809.56</v>
      </c>
      <c r="J423" s="168">
        <v>572.5</v>
      </c>
    </row>
    <row r="424" spans="1:10" ht="23.25">
      <c r="A424" s="158"/>
      <c r="B424" s="160">
        <v>26</v>
      </c>
      <c r="C424" s="176">
        <v>85.9063</v>
      </c>
      <c r="D424" s="176">
        <v>86.046</v>
      </c>
      <c r="E424" s="219">
        <f t="shared" si="34"/>
        <v>0.13970000000000482</v>
      </c>
      <c r="F424" s="193">
        <f t="shared" si="35"/>
        <v>577.2250227254146</v>
      </c>
      <c r="G424" s="219">
        <f t="shared" si="36"/>
        <v>242.01999999999998</v>
      </c>
      <c r="H424" s="160">
        <v>29</v>
      </c>
      <c r="I424" s="168">
        <v>770.73</v>
      </c>
      <c r="J424" s="168">
        <v>528.71</v>
      </c>
    </row>
    <row r="425" spans="1:10" ht="23.25">
      <c r="A425" s="158"/>
      <c r="B425" s="160">
        <v>27</v>
      </c>
      <c r="C425" s="176">
        <v>86.3771</v>
      </c>
      <c r="D425" s="176">
        <v>86.5193</v>
      </c>
      <c r="E425" s="219">
        <f t="shared" si="34"/>
        <v>0.14220000000000255</v>
      </c>
      <c r="F425" s="193">
        <f t="shared" si="35"/>
        <v>481.03920706336913</v>
      </c>
      <c r="G425" s="219">
        <f t="shared" si="36"/>
        <v>295.61</v>
      </c>
      <c r="H425" s="160">
        <v>30</v>
      </c>
      <c r="I425" s="168">
        <v>610</v>
      </c>
      <c r="J425" s="168">
        <v>314.39</v>
      </c>
    </row>
    <row r="426" spans="1:10" ht="23.25">
      <c r="A426" s="158">
        <v>22507</v>
      </c>
      <c r="B426" s="160">
        <v>28</v>
      </c>
      <c r="C426" s="176">
        <v>87.2725</v>
      </c>
      <c r="D426" s="176">
        <v>87.3969</v>
      </c>
      <c r="E426" s="219">
        <f t="shared" si="34"/>
        <v>0.1244000000000085</v>
      </c>
      <c r="F426" s="193">
        <f t="shared" si="35"/>
        <v>534.915720674271</v>
      </c>
      <c r="G426" s="219">
        <f t="shared" si="36"/>
        <v>232.56000000000006</v>
      </c>
      <c r="H426" s="160">
        <v>31</v>
      </c>
      <c r="I426" s="168">
        <v>766.07</v>
      </c>
      <c r="J426" s="168">
        <v>533.51</v>
      </c>
    </row>
    <row r="427" spans="1:10" ht="23.25">
      <c r="A427" s="158"/>
      <c r="B427" s="160">
        <v>29</v>
      </c>
      <c r="C427" s="176">
        <v>85.2896</v>
      </c>
      <c r="D427" s="176">
        <v>85.4261</v>
      </c>
      <c r="E427" s="219">
        <f t="shared" si="34"/>
        <v>0.13650000000001228</v>
      </c>
      <c r="F427" s="193">
        <f t="shared" si="35"/>
        <v>499.15892635124794</v>
      </c>
      <c r="G427" s="219">
        <f t="shared" si="36"/>
        <v>273.46000000000004</v>
      </c>
      <c r="H427" s="160">
        <v>32</v>
      </c>
      <c r="I427" s="168">
        <v>687.94</v>
      </c>
      <c r="J427" s="168">
        <v>414.48</v>
      </c>
    </row>
    <row r="428" spans="1:10" ht="23.25">
      <c r="A428" s="158"/>
      <c r="B428" s="160">
        <v>30</v>
      </c>
      <c r="C428" s="176">
        <v>85.0444</v>
      </c>
      <c r="D428" s="176">
        <v>85.2</v>
      </c>
      <c r="E428" s="219">
        <f t="shared" si="34"/>
        <v>0.15560000000000684</v>
      </c>
      <c r="F428" s="193">
        <f t="shared" si="35"/>
        <v>608.597019595599</v>
      </c>
      <c r="G428" s="219">
        <f t="shared" si="36"/>
        <v>255.67000000000007</v>
      </c>
      <c r="H428" s="160">
        <v>33</v>
      </c>
      <c r="I428" s="168">
        <v>820.71</v>
      </c>
      <c r="J428" s="168">
        <v>565.04</v>
      </c>
    </row>
    <row r="429" spans="1:10" ht="23.25">
      <c r="A429" s="158">
        <v>22511</v>
      </c>
      <c r="B429" s="160">
        <v>31</v>
      </c>
      <c r="C429" s="176">
        <v>84.9552</v>
      </c>
      <c r="D429" s="176">
        <v>85.4129</v>
      </c>
      <c r="E429" s="219">
        <f t="shared" si="34"/>
        <v>0.45769999999998845</v>
      </c>
      <c r="F429" s="193">
        <f t="shared" si="35"/>
        <v>1672.0245488419246</v>
      </c>
      <c r="G429" s="219">
        <f t="shared" si="36"/>
        <v>273.74</v>
      </c>
      <c r="H429" s="160">
        <v>34</v>
      </c>
      <c r="I429" s="168">
        <v>665.62</v>
      </c>
      <c r="J429" s="168">
        <v>391.88</v>
      </c>
    </row>
    <row r="430" spans="1:10" ht="23.25">
      <c r="A430" s="158"/>
      <c r="B430" s="160">
        <v>32</v>
      </c>
      <c r="C430" s="176">
        <v>85.0875</v>
      </c>
      <c r="D430" s="176">
        <v>85.7626</v>
      </c>
      <c r="E430" s="219">
        <f t="shared" si="34"/>
        <v>0.6751000000000005</v>
      </c>
      <c r="F430" s="193">
        <f t="shared" si="35"/>
        <v>2618.6966640806836</v>
      </c>
      <c r="G430" s="219">
        <f t="shared" si="36"/>
        <v>257.80000000000007</v>
      </c>
      <c r="H430" s="160">
        <v>35</v>
      </c>
      <c r="I430" s="168">
        <v>796.19</v>
      </c>
      <c r="J430" s="168">
        <v>538.39</v>
      </c>
    </row>
    <row r="431" spans="1:10" ht="23.25">
      <c r="A431" s="158"/>
      <c r="B431" s="160">
        <v>33</v>
      </c>
      <c r="C431" s="176">
        <v>85.9946</v>
      </c>
      <c r="D431" s="176">
        <v>86.4587</v>
      </c>
      <c r="E431" s="219">
        <f t="shared" si="34"/>
        <v>0.46409999999998774</v>
      </c>
      <c r="F431" s="193">
        <f t="shared" si="35"/>
        <v>1786.305377006226</v>
      </c>
      <c r="G431" s="219">
        <f t="shared" si="36"/>
        <v>259.81000000000006</v>
      </c>
      <c r="H431" s="160">
        <v>36</v>
      </c>
      <c r="I431" s="168">
        <v>769.19</v>
      </c>
      <c r="J431" s="168">
        <v>509.38</v>
      </c>
    </row>
    <row r="432" spans="1:10" ht="23.25">
      <c r="A432" s="158">
        <v>22515</v>
      </c>
      <c r="B432" s="160">
        <v>34</v>
      </c>
      <c r="C432" s="176">
        <v>83.8083</v>
      </c>
      <c r="D432" s="176">
        <v>85.3081</v>
      </c>
      <c r="E432" s="219">
        <f t="shared" si="34"/>
        <v>1.4997999999999934</v>
      </c>
      <c r="F432" s="193">
        <f t="shared" si="35"/>
        <v>5497.3975514991325</v>
      </c>
      <c r="G432" s="219">
        <f t="shared" si="36"/>
        <v>272.82</v>
      </c>
      <c r="H432" s="160">
        <v>37</v>
      </c>
      <c r="I432" s="168">
        <v>725.75</v>
      </c>
      <c r="J432" s="168">
        <v>452.93</v>
      </c>
    </row>
    <row r="433" spans="1:10" ht="23.25">
      <c r="A433" s="158"/>
      <c r="B433" s="160">
        <v>35</v>
      </c>
      <c r="C433" s="176">
        <v>85.092</v>
      </c>
      <c r="D433" s="176">
        <v>86.7484</v>
      </c>
      <c r="E433" s="219">
        <f t="shared" si="34"/>
        <v>1.656400000000005</v>
      </c>
      <c r="F433" s="193">
        <f t="shared" si="35"/>
        <v>9240.209751199403</v>
      </c>
      <c r="G433" s="219">
        <f t="shared" si="36"/>
        <v>179.26</v>
      </c>
      <c r="H433" s="160">
        <v>38</v>
      </c>
      <c r="I433" s="168">
        <v>778.83</v>
      </c>
      <c r="J433" s="168">
        <v>599.57</v>
      </c>
    </row>
    <row r="434" spans="1:10" ht="23.25">
      <c r="A434" s="158"/>
      <c r="B434" s="160">
        <v>36</v>
      </c>
      <c r="C434" s="176">
        <v>84.6652</v>
      </c>
      <c r="D434" s="176">
        <v>86.0089</v>
      </c>
      <c r="E434" s="219">
        <f t="shared" si="34"/>
        <v>1.3436999999999983</v>
      </c>
      <c r="F434" s="193">
        <f t="shared" si="35"/>
        <v>4429.390822784805</v>
      </c>
      <c r="G434" s="219">
        <f t="shared" si="36"/>
        <v>303.35999999999996</v>
      </c>
      <c r="H434" s="160">
        <v>39</v>
      </c>
      <c r="I434" s="168">
        <v>642.02</v>
      </c>
      <c r="J434" s="168">
        <v>338.66</v>
      </c>
    </row>
    <row r="435" spans="1:10" ht="23.25">
      <c r="A435" s="158">
        <v>22529</v>
      </c>
      <c r="B435" s="160">
        <v>19</v>
      </c>
      <c r="C435" s="176">
        <v>89.0162</v>
      </c>
      <c r="D435" s="176">
        <v>89.034</v>
      </c>
      <c r="E435" s="219">
        <f t="shared" si="34"/>
        <v>0.017800000000008254</v>
      </c>
      <c r="F435" s="193">
        <f t="shared" si="35"/>
        <v>56.78555477575529</v>
      </c>
      <c r="G435" s="219">
        <f t="shared" si="36"/>
        <v>313.46000000000004</v>
      </c>
      <c r="H435" s="160">
        <v>40</v>
      </c>
      <c r="I435" s="168">
        <v>856.25</v>
      </c>
      <c r="J435" s="168">
        <v>542.79</v>
      </c>
    </row>
    <row r="436" spans="1:10" ht="23.25">
      <c r="A436" s="158"/>
      <c r="B436" s="160">
        <v>20</v>
      </c>
      <c r="C436" s="176">
        <v>84.719</v>
      </c>
      <c r="D436" s="176">
        <v>84.7425</v>
      </c>
      <c r="E436" s="219">
        <f t="shared" si="34"/>
        <v>0.023500000000012733</v>
      </c>
      <c r="F436" s="193">
        <f t="shared" si="35"/>
        <v>67.3313850209522</v>
      </c>
      <c r="G436" s="219">
        <f t="shared" si="36"/>
        <v>349.02</v>
      </c>
      <c r="H436" s="160">
        <v>41</v>
      </c>
      <c r="I436" s="168">
        <v>684.3</v>
      </c>
      <c r="J436" s="168">
        <v>335.28</v>
      </c>
    </row>
    <row r="437" spans="1:10" ht="23.25">
      <c r="A437" s="158"/>
      <c r="B437" s="160">
        <v>21</v>
      </c>
      <c r="C437" s="176">
        <v>86.3962</v>
      </c>
      <c r="D437" s="176">
        <v>86.4157</v>
      </c>
      <c r="E437" s="219">
        <f t="shared" si="34"/>
        <v>0.019500000000007844</v>
      </c>
      <c r="F437" s="193">
        <f t="shared" si="35"/>
        <v>51.2456638284659</v>
      </c>
      <c r="G437" s="219">
        <f t="shared" si="36"/>
        <v>380.52</v>
      </c>
      <c r="H437" s="160">
        <v>42</v>
      </c>
      <c r="I437" s="168">
        <v>673.27</v>
      </c>
      <c r="J437" s="168">
        <v>292.75</v>
      </c>
    </row>
    <row r="438" spans="1:10" ht="23.25">
      <c r="A438" s="158">
        <v>22534</v>
      </c>
      <c r="B438" s="160">
        <v>22</v>
      </c>
      <c r="C438" s="176">
        <v>85.1569</v>
      </c>
      <c r="D438" s="176">
        <v>85.1778</v>
      </c>
      <c r="E438" s="219">
        <f t="shared" si="34"/>
        <v>0.020900000000011687</v>
      </c>
      <c r="F438" s="193">
        <f t="shared" si="35"/>
        <v>62.93474660487122</v>
      </c>
      <c r="G438" s="219">
        <f t="shared" si="36"/>
        <v>332.09000000000003</v>
      </c>
      <c r="H438" s="160">
        <v>43</v>
      </c>
      <c r="I438" s="168">
        <v>854.99</v>
      </c>
      <c r="J438" s="168">
        <v>522.9</v>
      </c>
    </row>
    <row r="439" spans="1:10" ht="23.25">
      <c r="A439" s="158"/>
      <c r="B439" s="160">
        <v>23</v>
      </c>
      <c r="C439" s="176">
        <v>87.7045</v>
      </c>
      <c r="D439" s="176">
        <v>87.7263</v>
      </c>
      <c r="E439" s="219">
        <f t="shared" si="34"/>
        <v>0.02179999999999893</v>
      </c>
      <c r="F439" s="193">
        <f t="shared" si="35"/>
        <v>73.68848025959616</v>
      </c>
      <c r="G439" s="219">
        <f t="shared" si="36"/>
        <v>295.84000000000003</v>
      </c>
      <c r="H439" s="160">
        <v>44</v>
      </c>
      <c r="I439" s="168">
        <v>845.38</v>
      </c>
      <c r="J439" s="168">
        <v>549.54</v>
      </c>
    </row>
    <row r="440" spans="1:10" ht="23.25">
      <c r="A440" s="158"/>
      <c r="B440" s="160">
        <v>24</v>
      </c>
      <c r="C440" s="176">
        <v>88.1114</v>
      </c>
      <c r="D440" s="176">
        <v>88.1291</v>
      </c>
      <c r="E440" s="219">
        <f t="shared" si="34"/>
        <v>0.017699999999990723</v>
      </c>
      <c r="F440" s="193">
        <f t="shared" si="35"/>
        <v>67.5031463330564</v>
      </c>
      <c r="G440" s="219">
        <f t="shared" si="36"/>
        <v>262.21000000000004</v>
      </c>
      <c r="H440" s="160">
        <v>45</v>
      </c>
      <c r="I440" s="168">
        <v>850.39</v>
      </c>
      <c r="J440" s="168">
        <v>588.18</v>
      </c>
    </row>
    <row r="441" spans="1:10" ht="23.25">
      <c r="A441" s="158">
        <v>22545</v>
      </c>
      <c r="B441" s="160">
        <v>25</v>
      </c>
      <c r="C441" s="176">
        <v>87.1093</v>
      </c>
      <c r="D441" s="176">
        <v>87.1288</v>
      </c>
      <c r="E441" s="219">
        <f t="shared" si="34"/>
        <v>0.019499999999993634</v>
      </c>
      <c r="F441" s="193">
        <f t="shared" si="35"/>
        <v>72.46646103531769</v>
      </c>
      <c r="G441" s="219">
        <f t="shared" si="36"/>
        <v>269.0899999999999</v>
      </c>
      <c r="H441" s="160">
        <v>46</v>
      </c>
      <c r="I441" s="168">
        <v>835.53</v>
      </c>
      <c r="J441" s="168">
        <v>566.44</v>
      </c>
    </row>
    <row r="442" spans="1:10" ht="23.25">
      <c r="A442" s="158"/>
      <c r="B442" s="160">
        <v>26</v>
      </c>
      <c r="C442" s="176">
        <v>85.8614</v>
      </c>
      <c r="D442" s="176">
        <v>85.8804</v>
      </c>
      <c r="E442" s="219">
        <f t="shared" si="34"/>
        <v>0.018999999999991246</v>
      </c>
      <c r="F442" s="193">
        <f t="shared" si="35"/>
        <v>60.45949214023816</v>
      </c>
      <c r="G442" s="219">
        <f t="shared" si="36"/>
        <v>314.26000000000005</v>
      </c>
      <c r="H442" s="160">
        <v>47</v>
      </c>
      <c r="I442" s="168">
        <v>753.08</v>
      </c>
      <c r="J442" s="168">
        <v>438.82</v>
      </c>
    </row>
    <row r="443" spans="1:10" ht="23.25">
      <c r="A443" s="158"/>
      <c r="B443" s="160">
        <v>27</v>
      </c>
      <c r="C443" s="176">
        <v>86.384</v>
      </c>
      <c r="D443" s="176">
        <v>86.3998</v>
      </c>
      <c r="E443" s="219">
        <f t="shared" si="34"/>
        <v>0.015799999999998704</v>
      </c>
      <c r="F443" s="193">
        <f t="shared" si="35"/>
        <v>44.68325791854837</v>
      </c>
      <c r="G443" s="219">
        <f t="shared" si="36"/>
        <v>353.6</v>
      </c>
      <c r="H443" s="160">
        <v>48</v>
      </c>
      <c r="I443" s="168">
        <v>712.08</v>
      </c>
      <c r="J443" s="168">
        <v>358.48</v>
      </c>
    </row>
    <row r="444" spans="1:10" ht="23.25">
      <c r="A444" s="158">
        <v>22557</v>
      </c>
      <c r="B444" s="160">
        <v>10</v>
      </c>
      <c r="C444" s="176">
        <v>85.1035</v>
      </c>
      <c r="D444" s="176">
        <v>85.124</v>
      </c>
      <c r="E444" s="219">
        <f t="shared" si="34"/>
        <v>0.02049999999999841</v>
      </c>
      <c r="F444" s="193">
        <f t="shared" si="35"/>
        <v>74.05266770219414</v>
      </c>
      <c r="G444" s="219">
        <f t="shared" si="36"/>
        <v>276.83000000000004</v>
      </c>
      <c r="H444" s="160">
        <v>49</v>
      </c>
      <c r="I444" s="168">
        <v>817.71</v>
      </c>
      <c r="J444" s="168">
        <v>540.88</v>
      </c>
    </row>
    <row r="445" spans="1:10" ht="23.25">
      <c r="A445" s="158"/>
      <c r="B445" s="160">
        <v>11</v>
      </c>
      <c r="C445" s="176">
        <v>86.1175</v>
      </c>
      <c r="D445" s="176">
        <v>86.1305</v>
      </c>
      <c r="E445" s="219">
        <f t="shared" si="34"/>
        <v>0.012999999999991019</v>
      </c>
      <c r="F445" s="193">
        <f aca="true" t="shared" si="37" ref="F445:F508">((10^6)*E445/G445)</f>
        <v>40.13212731142844</v>
      </c>
      <c r="G445" s="219">
        <f t="shared" si="36"/>
        <v>323.93000000000006</v>
      </c>
      <c r="H445" s="160">
        <v>50</v>
      </c>
      <c r="I445" s="168">
        <v>754.94</v>
      </c>
      <c r="J445" s="168">
        <v>431.01</v>
      </c>
    </row>
    <row r="446" spans="1:10" ht="23.25">
      <c r="A446" s="158"/>
      <c r="B446" s="160">
        <v>12</v>
      </c>
      <c r="C446" s="176">
        <v>84.8908</v>
      </c>
      <c r="D446" s="176">
        <v>84.905</v>
      </c>
      <c r="E446" s="219">
        <f t="shared" si="34"/>
        <v>0.014200000000002433</v>
      </c>
      <c r="F446" s="193">
        <f t="shared" si="37"/>
        <v>40.09940133288839</v>
      </c>
      <c r="G446" s="219">
        <f t="shared" si="36"/>
        <v>354.11999999999995</v>
      </c>
      <c r="H446" s="160">
        <v>51</v>
      </c>
      <c r="I446" s="168">
        <v>682.66</v>
      </c>
      <c r="J446" s="168">
        <v>328.54</v>
      </c>
    </row>
    <row r="447" spans="1:10" ht="23.25">
      <c r="A447" s="158">
        <v>22565</v>
      </c>
      <c r="B447" s="160">
        <v>13</v>
      </c>
      <c r="C447" s="176">
        <v>86.777</v>
      </c>
      <c r="D447" s="176">
        <v>86.7903</v>
      </c>
      <c r="E447" s="219">
        <f t="shared" si="34"/>
        <v>0.013300000000000978</v>
      </c>
      <c r="F447" s="193">
        <f t="shared" si="37"/>
        <v>47.687343133743205</v>
      </c>
      <c r="G447" s="219">
        <f t="shared" si="36"/>
        <v>278.9</v>
      </c>
      <c r="H447" s="160">
        <v>52</v>
      </c>
      <c r="I447" s="168">
        <v>781.15</v>
      </c>
      <c r="J447" s="168">
        <v>502.25</v>
      </c>
    </row>
    <row r="448" spans="1:10" ht="23.25">
      <c r="A448" s="158"/>
      <c r="B448" s="160">
        <v>14</v>
      </c>
      <c r="C448" s="176">
        <v>85.9947</v>
      </c>
      <c r="D448" s="176">
        <v>86.0115</v>
      </c>
      <c r="E448" s="219">
        <f t="shared" si="34"/>
        <v>0.01680000000000348</v>
      </c>
      <c r="F448" s="193">
        <f t="shared" si="37"/>
        <v>54.90554938232393</v>
      </c>
      <c r="G448" s="219">
        <f t="shared" si="36"/>
        <v>305.98</v>
      </c>
      <c r="H448" s="160">
        <v>53</v>
      </c>
      <c r="I448" s="168">
        <v>744.83</v>
      </c>
      <c r="J448" s="168">
        <v>438.85</v>
      </c>
    </row>
    <row r="449" spans="1:10" ht="23.25">
      <c r="A449" s="158"/>
      <c r="B449" s="160">
        <v>15</v>
      </c>
      <c r="C449" s="176">
        <v>87.0496</v>
      </c>
      <c r="D449" s="176">
        <v>87.0674</v>
      </c>
      <c r="E449" s="219">
        <f t="shared" si="34"/>
        <v>0.017800000000008254</v>
      </c>
      <c r="F449" s="193">
        <f t="shared" si="37"/>
        <v>50.973654066461215</v>
      </c>
      <c r="G449" s="219">
        <f t="shared" si="36"/>
        <v>349.2</v>
      </c>
      <c r="H449" s="160">
        <v>54</v>
      </c>
      <c r="I449" s="168">
        <v>654.88</v>
      </c>
      <c r="J449" s="168">
        <v>305.68</v>
      </c>
    </row>
    <row r="450" spans="1:10" ht="23.25">
      <c r="A450" s="158">
        <v>22576</v>
      </c>
      <c r="B450" s="160">
        <v>16</v>
      </c>
      <c r="C450" s="176">
        <v>86.1736</v>
      </c>
      <c r="D450" s="176">
        <v>86.1901</v>
      </c>
      <c r="E450" s="219">
        <f t="shared" si="34"/>
        <v>0.01650000000000773</v>
      </c>
      <c r="F450" s="193">
        <f t="shared" si="37"/>
        <v>58.08836472454755</v>
      </c>
      <c r="G450" s="219">
        <f t="shared" si="36"/>
        <v>284.04999999999995</v>
      </c>
      <c r="H450" s="160">
        <v>55</v>
      </c>
      <c r="I450" s="168">
        <v>838.79</v>
      </c>
      <c r="J450" s="168">
        <v>554.74</v>
      </c>
    </row>
    <row r="451" spans="1:10" ht="23.25">
      <c r="A451" s="158"/>
      <c r="B451" s="160">
        <v>17</v>
      </c>
      <c r="C451" s="176">
        <v>87.2697</v>
      </c>
      <c r="D451" s="176">
        <v>87.2814</v>
      </c>
      <c r="E451" s="219">
        <f t="shared" si="34"/>
        <v>0.011700000000004707</v>
      </c>
      <c r="F451" s="193">
        <f t="shared" si="37"/>
        <v>36.345562424294705</v>
      </c>
      <c r="G451" s="219">
        <f t="shared" si="36"/>
        <v>321.90999999999997</v>
      </c>
      <c r="H451" s="160">
        <v>56</v>
      </c>
      <c r="I451" s="168">
        <v>834.18</v>
      </c>
      <c r="J451" s="168">
        <v>512.27</v>
      </c>
    </row>
    <row r="452" spans="1:10" ht="23.25">
      <c r="A452" s="158"/>
      <c r="B452" s="160">
        <v>18</v>
      </c>
      <c r="C452" s="176">
        <v>85.2112</v>
      </c>
      <c r="D452" s="176">
        <v>85.2281</v>
      </c>
      <c r="E452" s="219">
        <f t="shared" si="34"/>
        <v>0.016899999999992588</v>
      </c>
      <c r="F452" s="193">
        <f t="shared" si="37"/>
        <v>48.986927157287425</v>
      </c>
      <c r="G452" s="219">
        <f t="shared" si="36"/>
        <v>344.98999999999995</v>
      </c>
      <c r="H452" s="160">
        <v>57</v>
      </c>
      <c r="I452" s="168">
        <v>835.92</v>
      </c>
      <c r="J452" s="168">
        <v>490.93</v>
      </c>
    </row>
    <row r="453" spans="1:10" ht="23.25">
      <c r="A453" s="158">
        <v>22592</v>
      </c>
      <c r="B453" s="160">
        <v>19</v>
      </c>
      <c r="C453" s="176">
        <v>89.0313</v>
      </c>
      <c r="D453" s="176">
        <v>89.0343</v>
      </c>
      <c r="E453" s="219">
        <f t="shared" si="34"/>
        <v>0.0030000000000001137</v>
      </c>
      <c r="F453" s="193">
        <f t="shared" si="37"/>
        <v>11.014833308856344</v>
      </c>
      <c r="G453" s="219">
        <f t="shared" si="36"/>
        <v>272.35999999999996</v>
      </c>
      <c r="H453" s="160">
        <v>58</v>
      </c>
      <c r="I453" s="168">
        <v>660.17</v>
      </c>
      <c r="J453" s="168">
        <v>387.81</v>
      </c>
    </row>
    <row r="454" spans="1:10" ht="23.25">
      <c r="A454" s="158"/>
      <c r="B454" s="160">
        <v>20</v>
      </c>
      <c r="C454" s="176">
        <v>84.7089</v>
      </c>
      <c r="D454" s="176">
        <v>84.7148</v>
      </c>
      <c r="E454" s="219">
        <f t="shared" si="34"/>
        <v>0.005899999999996908</v>
      </c>
      <c r="F454" s="193">
        <f t="shared" si="37"/>
        <v>23.613223405094484</v>
      </c>
      <c r="G454" s="219">
        <f t="shared" si="36"/>
        <v>249.86</v>
      </c>
      <c r="H454" s="160">
        <v>59</v>
      </c>
      <c r="I454" s="168">
        <v>762.86</v>
      </c>
      <c r="J454" s="168">
        <v>513</v>
      </c>
    </row>
    <row r="455" spans="1:10" ht="23.25">
      <c r="A455" s="158"/>
      <c r="B455" s="160">
        <v>21</v>
      </c>
      <c r="C455" s="176">
        <v>86.4148</v>
      </c>
      <c r="D455" s="176">
        <v>86.4171</v>
      </c>
      <c r="E455" s="219">
        <f t="shared" si="34"/>
        <v>0.002300000000005298</v>
      </c>
      <c r="F455" s="193">
        <f t="shared" si="37"/>
        <v>7.508242744769684</v>
      </c>
      <c r="G455" s="219">
        <f t="shared" si="36"/>
        <v>306.33000000000004</v>
      </c>
      <c r="H455" s="160">
        <v>60</v>
      </c>
      <c r="I455" s="168">
        <v>816.21</v>
      </c>
      <c r="J455" s="168">
        <v>509.88</v>
      </c>
    </row>
    <row r="456" spans="1:10" ht="23.25">
      <c r="A456" s="158">
        <v>22600</v>
      </c>
      <c r="B456" s="160">
        <v>22</v>
      </c>
      <c r="C456" s="176">
        <v>85.1791</v>
      </c>
      <c r="D456" s="176">
        <v>85.1902</v>
      </c>
      <c r="E456" s="219">
        <f t="shared" si="34"/>
        <v>0.011099999999999</v>
      </c>
      <c r="F456" s="193">
        <f t="shared" si="37"/>
        <v>36.99999999999667</v>
      </c>
      <c r="G456" s="219">
        <f t="shared" si="36"/>
        <v>300</v>
      </c>
      <c r="H456" s="160">
        <v>61</v>
      </c>
      <c r="I456" s="168">
        <v>672.73</v>
      </c>
      <c r="J456" s="168">
        <v>372.73</v>
      </c>
    </row>
    <row r="457" spans="1:10" ht="23.25">
      <c r="A457" s="158"/>
      <c r="B457" s="160">
        <v>23</v>
      </c>
      <c r="C457" s="176">
        <v>87.7578</v>
      </c>
      <c r="D457" s="176">
        <v>87.7625</v>
      </c>
      <c r="E457" s="219">
        <f t="shared" si="34"/>
        <v>0.004699999999999704</v>
      </c>
      <c r="F457" s="193">
        <f t="shared" si="37"/>
        <v>15.570647672684133</v>
      </c>
      <c r="G457" s="219">
        <f t="shared" si="36"/>
        <v>301.8499999999999</v>
      </c>
      <c r="H457" s="160">
        <v>62</v>
      </c>
      <c r="I457" s="168">
        <v>832.56</v>
      </c>
      <c r="J457" s="168">
        <v>530.71</v>
      </c>
    </row>
    <row r="458" spans="1:10" ht="23.25">
      <c r="A458" s="158"/>
      <c r="B458" s="160">
        <v>24</v>
      </c>
      <c r="C458" s="176">
        <v>88.1356</v>
      </c>
      <c r="D458" s="176">
        <v>88.1468</v>
      </c>
      <c r="E458" s="219">
        <f t="shared" si="34"/>
        <v>0.01120000000000232</v>
      </c>
      <c r="F458" s="193">
        <f t="shared" si="37"/>
        <v>37.6990137668798</v>
      </c>
      <c r="G458" s="219">
        <f t="shared" si="36"/>
        <v>297.09</v>
      </c>
      <c r="H458" s="160">
        <v>63</v>
      </c>
      <c r="I458" s="168">
        <v>659.5</v>
      </c>
      <c r="J458" s="168">
        <v>362.41</v>
      </c>
    </row>
    <row r="459" spans="1:10" ht="23.25">
      <c r="A459" s="158">
        <v>22608</v>
      </c>
      <c r="B459" s="160">
        <v>25</v>
      </c>
      <c r="C459" s="176">
        <v>87.1169</v>
      </c>
      <c r="D459" s="176">
        <v>87.1226</v>
      </c>
      <c r="E459" s="219">
        <f t="shared" si="34"/>
        <v>0.005700000000004479</v>
      </c>
      <c r="F459" s="193">
        <f t="shared" si="37"/>
        <v>18.071716178955896</v>
      </c>
      <c r="G459" s="219">
        <f t="shared" si="36"/>
        <v>315.41</v>
      </c>
      <c r="H459" s="160">
        <v>64</v>
      </c>
      <c r="I459" s="168">
        <v>681.96</v>
      </c>
      <c r="J459" s="168">
        <v>366.55</v>
      </c>
    </row>
    <row r="460" spans="1:10" ht="23.25">
      <c r="A460" s="158"/>
      <c r="B460" s="160">
        <v>26</v>
      </c>
      <c r="C460" s="176">
        <v>85.8805</v>
      </c>
      <c r="D460" s="176">
        <v>85.8831</v>
      </c>
      <c r="E460" s="219">
        <f t="shared" si="34"/>
        <v>0.002600000000001046</v>
      </c>
      <c r="F460" s="193">
        <f t="shared" si="37"/>
        <v>9.22541957918265</v>
      </c>
      <c r="G460" s="219">
        <f t="shared" si="36"/>
        <v>281.8299999999999</v>
      </c>
      <c r="H460" s="160">
        <v>65</v>
      </c>
      <c r="I460" s="168">
        <v>773.05</v>
      </c>
      <c r="J460" s="168">
        <v>491.22</v>
      </c>
    </row>
    <row r="461" spans="1:10" ht="23.25">
      <c r="A461" s="158"/>
      <c r="B461" s="160">
        <v>27</v>
      </c>
      <c r="C461" s="176">
        <v>86.3983</v>
      </c>
      <c r="D461" s="176">
        <v>86.4038</v>
      </c>
      <c r="E461" s="219">
        <f t="shared" si="34"/>
        <v>0.00549999999999784</v>
      </c>
      <c r="F461" s="193">
        <f t="shared" si="37"/>
        <v>19.646365422389145</v>
      </c>
      <c r="G461" s="219">
        <f t="shared" si="36"/>
        <v>279.94999999999993</v>
      </c>
      <c r="H461" s="160">
        <v>66</v>
      </c>
      <c r="I461" s="168">
        <v>837.02</v>
      </c>
      <c r="J461" s="168">
        <v>557.07</v>
      </c>
    </row>
    <row r="462" spans="1:10" ht="23.25">
      <c r="A462" s="158">
        <v>22621</v>
      </c>
      <c r="B462" s="160">
        <v>1</v>
      </c>
      <c r="C462" s="176">
        <v>85.3674</v>
      </c>
      <c r="D462" s="176">
        <v>85.405</v>
      </c>
      <c r="E462" s="219">
        <f t="shared" si="34"/>
        <v>0.037599999999997635</v>
      </c>
      <c r="F462" s="193">
        <f t="shared" si="37"/>
        <v>113.90487730989892</v>
      </c>
      <c r="G462" s="219">
        <f t="shared" si="36"/>
        <v>330.1</v>
      </c>
      <c r="H462" s="160">
        <v>67</v>
      </c>
      <c r="I462" s="168">
        <v>697.5</v>
      </c>
      <c r="J462" s="168">
        <v>367.4</v>
      </c>
    </row>
    <row r="463" spans="1:10" ht="23.25">
      <c r="A463" s="158"/>
      <c r="B463" s="160">
        <v>2</v>
      </c>
      <c r="C463" s="176">
        <v>87.4443</v>
      </c>
      <c r="D463" s="176">
        <v>87.4726</v>
      </c>
      <c r="E463" s="219">
        <f t="shared" si="34"/>
        <v>0.028300000000001546</v>
      </c>
      <c r="F463" s="193">
        <f t="shared" si="37"/>
        <v>108.64140657991302</v>
      </c>
      <c r="G463" s="219">
        <f t="shared" si="36"/>
        <v>260.49</v>
      </c>
      <c r="H463" s="160">
        <v>68</v>
      </c>
      <c r="I463" s="168">
        <v>793.9</v>
      </c>
      <c r="J463" s="168">
        <v>533.41</v>
      </c>
    </row>
    <row r="464" spans="1:10" ht="23.25">
      <c r="A464" s="158"/>
      <c r="B464" s="160">
        <v>3</v>
      </c>
      <c r="C464" s="176">
        <v>85.8609</v>
      </c>
      <c r="D464" s="176">
        <v>85.8919</v>
      </c>
      <c r="E464" s="219">
        <f t="shared" si="34"/>
        <v>0.03100000000000591</v>
      </c>
      <c r="F464" s="193">
        <f t="shared" si="37"/>
        <v>110.73405965353065</v>
      </c>
      <c r="G464" s="219">
        <f t="shared" si="36"/>
        <v>279.95000000000005</v>
      </c>
      <c r="H464" s="160">
        <v>69</v>
      </c>
      <c r="I464" s="168">
        <v>806.1</v>
      </c>
      <c r="J464" s="168">
        <v>526.15</v>
      </c>
    </row>
    <row r="465" spans="1:10" ht="23.25">
      <c r="A465" s="158">
        <v>22629</v>
      </c>
      <c r="B465" s="160">
        <v>4</v>
      </c>
      <c r="C465" s="176">
        <v>85.0186</v>
      </c>
      <c r="D465" s="176">
        <v>85.059</v>
      </c>
      <c r="E465" s="219">
        <f t="shared" si="34"/>
        <v>0.04039999999999111</v>
      </c>
      <c r="F465" s="193">
        <f t="shared" si="37"/>
        <v>152.2919179734285</v>
      </c>
      <c r="G465" s="219">
        <f t="shared" si="36"/>
        <v>265.28</v>
      </c>
      <c r="H465" s="160">
        <v>70</v>
      </c>
      <c r="I465" s="168">
        <v>813.24</v>
      </c>
      <c r="J465" s="168">
        <v>547.96</v>
      </c>
    </row>
    <row r="466" spans="1:10" ht="23.25">
      <c r="A466" s="158"/>
      <c r="B466" s="160">
        <v>5</v>
      </c>
      <c r="C466" s="176">
        <v>85.0128</v>
      </c>
      <c r="D466" s="176">
        <v>85.064</v>
      </c>
      <c r="E466" s="219">
        <f t="shared" si="34"/>
        <v>0.05119999999999436</v>
      </c>
      <c r="F466" s="193">
        <f t="shared" si="37"/>
        <v>188.28374949433447</v>
      </c>
      <c r="G466" s="219">
        <f t="shared" si="36"/>
        <v>271.92999999999995</v>
      </c>
      <c r="H466" s="160">
        <v>71</v>
      </c>
      <c r="I466" s="168">
        <v>692.66</v>
      </c>
      <c r="J466" s="168">
        <v>420.73</v>
      </c>
    </row>
    <row r="467" spans="1:10" ht="23.25">
      <c r="A467" s="158"/>
      <c r="B467" s="160">
        <v>6</v>
      </c>
      <c r="C467" s="176">
        <v>87.3444</v>
      </c>
      <c r="D467" s="176">
        <v>87.3901</v>
      </c>
      <c r="E467" s="219">
        <f t="shared" si="34"/>
        <v>0.04570000000001073</v>
      </c>
      <c r="F467" s="193">
        <f t="shared" si="37"/>
        <v>165.10115606940292</v>
      </c>
      <c r="G467" s="219">
        <f t="shared" si="36"/>
        <v>276.8</v>
      </c>
      <c r="H467" s="160">
        <v>72</v>
      </c>
      <c r="I467" s="168">
        <v>613.36</v>
      </c>
      <c r="J467" s="168">
        <v>336.56</v>
      </c>
    </row>
    <row r="468" spans="1:10" ht="23.25">
      <c r="A468" s="158">
        <v>22650</v>
      </c>
      <c r="B468" s="160">
        <v>13</v>
      </c>
      <c r="C468" s="176">
        <v>86.7664</v>
      </c>
      <c r="D468" s="176">
        <v>86.8122</v>
      </c>
      <c r="E468" s="219">
        <f t="shared" si="34"/>
        <v>0.04579999999999984</v>
      </c>
      <c r="F468" s="193">
        <f t="shared" si="37"/>
        <v>164.7008055235898</v>
      </c>
      <c r="G468" s="219">
        <f t="shared" si="36"/>
        <v>278.0799999999999</v>
      </c>
      <c r="H468" s="160">
        <v>73</v>
      </c>
      <c r="I468" s="168">
        <v>709.68</v>
      </c>
      <c r="J468" s="168">
        <v>431.6</v>
      </c>
    </row>
    <row r="469" spans="1:10" ht="23.25">
      <c r="A469" s="158"/>
      <c r="B469" s="160">
        <v>14</v>
      </c>
      <c r="C469" s="176">
        <v>85.9246</v>
      </c>
      <c r="D469" s="176">
        <v>85.9709</v>
      </c>
      <c r="E469" s="219">
        <f t="shared" si="34"/>
        <v>0.04630000000000223</v>
      </c>
      <c r="F469" s="193">
        <f t="shared" si="37"/>
        <v>189.47454575217805</v>
      </c>
      <c r="G469" s="219">
        <f t="shared" si="36"/>
        <v>244.36</v>
      </c>
      <c r="H469" s="160">
        <v>74</v>
      </c>
      <c r="I469" s="168">
        <v>791.02</v>
      </c>
      <c r="J469" s="168">
        <v>546.66</v>
      </c>
    </row>
    <row r="470" spans="1:10" ht="23.25">
      <c r="A470" s="158"/>
      <c r="B470" s="160">
        <v>15</v>
      </c>
      <c r="C470" s="176">
        <v>87.006</v>
      </c>
      <c r="D470" s="176">
        <v>87.0531</v>
      </c>
      <c r="E470" s="219">
        <f t="shared" si="34"/>
        <v>0.047100000000000364</v>
      </c>
      <c r="F470" s="193">
        <f t="shared" si="37"/>
        <v>156.23963378226085</v>
      </c>
      <c r="G470" s="219">
        <f t="shared" si="36"/>
        <v>301.46000000000004</v>
      </c>
      <c r="H470" s="160">
        <v>75</v>
      </c>
      <c r="I470" s="168">
        <v>702.6</v>
      </c>
      <c r="J470" s="168">
        <v>401.14</v>
      </c>
    </row>
    <row r="471" spans="1:10" ht="23.25">
      <c r="A471" s="158">
        <v>22660</v>
      </c>
      <c r="B471" s="160">
        <v>16</v>
      </c>
      <c r="C471" s="176">
        <v>86.141</v>
      </c>
      <c r="D471" s="176">
        <v>86.1844</v>
      </c>
      <c r="E471" s="219">
        <f t="shared" si="34"/>
        <v>0.04339999999999122</v>
      </c>
      <c r="F471" s="193">
        <f t="shared" si="37"/>
        <v>157.64047800657883</v>
      </c>
      <c r="G471" s="219">
        <f t="shared" si="36"/>
        <v>275.31000000000006</v>
      </c>
      <c r="H471" s="160">
        <v>76</v>
      </c>
      <c r="I471" s="168">
        <v>802.59</v>
      </c>
      <c r="J471" s="168">
        <v>527.28</v>
      </c>
    </row>
    <row r="472" spans="1:10" ht="23.25">
      <c r="A472" s="158"/>
      <c r="B472" s="160">
        <v>17</v>
      </c>
      <c r="C472" s="176">
        <v>87.2185</v>
      </c>
      <c r="D472" s="176">
        <v>87.2689</v>
      </c>
      <c r="E472" s="219">
        <f t="shared" si="34"/>
        <v>0.050399999999996226</v>
      </c>
      <c r="F472" s="193">
        <f t="shared" si="37"/>
        <v>171.65043253183103</v>
      </c>
      <c r="G472" s="219">
        <f t="shared" si="36"/>
        <v>293.62</v>
      </c>
      <c r="H472" s="160">
        <v>77</v>
      </c>
      <c r="I472" s="168">
        <v>823.49</v>
      </c>
      <c r="J472" s="168">
        <v>529.87</v>
      </c>
    </row>
    <row r="473" spans="1:10" ht="23.25">
      <c r="A473" s="158"/>
      <c r="B473" s="160">
        <v>18</v>
      </c>
      <c r="C473" s="176">
        <v>85.1453</v>
      </c>
      <c r="D473" s="176">
        <v>85.1958</v>
      </c>
      <c r="E473" s="219">
        <f t="shared" si="34"/>
        <v>0.050499999999999545</v>
      </c>
      <c r="F473" s="193">
        <f t="shared" si="37"/>
        <v>172.755883962779</v>
      </c>
      <c r="G473" s="219">
        <f t="shared" si="36"/>
        <v>292.31999999999994</v>
      </c>
      <c r="H473" s="160">
        <v>78</v>
      </c>
      <c r="I473" s="168">
        <v>802.05</v>
      </c>
      <c r="J473" s="168">
        <v>509.73</v>
      </c>
    </row>
    <row r="474" spans="1:10" ht="23.25">
      <c r="A474" s="158">
        <v>22683</v>
      </c>
      <c r="B474" s="160">
        <v>28</v>
      </c>
      <c r="C474" s="176">
        <v>87.2258</v>
      </c>
      <c r="D474" s="176">
        <v>87.2275</v>
      </c>
      <c r="E474" s="219">
        <f t="shared" si="34"/>
        <v>0.0016999999999995907</v>
      </c>
      <c r="F474" s="193">
        <f t="shared" si="37"/>
        <v>7.260923418611843</v>
      </c>
      <c r="G474" s="219">
        <f t="shared" si="36"/>
        <v>234.13</v>
      </c>
      <c r="H474" s="160">
        <v>79</v>
      </c>
      <c r="I474" s="168">
        <v>796.3</v>
      </c>
      <c r="J474" s="168">
        <v>562.17</v>
      </c>
    </row>
    <row r="475" spans="1:10" ht="23.25">
      <c r="A475" s="158"/>
      <c r="B475" s="160">
        <v>29</v>
      </c>
      <c r="C475" s="176">
        <v>85.2565</v>
      </c>
      <c r="D475" s="176">
        <v>85.2597</v>
      </c>
      <c r="E475" s="219">
        <f t="shared" si="34"/>
        <v>0.003199999999992542</v>
      </c>
      <c r="F475" s="193">
        <f t="shared" si="37"/>
        <v>11.20958419446016</v>
      </c>
      <c r="G475" s="219">
        <f t="shared" si="36"/>
        <v>285.47</v>
      </c>
      <c r="H475" s="160">
        <v>80</v>
      </c>
      <c r="I475" s="168">
        <v>764.5</v>
      </c>
      <c r="J475" s="168">
        <v>479.03</v>
      </c>
    </row>
    <row r="476" spans="1:10" ht="23.25">
      <c r="A476" s="158"/>
      <c r="B476" s="160">
        <v>30</v>
      </c>
      <c r="C476" s="176">
        <v>84.9786</v>
      </c>
      <c r="D476" s="176">
        <v>84.9813</v>
      </c>
      <c r="E476" s="219">
        <f t="shared" si="34"/>
        <v>0.0027000000000043656</v>
      </c>
      <c r="F476" s="193">
        <f t="shared" si="37"/>
        <v>9.50001759264053</v>
      </c>
      <c r="G476" s="219">
        <f t="shared" si="36"/>
        <v>284.21000000000004</v>
      </c>
      <c r="H476" s="160">
        <v>81</v>
      </c>
      <c r="I476" s="168">
        <v>819.57</v>
      </c>
      <c r="J476" s="168">
        <v>535.36</v>
      </c>
    </row>
    <row r="477" spans="1:10" ht="23.25">
      <c r="A477" s="158">
        <v>22691</v>
      </c>
      <c r="B477" s="160">
        <v>31</v>
      </c>
      <c r="C477" s="176">
        <v>84.9043</v>
      </c>
      <c r="D477" s="176">
        <v>84.9045</v>
      </c>
      <c r="E477" s="219">
        <f t="shared" si="34"/>
        <v>0.00019999999999242846</v>
      </c>
      <c r="F477" s="193">
        <f t="shared" si="37"/>
        <v>0.9843004084474062</v>
      </c>
      <c r="G477" s="219">
        <f t="shared" si="36"/>
        <v>203.19</v>
      </c>
      <c r="H477" s="160">
        <v>82</v>
      </c>
      <c r="I477" s="168">
        <v>714.38</v>
      </c>
      <c r="J477" s="168">
        <v>511.19</v>
      </c>
    </row>
    <row r="478" spans="1:10" ht="23.25">
      <c r="A478" s="158"/>
      <c r="B478" s="160">
        <v>32</v>
      </c>
      <c r="C478" s="176">
        <v>85.0064</v>
      </c>
      <c r="D478" s="176">
        <v>85.0064</v>
      </c>
      <c r="E478" s="219">
        <f t="shared" si="34"/>
        <v>0</v>
      </c>
      <c r="F478" s="193">
        <f t="shared" si="37"/>
        <v>0</v>
      </c>
      <c r="G478" s="219">
        <f t="shared" si="36"/>
        <v>283.07</v>
      </c>
      <c r="H478" s="160">
        <v>83</v>
      </c>
      <c r="I478" s="168">
        <v>609.15</v>
      </c>
      <c r="J478" s="168">
        <v>326.08</v>
      </c>
    </row>
    <row r="479" spans="1:10" ht="23.25">
      <c r="A479" s="158"/>
      <c r="B479" s="160">
        <v>33</v>
      </c>
      <c r="C479" s="176">
        <v>85.9802</v>
      </c>
      <c r="D479" s="176">
        <v>85.9823</v>
      </c>
      <c r="E479" s="219">
        <f t="shared" si="34"/>
        <v>0.0020999999999986585</v>
      </c>
      <c r="F479" s="193">
        <f t="shared" si="37"/>
        <v>7.495984294123358</v>
      </c>
      <c r="G479" s="219">
        <f t="shared" si="36"/>
        <v>280.15</v>
      </c>
      <c r="H479" s="160">
        <v>84</v>
      </c>
      <c r="I479" s="168">
        <v>843.74</v>
      </c>
      <c r="J479" s="168">
        <v>563.59</v>
      </c>
    </row>
    <row r="480" spans="1:10" ht="23.25">
      <c r="A480" s="158">
        <v>22702</v>
      </c>
      <c r="B480" s="160">
        <v>34</v>
      </c>
      <c r="C480" s="176">
        <v>83.7544</v>
      </c>
      <c r="D480" s="176">
        <v>83.7589</v>
      </c>
      <c r="E480" s="219">
        <f t="shared" si="34"/>
        <v>0.004499999999993065</v>
      </c>
      <c r="F480" s="193">
        <f t="shared" si="37"/>
        <v>16.604553337489637</v>
      </c>
      <c r="G480" s="219">
        <f t="shared" si="36"/>
        <v>271.00999999999993</v>
      </c>
      <c r="H480" s="160">
        <v>85</v>
      </c>
      <c r="I480" s="168">
        <v>707.06</v>
      </c>
      <c r="J480" s="168">
        <v>436.05</v>
      </c>
    </row>
    <row r="481" spans="1:10" ht="23.25">
      <c r="A481" s="158"/>
      <c r="B481" s="160">
        <v>35</v>
      </c>
      <c r="C481" s="176">
        <v>85.0437</v>
      </c>
      <c r="D481" s="176">
        <v>85.0441</v>
      </c>
      <c r="E481" s="219">
        <f t="shared" si="34"/>
        <v>0.00039999999999906777</v>
      </c>
      <c r="F481" s="193">
        <f t="shared" si="37"/>
        <v>1.6159657415225137</v>
      </c>
      <c r="G481" s="219">
        <f t="shared" si="36"/>
        <v>247.52999999999997</v>
      </c>
      <c r="H481" s="160">
        <v>86</v>
      </c>
      <c r="I481" s="168">
        <v>759.72</v>
      </c>
      <c r="J481" s="168">
        <v>512.19</v>
      </c>
    </row>
    <row r="482" spans="1:10" ht="23.25">
      <c r="A482" s="158"/>
      <c r="B482" s="160">
        <v>36</v>
      </c>
      <c r="C482" s="176">
        <v>84.5953</v>
      </c>
      <c r="D482" s="176">
        <v>84.6004</v>
      </c>
      <c r="E482" s="219">
        <f t="shared" si="34"/>
        <v>0.005099999999998772</v>
      </c>
      <c r="F482" s="193">
        <f t="shared" si="37"/>
        <v>18.28809122529771</v>
      </c>
      <c r="G482" s="219">
        <f t="shared" si="36"/>
        <v>278.87</v>
      </c>
      <c r="H482" s="160">
        <v>87</v>
      </c>
      <c r="I482" s="168">
        <v>662.5</v>
      </c>
      <c r="J482" s="168">
        <v>383.63</v>
      </c>
    </row>
    <row r="483" spans="1:10" ht="23.25">
      <c r="A483" s="158">
        <v>22719</v>
      </c>
      <c r="B483" s="160">
        <v>25</v>
      </c>
      <c r="C483" s="176">
        <v>87.0564</v>
      </c>
      <c r="D483" s="176">
        <v>87.0615</v>
      </c>
      <c r="E483" s="219">
        <f t="shared" si="34"/>
        <v>0.005099999999998772</v>
      </c>
      <c r="F483" s="193">
        <f t="shared" si="37"/>
        <v>18.006567100938362</v>
      </c>
      <c r="G483" s="219">
        <f t="shared" si="36"/>
        <v>283.23</v>
      </c>
      <c r="H483" s="160">
        <v>88</v>
      </c>
      <c r="I483" s="168">
        <v>805.23</v>
      </c>
      <c r="J483" s="168">
        <v>522</v>
      </c>
    </row>
    <row r="484" spans="1:10" ht="23.25">
      <c r="A484" s="158"/>
      <c r="B484" s="160">
        <v>26</v>
      </c>
      <c r="C484" s="176">
        <v>85.8108</v>
      </c>
      <c r="D484" s="176">
        <v>85.8193</v>
      </c>
      <c r="E484" s="219">
        <f t="shared" si="34"/>
        <v>0.008499999999997954</v>
      </c>
      <c r="F484" s="193">
        <f t="shared" si="37"/>
        <v>32.11910519950859</v>
      </c>
      <c r="G484" s="219">
        <f t="shared" si="36"/>
        <v>264.64000000000004</v>
      </c>
      <c r="H484" s="160">
        <v>89</v>
      </c>
      <c r="I484" s="168">
        <v>773.21</v>
      </c>
      <c r="J484" s="168">
        <v>508.57</v>
      </c>
    </row>
    <row r="485" spans="1:10" ht="23.25">
      <c r="A485" s="158"/>
      <c r="B485" s="160">
        <v>27</v>
      </c>
      <c r="C485" s="176">
        <v>86.3175</v>
      </c>
      <c r="D485" s="176">
        <v>86.3275</v>
      </c>
      <c r="E485" s="219">
        <f t="shared" si="34"/>
        <v>0.010000000000005116</v>
      </c>
      <c r="F485" s="193">
        <f t="shared" si="37"/>
        <v>31.8177479398171</v>
      </c>
      <c r="G485" s="219">
        <f t="shared" si="36"/>
        <v>314.28999999999996</v>
      </c>
      <c r="H485" s="160">
        <v>90</v>
      </c>
      <c r="I485" s="168">
        <v>680.03</v>
      </c>
      <c r="J485" s="168">
        <v>365.74</v>
      </c>
    </row>
    <row r="486" spans="1:10" ht="23.25">
      <c r="A486" s="158">
        <v>22727</v>
      </c>
      <c r="B486" s="160">
        <v>28</v>
      </c>
      <c r="C486" s="176">
        <v>87.1982</v>
      </c>
      <c r="D486" s="176">
        <v>87.203</v>
      </c>
      <c r="E486" s="219">
        <f t="shared" si="34"/>
        <v>0.004800000000003024</v>
      </c>
      <c r="F486" s="193">
        <f t="shared" si="37"/>
        <v>16.812609457103413</v>
      </c>
      <c r="G486" s="219">
        <f t="shared" si="36"/>
        <v>285.5</v>
      </c>
      <c r="H486" s="160">
        <v>91</v>
      </c>
      <c r="I486" s="168">
        <v>638.12</v>
      </c>
      <c r="J486" s="168">
        <v>352.62</v>
      </c>
    </row>
    <row r="487" spans="1:10" ht="23.25">
      <c r="A487" s="158"/>
      <c r="B487" s="160">
        <v>29</v>
      </c>
      <c r="C487" s="176">
        <v>85.2627</v>
      </c>
      <c r="D487" s="176">
        <v>85.2705</v>
      </c>
      <c r="E487" s="219">
        <f t="shared" si="34"/>
        <v>0.007800000000003138</v>
      </c>
      <c r="F487" s="193">
        <f t="shared" si="37"/>
        <v>27.331978414756247</v>
      </c>
      <c r="G487" s="219">
        <f t="shared" si="36"/>
        <v>285.38</v>
      </c>
      <c r="H487" s="160">
        <v>92</v>
      </c>
      <c r="I487" s="168">
        <v>640.26</v>
      </c>
      <c r="J487" s="168">
        <v>354.88</v>
      </c>
    </row>
    <row r="488" spans="1:10" ht="24" thickBot="1">
      <c r="A488" s="229"/>
      <c r="B488" s="230">
        <v>30</v>
      </c>
      <c r="C488" s="231">
        <v>84.9636</v>
      </c>
      <c r="D488" s="231">
        <v>84.967</v>
      </c>
      <c r="E488" s="232">
        <f t="shared" si="34"/>
        <v>0.0033999999999991815</v>
      </c>
      <c r="F488" s="233">
        <f t="shared" si="37"/>
        <v>12.976603946411135</v>
      </c>
      <c r="G488" s="232">
        <f t="shared" si="36"/>
        <v>262.01</v>
      </c>
      <c r="H488" s="230">
        <v>93</v>
      </c>
      <c r="I488" s="234">
        <v>776.73</v>
      </c>
      <c r="J488" s="234">
        <v>514.72</v>
      </c>
    </row>
    <row r="489" spans="1:10" ht="23.25">
      <c r="A489" s="203">
        <v>22739</v>
      </c>
      <c r="B489" s="204">
        <v>31</v>
      </c>
      <c r="C489" s="205">
        <v>84.8795</v>
      </c>
      <c r="D489" s="205">
        <v>84.8865</v>
      </c>
      <c r="E489" s="228">
        <f t="shared" si="34"/>
        <v>0.007000000000005002</v>
      </c>
      <c r="F489" s="207">
        <f t="shared" si="37"/>
        <v>23.70711552140415</v>
      </c>
      <c r="G489" s="228">
        <f t="shared" si="36"/>
        <v>295.27</v>
      </c>
      <c r="H489" s="204">
        <v>1</v>
      </c>
      <c r="I489" s="209">
        <v>786.12</v>
      </c>
      <c r="J489" s="209">
        <v>490.85</v>
      </c>
    </row>
    <row r="490" spans="1:10" ht="23.25">
      <c r="A490" s="158"/>
      <c r="B490" s="160">
        <v>32</v>
      </c>
      <c r="C490" s="176">
        <v>85.057</v>
      </c>
      <c r="D490" s="176">
        <v>85.0655</v>
      </c>
      <c r="E490" s="219">
        <f t="shared" si="34"/>
        <v>0.008499999999997954</v>
      </c>
      <c r="F490" s="193">
        <f t="shared" si="37"/>
        <v>29.5385043091394</v>
      </c>
      <c r="G490" s="219">
        <f t="shared" si="36"/>
        <v>287.76</v>
      </c>
      <c r="H490" s="160">
        <v>2</v>
      </c>
      <c r="I490" s="168">
        <v>735.04</v>
      </c>
      <c r="J490" s="168">
        <v>447.28</v>
      </c>
    </row>
    <row r="491" spans="1:10" ht="23.25">
      <c r="A491" s="158"/>
      <c r="B491" s="160">
        <v>33</v>
      </c>
      <c r="C491" s="176">
        <v>86.0025</v>
      </c>
      <c r="D491" s="176">
        <v>86.0112</v>
      </c>
      <c r="E491" s="219">
        <f t="shared" si="34"/>
        <v>0.008700000000004593</v>
      </c>
      <c r="F491" s="193">
        <f t="shared" si="37"/>
        <v>26.713338246145277</v>
      </c>
      <c r="G491" s="219">
        <f t="shared" si="36"/>
        <v>325.67999999999995</v>
      </c>
      <c r="H491" s="160">
        <v>3</v>
      </c>
      <c r="I491" s="168">
        <v>669.15</v>
      </c>
      <c r="J491" s="168">
        <v>343.47</v>
      </c>
    </row>
    <row r="492" spans="1:10" ht="23.25">
      <c r="A492" s="158">
        <v>22758</v>
      </c>
      <c r="B492" s="160">
        <v>34</v>
      </c>
      <c r="C492" s="176">
        <v>83.8663</v>
      </c>
      <c r="D492" s="176">
        <v>83.8786</v>
      </c>
      <c r="E492" s="219">
        <f t="shared" si="34"/>
        <v>0.012300000000010414</v>
      </c>
      <c r="F492" s="193">
        <f t="shared" si="37"/>
        <v>41.251634973372276</v>
      </c>
      <c r="G492" s="219">
        <f t="shared" si="36"/>
        <v>298.1700000000001</v>
      </c>
      <c r="H492" s="160">
        <v>4</v>
      </c>
      <c r="I492" s="168">
        <v>829.35</v>
      </c>
      <c r="J492" s="168">
        <v>531.18</v>
      </c>
    </row>
    <row r="493" spans="1:10" ht="23.25">
      <c r="A493" s="158"/>
      <c r="B493" s="160">
        <v>35</v>
      </c>
      <c r="C493" s="176">
        <v>84.9952</v>
      </c>
      <c r="D493" s="176">
        <v>85.0032</v>
      </c>
      <c r="E493" s="219">
        <f t="shared" si="34"/>
        <v>0.008000000000009777</v>
      </c>
      <c r="F493" s="193">
        <f t="shared" si="37"/>
        <v>25.853989593800787</v>
      </c>
      <c r="G493" s="219">
        <f t="shared" si="36"/>
        <v>309.43</v>
      </c>
      <c r="H493" s="160">
        <v>5</v>
      </c>
      <c r="I493" s="168">
        <v>816.73</v>
      </c>
      <c r="J493" s="168">
        <v>507.3</v>
      </c>
    </row>
    <row r="494" spans="1:10" ht="23.25">
      <c r="A494" s="158"/>
      <c r="B494" s="160">
        <v>36</v>
      </c>
      <c r="C494" s="176">
        <v>84.5968</v>
      </c>
      <c r="D494" s="176">
        <v>84.6065</v>
      </c>
      <c r="E494" s="219">
        <f t="shared" si="34"/>
        <v>0.009699999999995157</v>
      </c>
      <c r="F494" s="193">
        <f t="shared" si="37"/>
        <v>32.78356090305245</v>
      </c>
      <c r="G494" s="219">
        <f t="shared" si="36"/>
        <v>295.88</v>
      </c>
      <c r="H494" s="160">
        <v>6</v>
      </c>
      <c r="I494" s="168">
        <v>850.74</v>
      </c>
      <c r="J494" s="168">
        <v>554.86</v>
      </c>
    </row>
    <row r="495" spans="1:10" ht="23.25">
      <c r="A495" s="158">
        <v>22781</v>
      </c>
      <c r="B495" s="160">
        <v>13</v>
      </c>
      <c r="C495" s="176">
        <v>86.7415</v>
      </c>
      <c r="D495" s="176">
        <v>86.7506</v>
      </c>
      <c r="E495" s="219">
        <f t="shared" si="34"/>
        <v>0.00910000000000366</v>
      </c>
      <c r="F495" s="193">
        <f t="shared" si="37"/>
        <v>32.003938946344725</v>
      </c>
      <c r="G495" s="219">
        <f t="shared" si="36"/>
        <v>284.34000000000003</v>
      </c>
      <c r="H495" s="160">
        <v>7</v>
      </c>
      <c r="I495" s="168">
        <v>793.94</v>
      </c>
      <c r="J495" s="168">
        <v>509.6</v>
      </c>
    </row>
    <row r="496" spans="1:10" ht="23.25">
      <c r="A496" s="158"/>
      <c r="B496" s="160">
        <v>14</v>
      </c>
      <c r="C496" s="176">
        <v>85.951</v>
      </c>
      <c r="D496" s="176">
        <v>85.9605</v>
      </c>
      <c r="E496" s="219">
        <f t="shared" si="34"/>
        <v>0.009500000000002728</v>
      </c>
      <c r="F496" s="193">
        <f t="shared" si="37"/>
        <v>26.675652149503627</v>
      </c>
      <c r="G496" s="219">
        <f t="shared" si="36"/>
        <v>356.13000000000005</v>
      </c>
      <c r="H496" s="160">
        <v>8</v>
      </c>
      <c r="I496" s="168">
        <v>721.83</v>
      </c>
      <c r="J496" s="168">
        <v>365.7</v>
      </c>
    </row>
    <row r="497" spans="1:10" ht="23.25">
      <c r="A497" s="158"/>
      <c r="B497" s="160">
        <v>15</v>
      </c>
      <c r="C497" s="176">
        <v>87.0097</v>
      </c>
      <c r="D497" s="176">
        <v>87.022</v>
      </c>
      <c r="E497" s="219">
        <f t="shared" si="34"/>
        <v>0.012300000000010414</v>
      </c>
      <c r="F497" s="193">
        <f t="shared" si="37"/>
        <v>36.94692259172273</v>
      </c>
      <c r="G497" s="219">
        <f t="shared" si="36"/>
        <v>332.90999999999997</v>
      </c>
      <c r="H497" s="160">
        <v>9</v>
      </c>
      <c r="I497" s="168">
        <v>685.53</v>
      </c>
      <c r="J497" s="168">
        <v>352.62</v>
      </c>
    </row>
    <row r="498" spans="1:10" ht="23.25">
      <c r="A498" s="158">
        <v>22788</v>
      </c>
      <c r="B498" s="160">
        <v>16</v>
      </c>
      <c r="C498" s="176">
        <v>86.1724</v>
      </c>
      <c r="D498" s="176">
        <v>86.1747</v>
      </c>
      <c r="E498" s="219">
        <f t="shared" si="34"/>
        <v>0.002300000000005298</v>
      </c>
      <c r="F498" s="193">
        <f t="shared" si="37"/>
        <v>7.793439956645764</v>
      </c>
      <c r="G498" s="219">
        <f t="shared" si="36"/>
        <v>295.12</v>
      </c>
      <c r="H498" s="160">
        <v>10</v>
      </c>
      <c r="I498" s="168">
        <v>845.92</v>
      </c>
      <c r="J498" s="168">
        <v>550.8</v>
      </c>
    </row>
    <row r="499" spans="1:10" ht="23.25">
      <c r="A499" s="158"/>
      <c r="B499" s="160">
        <v>17</v>
      </c>
      <c r="C499" s="176">
        <v>87.2423</v>
      </c>
      <c r="D499" s="176">
        <v>87.248</v>
      </c>
      <c r="E499" s="219">
        <f t="shared" si="34"/>
        <v>0.005700000000004479</v>
      </c>
      <c r="F499" s="193">
        <f t="shared" si="37"/>
        <v>16.5150373761502</v>
      </c>
      <c r="G499" s="219">
        <f t="shared" si="36"/>
        <v>345.13999999999993</v>
      </c>
      <c r="H499" s="160">
        <v>11</v>
      </c>
      <c r="I499" s="168">
        <v>714.18</v>
      </c>
      <c r="J499" s="168">
        <v>369.04</v>
      </c>
    </row>
    <row r="500" spans="1:10" ht="23.25">
      <c r="A500" s="158"/>
      <c r="B500" s="160">
        <v>18</v>
      </c>
      <c r="C500" s="176">
        <v>85.1537</v>
      </c>
      <c r="D500" s="176">
        <v>85.1595</v>
      </c>
      <c r="E500" s="219">
        <f t="shared" si="34"/>
        <v>0.005799999999993588</v>
      </c>
      <c r="F500" s="193">
        <f t="shared" si="37"/>
        <v>21.671710944190067</v>
      </c>
      <c r="G500" s="219">
        <f t="shared" si="36"/>
        <v>267.63</v>
      </c>
      <c r="H500" s="160">
        <v>12</v>
      </c>
      <c r="I500" s="168">
        <v>890.36</v>
      </c>
      <c r="J500" s="168">
        <v>622.73</v>
      </c>
    </row>
    <row r="501" spans="1:10" ht="23.25">
      <c r="A501" s="158">
        <v>22803</v>
      </c>
      <c r="B501" s="160">
        <v>19</v>
      </c>
      <c r="C501" s="176">
        <v>88.9514</v>
      </c>
      <c r="D501" s="176">
        <v>88.9595</v>
      </c>
      <c r="E501" s="219">
        <f t="shared" si="34"/>
        <v>0.008099999999998886</v>
      </c>
      <c r="F501" s="193">
        <f t="shared" si="37"/>
        <v>22.27845316023677</v>
      </c>
      <c r="G501" s="219">
        <f t="shared" si="36"/>
        <v>363.58000000000004</v>
      </c>
      <c r="H501" s="160">
        <v>13</v>
      </c>
      <c r="I501" s="168">
        <v>732.72</v>
      </c>
      <c r="J501" s="168">
        <v>369.14</v>
      </c>
    </row>
    <row r="502" spans="1:10" ht="23.25">
      <c r="A502" s="158"/>
      <c r="B502" s="160">
        <v>20</v>
      </c>
      <c r="C502" s="176">
        <v>84.6773</v>
      </c>
      <c r="D502" s="176">
        <v>84.6875</v>
      </c>
      <c r="E502" s="219">
        <f t="shared" si="34"/>
        <v>0.010199999999997544</v>
      </c>
      <c r="F502" s="193">
        <f t="shared" si="37"/>
        <v>40.50833995233339</v>
      </c>
      <c r="G502" s="219">
        <f t="shared" si="36"/>
        <v>251.79999999999995</v>
      </c>
      <c r="H502" s="160">
        <v>14</v>
      </c>
      <c r="I502" s="168">
        <v>807.17</v>
      </c>
      <c r="J502" s="168">
        <v>555.37</v>
      </c>
    </row>
    <row r="503" spans="1:10" ht="23.25">
      <c r="A503" s="158"/>
      <c r="B503" s="160">
        <v>21</v>
      </c>
      <c r="C503" s="176">
        <v>86.4015</v>
      </c>
      <c r="D503" s="176">
        <v>86.4104</v>
      </c>
      <c r="E503" s="219">
        <f t="shared" si="34"/>
        <v>0.008899999999997021</v>
      </c>
      <c r="F503" s="193">
        <f t="shared" si="37"/>
        <v>30.67167522485791</v>
      </c>
      <c r="G503" s="219">
        <f t="shared" si="36"/>
        <v>290.17</v>
      </c>
      <c r="H503" s="160">
        <v>15</v>
      </c>
      <c r="I503" s="168">
        <v>784.76</v>
      </c>
      <c r="J503" s="168">
        <v>494.59</v>
      </c>
    </row>
    <row r="504" spans="1:10" ht="23.25">
      <c r="A504" s="158">
        <v>22814</v>
      </c>
      <c r="B504" s="160">
        <v>22</v>
      </c>
      <c r="C504" s="176">
        <v>85.1548</v>
      </c>
      <c r="D504" s="176">
        <v>85.1629</v>
      </c>
      <c r="E504" s="219">
        <f t="shared" si="34"/>
        <v>0.008099999999998886</v>
      </c>
      <c r="F504" s="193">
        <f t="shared" si="37"/>
        <v>23.431398073415153</v>
      </c>
      <c r="G504" s="219">
        <f t="shared" si="36"/>
        <v>345.69000000000005</v>
      </c>
      <c r="H504" s="160">
        <v>16</v>
      </c>
      <c r="I504" s="168">
        <v>713.7</v>
      </c>
      <c r="J504" s="168">
        <v>368.01</v>
      </c>
    </row>
    <row r="505" spans="1:10" ht="23.25">
      <c r="A505" s="158"/>
      <c r="B505" s="160">
        <v>23</v>
      </c>
      <c r="C505" s="176">
        <v>87.6973</v>
      </c>
      <c r="D505" s="176">
        <v>87.7048</v>
      </c>
      <c r="E505" s="219">
        <f t="shared" si="34"/>
        <v>0.00750000000000739</v>
      </c>
      <c r="F505" s="193">
        <f t="shared" si="37"/>
        <v>25.921061726713862</v>
      </c>
      <c r="G505" s="219">
        <f t="shared" si="36"/>
        <v>289.34000000000003</v>
      </c>
      <c r="H505" s="160">
        <v>17</v>
      </c>
      <c r="I505" s="168">
        <v>628.59</v>
      </c>
      <c r="J505" s="168">
        <v>339.25</v>
      </c>
    </row>
    <row r="506" spans="1:10" ht="23.25">
      <c r="A506" s="158"/>
      <c r="B506" s="160">
        <v>24</v>
      </c>
      <c r="C506" s="176">
        <v>88.098</v>
      </c>
      <c r="D506" s="176">
        <v>88.1079</v>
      </c>
      <c r="E506" s="219">
        <f t="shared" si="34"/>
        <v>0.009900000000001796</v>
      </c>
      <c r="F506" s="193">
        <f t="shared" si="37"/>
        <v>33.795316447060145</v>
      </c>
      <c r="G506" s="219">
        <f t="shared" si="36"/>
        <v>292.93999999999994</v>
      </c>
      <c r="H506" s="160">
        <v>18</v>
      </c>
      <c r="I506" s="168">
        <v>744.16</v>
      </c>
      <c r="J506" s="168">
        <v>451.22</v>
      </c>
    </row>
    <row r="507" spans="1:10" ht="23.25">
      <c r="A507" s="158">
        <v>22818</v>
      </c>
      <c r="B507" s="160">
        <v>25</v>
      </c>
      <c r="C507" s="176">
        <v>87.0807</v>
      </c>
      <c r="D507" s="176">
        <v>87.09</v>
      </c>
      <c r="E507" s="219">
        <f t="shared" si="34"/>
        <v>0.0093000000000103</v>
      </c>
      <c r="F507" s="193">
        <f t="shared" si="37"/>
        <v>29.65750366735856</v>
      </c>
      <c r="G507" s="219">
        <f t="shared" si="36"/>
        <v>313.58000000000004</v>
      </c>
      <c r="H507" s="160">
        <v>19</v>
      </c>
      <c r="I507" s="168">
        <v>685.96</v>
      </c>
      <c r="J507" s="168">
        <v>372.38</v>
      </c>
    </row>
    <row r="508" spans="1:10" ht="23.25">
      <c r="A508" s="158"/>
      <c r="B508" s="160">
        <v>26</v>
      </c>
      <c r="C508" s="176">
        <v>85.8118</v>
      </c>
      <c r="D508" s="176">
        <v>85.8245</v>
      </c>
      <c r="E508" s="219">
        <f t="shared" si="34"/>
        <v>0.01269999999999527</v>
      </c>
      <c r="F508" s="193">
        <f t="shared" si="37"/>
        <v>38.01143336025641</v>
      </c>
      <c r="G508" s="219">
        <f t="shared" si="36"/>
        <v>334.11</v>
      </c>
      <c r="H508" s="160">
        <v>20</v>
      </c>
      <c r="I508" s="168">
        <v>607.62</v>
      </c>
      <c r="J508" s="168">
        <v>273.51</v>
      </c>
    </row>
    <row r="509" spans="1:10" ht="23.25">
      <c r="A509" s="158"/>
      <c r="B509" s="160">
        <v>27</v>
      </c>
      <c r="C509" s="176">
        <v>86.3588</v>
      </c>
      <c r="D509" s="176">
        <v>86.3649</v>
      </c>
      <c r="E509" s="219">
        <f t="shared" si="34"/>
        <v>0.006100000000003547</v>
      </c>
      <c r="F509" s="193">
        <f aca="true" t="shared" si="38" ref="F509:F572">((10^6)*E509/G509)</f>
        <v>20.355045381752362</v>
      </c>
      <c r="G509" s="219">
        <f t="shared" si="36"/>
        <v>299.67999999999995</v>
      </c>
      <c r="H509" s="160">
        <v>21</v>
      </c>
      <c r="I509" s="168">
        <v>824.01</v>
      </c>
      <c r="J509" s="168">
        <v>524.33</v>
      </c>
    </row>
    <row r="510" spans="1:10" ht="23.25">
      <c r="A510" s="158">
        <v>22837</v>
      </c>
      <c r="B510" s="160">
        <v>7</v>
      </c>
      <c r="C510" s="176">
        <v>86.4171</v>
      </c>
      <c r="D510" s="176">
        <v>86.4948</v>
      </c>
      <c r="E510" s="219">
        <f t="shared" si="34"/>
        <v>0.077699999999993</v>
      </c>
      <c r="F510" s="193">
        <f t="shared" si="38"/>
        <v>299.4335041812517</v>
      </c>
      <c r="G510" s="219">
        <f aca="true" t="shared" si="39" ref="G510:G551">I510-J510</f>
        <v>259.49</v>
      </c>
      <c r="H510" s="160">
        <v>22</v>
      </c>
      <c r="I510" s="168">
        <v>670.22</v>
      </c>
      <c r="J510" s="168">
        <v>410.73</v>
      </c>
    </row>
    <row r="511" spans="1:10" ht="23.25">
      <c r="A511" s="158"/>
      <c r="B511" s="160">
        <v>8</v>
      </c>
      <c r="C511" s="176">
        <v>84.8047</v>
      </c>
      <c r="D511" s="176">
        <v>84.8956</v>
      </c>
      <c r="E511" s="219">
        <f t="shared" si="34"/>
        <v>0.09090000000000487</v>
      </c>
      <c r="F511" s="193">
        <f t="shared" si="38"/>
        <v>335.0781480389445</v>
      </c>
      <c r="G511" s="219">
        <f t="shared" si="39"/>
        <v>271.28</v>
      </c>
      <c r="H511" s="160">
        <v>23</v>
      </c>
      <c r="I511" s="168">
        <v>829.86</v>
      </c>
      <c r="J511" s="168">
        <v>558.58</v>
      </c>
    </row>
    <row r="512" spans="1:10" ht="23.25">
      <c r="A512" s="158"/>
      <c r="B512" s="160">
        <v>9</v>
      </c>
      <c r="C512" s="176">
        <v>87.6481</v>
      </c>
      <c r="D512" s="176">
        <v>87.7331</v>
      </c>
      <c r="E512" s="219">
        <f t="shared" si="34"/>
        <v>0.08499999999999375</v>
      </c>
      <c r="F512" s="193">
        <f t="shared" si="38"/>
        <v>265.3679248228083</v>
      </c>
      <c r="G512" s="219">
        <f t="shared" si="39"/>
        <v>320.31000000000006</v>
      </c>
      <c r="H512" s="160">
        <v>24</v>
      </c>
      <c r="I512" s="168">
        <v>662.94</v>
      </c>
      <c r="J512" s="168">
        <v>342.63</v>
      </c>
    </row>
    <row r="513" spans="1:10" ht="23.25">
      <c r="A513" s="158">
        <v>22849</v>
      </c>
      <c r="B513" s="160">
        <v>10</v>
      </c>
      <c r="C513" s="176">
        <v>85.1</v>
      </c>
      <c r="D513" s="176">
        <v>85.1751</v>
      </c>
      <c r="E513" s="219">
        <f t="shared" si="34"/>
        <v>0.07510000000000616</v>
      </c>
      <c r="F513" s="193">
        <f t="shared" si="38"/>
        <v>253.96503330968233</v>
      </c>
      <c r="G513" s="219">
        <f t="shared" si="39"/>
        <v>295.71</v>
      </c>
      <c r="H513" s="160">
        <v>25</v>
      </c>
      <c r="I513" s="168">
        <v>661.9</v>
      </c>
      <c r="J513" s="168">
        <v>366.19</v>
      </c>
    </row>
    <row r="514" spans="1:10" ht="23.25">
      <c r="A514" s="158"/>
      <c r="B514" s="160">
        <v>11</v>
      </c>
      <c r="C514" s="176">
        <v>86.1048</v>
      </c>
      <c r="D514" s="176">
        <v>86.1691</v>
      </c>
      <c r="E514" s="219">
        <f t="shared" si="34"/>
        <v>0.06430000000000291</v>
      </c>
      <c r="F514" s="193">
        <f t="shared" si="38"/>
        <v>226.67982796306464</v>
      </c>
      <c r="G514" s="219">
        <f t="shared" si="39"/>
        <v>283.65999999999997</v>
      </c>
      <c r="H514" s="160">
        <v>26</v>
      </c>
      <c r="I514" s="168">
        <v>627.93</v>
      </c>
      <c r="J514" s="168">
        <v>344.27</v>
      </c>
    </row>
    <row r="515" spans="1:10" ht="23.25">
      <c r="A515" s="158"/>
      <c r="B515" s="160">
        <v>12</v>
      </c>
      <c r="C515" s="176">
        <v>84.8331</v>
      </c>
      <c r="D515" s="176">
        <v>84.9042</v>
      </c>
      <c r="E515" s="219">
        <f t="shared" si="34"/>
        <v>0.07110000000000127</v>
      </c>
      <c r="F515" s="193">
        <f t="shared" si="38"/>
        <v>293.05086142940104</v>
      </c>
      <c r="G515" s="219">
        <f t="shared" si="39"/>
        <v>242.62</v>
      </c>
      <c r="H515" s="160">
        <v>27</v>
      </c>
      <c r="I515" s="168">
        <v>793.16</v>
      </c>
      <c r="J515" s="168">
        <v>550.54</v>
      </c>
    </row>
    <row r="516" spans="1:10" ht="23.25">
      <c r="A516" s="158">
        <v>22863</v>
      </c>
      <c r="B516" s="160">
        <v>34</v>
      </c>
      <c r="C516" s="176">
        <v>84.316</v>
      </c>
      <c r="D516" s="176">
        <v>84.4002</v>
      </c>
      <c r="E516" s="219">
        <f t="shared" si="34"/>
        <v>0.08419999999999561</v>
      </c>
      <c r="F516" s="193">
        <f t="shared" si="38"/>
        <v>264.2563474876678</v>
      </c>
      <c r="G516" s="219">
        <f t="shared" si="39"/>
        <v>318.63</v>
      </c>
      <c r="H516" s="160">
        <v>28</v>
      </c>
      <c r="I516" s="168">
        <v>720.37</v>
      </c>
      <c r="J516" s="168">
        <v>401.74</v>
      </c>
    </row>
    <row r="517" spans="1:10" ht="23.25">
      <c r="A517" s="158"/>
      <c r="B517" s="160">
        <v>35</v>
      </c>
      <c r="C517" s="176">
        <v>86.0509</v>
      </c>
      <c r="D517" s="176">
        <v>86.132</v>
      </c>
      <c r="E517" s="219">
        <f t="shared" si="34"/>
        <v>0.08110000000000639</v>
      </c>
      <c r="F517" s="193">
        <f t="shared" si="38"/>
        <v>263.4571029464522</v>
      </c>
      <c r="G517" s="219">
        <f t="shared" si="39"/>
        <v>307.83000000000004</v>
      </c>
      <c r="H517" s="160">
        <v>29</v>
      </c>
      <c r="I517" s="168">
        <v>850.49</v>
      </c>
      <c r="J517" s="168">
        <v>542.66</v>
      </c>
    </row>
    <row r="518" spans="1:10" ht="23.25">
      <c r="A518" s="158"/>
      <c r="B518" s="160">
        <v>36</v>
      </c>
      <c r="C518" s="176">
        <v>84.9901</v>
      </c>
      <c r="D518" s="176">
        <v>85.0647</v>
      </c>
      <c r="E518" s="219">
        <f t="shared" si="34"/>
        <v>0.07460000000000377</v>
      </c>
      <c r="F518" s="193">
        <f t="shared" si="38"/>
        <v>269.62556021397927</v>
      </c>
      <c r="G518" s="219">
        <f t="shared" si="39"/>
        <v>276.67999999999995</v>
      </c>
      <c r="H518" s="160">
        <v>30</v>
      </c>
      <c r="I518" s="168">
        <v>829.68</v>
      </c>
      <c r="J518" s="168">
        <v>553</v>
      </c>
    </row>
    <row r="519" spans="1:10" ht="23.25">
      <c r="A519" s="158">
        <v>22872</v>
      </c>
      <c r="B519" s="160">
        <v>1</v>
      </c>
      <c r="C519" s="176">
        <v>85.4348</v>
      </c>
      <c r="D519" s="176">
        <v>85.4956</v>
      </c>
      <c r="E519" s="219">
        <f t="shared" si="34"/>
        <v>0.06080000000000041</v>
      </c>
      <c r="F519" s="193">
        <f t="shared" si="38"/>
        <v>158.90024305464917</v>
      </c>
      <c r="G519" s="219">
        <f t="shared" si="39"/>
        <v>382.63</v>
      </c>
      <c r="H519" s="160">
        <v>31</v>
      </c>
      <c r="I519" s="168">
        <v>717.63</v>
      </c>
      <c r="J519" s="168">
        <v>335</v>
      </c>
    </row>
    <row r="520" spans="1:10" ht="23.25">
      <c r="A520" s="158"/>
      <c r="B520" s="160">
        <v>2</v>
      </c>
      <c r="C520" s="176">
        <v>87.5013</v>
      </c>
      <c r="D520" s="176">
        <v>87.5653</v>
      </c>
      <c r="E520" s="219">
        <f t="shared" si="34"/>
        <v>0.06399999999999295</v>
      </c>
      <c r="F520" s="193">
        <f t="shared" si="38"/>
        <v>205.23345305282507</v>
      </c>
      <c r="G520" s="219">
        <f t="shared" si="39"/>
        <v>311.8399999999999</v>
      </c>
      <c r="H520" s="160">
        <v>32</v>
      </c>
      <c r="I520" s="168">
        <v>844.79</v>
      </c>
      <c r="J520" s="168">
        <v>532.95</v>
      </c>
    </row>
    <row r="521" spans="1:10" ht="23.25">
      <c r="A521" s="158"/>
      <c r="B521" s="160">
        <v>3</v>
      </c>
      <c r="C521" s="176">
        <v>85.8953</v>
      </c>
      <c r="D521" s="176">
        <v>85.9723</v>
      </c>
      <c r="E521" s="219">
        <f t="shared" si="34"/>
        <v>0.07699999999999818</v>
      </c>
      <c r="F521" s="193">
        <f t="shared" si="38"/>
        <v>219.75512999799705</v>
      </c>
      <c r="G521" s="219">
        <f t="shared" si="39"/>
        <v>350.39</v>
      </c>
      <c r="H521" s="160">
        <v>33</v>
      </c>
      <c r="I521" s="168">
        <v>704.26</v>
      </c>
      <c r="J521" s="168">
        <v>353.87</v>
      </c>
    </row>
    <row r="522" spans="1:10" ht="23.25">
      <c r="A522" s="158">
        <v>22880</v>
      </c>
      <c r="B522" s="160">
        <v>4</v>
      </c>
      <c r="C522" s="176">
        <v>85.0389</v>
      </c>
      <c r="D522" s="176">
        <v>85.1002</v>
      </c>
      <c r="E522" s="219">
        <f t="shared" si="34"/>
        <v>0.0613000000000028</v>
      </c>
      <c r="F522" s="193">
        <f t="shared" si="38"/>
        <v>184.81111881577016</v>
      </c>
      <c r="G522" s="219">
        <f t="shared" si="39"/>
        <v>331.68999999999994</v>
      </c>
      <c r="H522" s="160">
        <v>34</v>
      </c>
      <c r="I522" s="168">
        <v>691.06</v>
      </c>
      <c r="J522" s="168">
        <v>359.37</v>
      </c>
    </row>
    <row r="523" spans="1:10" ht="23.25">
      <c r="A523" s="158"/>
      <c r="B523" s="160">
        <v>5</v>
      </c>
      <c r="C523" s="176">
        <v>85.0702</v>
      </c>
      <c r="D523" s="176">
        <v>85.1417</v>
      </c>
      <c r="E523" s="219">
        <f t="shared" si="34"/>
        <v>0.07150000000000034</v>
      </c>
      <c r="F523" s="193">
        <f t="shared" si="38"/>
        <v>192.17847063566813</v>
      </c>
      <c r="G523" s="219">
        <f t="shared" si="39"/>
        <v>372.05</v>
      </c>
      <c r="H523" s="160">
        <v>35</v>
      </c>
      <c r="I523" s="168">
        <v>741.24</v>
      </c>
      <c r="J523" s="168">
        <v>369.19</v>
      </c>
    </row>
    <row r="524" spans="1:10" ht="23.25">
      <c r="A524" s="158"/>
      <c r="B524" s="160">
        <v>6</v>
      </c>
      <c r="C524" s="176">
        <v>87.4903</v>
      </c>
      <c r="D524" s="176">
        <v>87.5504</v>
      </c>
      <c r="E524" s="219">
        <f t="shared" si="34"/>
        <v>0.06009999999999138</v>
      </c>
      <c r="F524" s="193">
        <f t="shared" si="38"/>
        <v>157.6765662713595</v>
      </c>
      <c r="G524" s="219">
        <f t="shared" si="39"/>
        <v>381.16</v>
      </c>
      <c r="H524" s="160">
        <v>36</v>
      </c>
      <c r="I524" s="168">
        <v>681.33</v>
      </c>
      <c r="J524" s="168">
        <v>300.17</v>
      </c>
    </row>
    <row r="525" spans="1:10" ht="23.25">
      <c r="A525" s="158">
        <v>22891</v>
      </c>
      <c r="B525" s="160">
        <v>10</v>
      </c>
      <c r="C525" s="176">
        <v>85.1016</v>
      </c>
      <c r="D525" s="176">
        <v>85.1091</v>
      </c>
      <c r="E525" s="219">
        <f t="shared" si="34"/>
        <v>0.007499999999993179</v>
      </c>
      <c r="F525" s="193">
        <f t="shared" si="38"/>
        <v>28.10146502301763</v>
      </c>
      <c r="G525" s="219">
        <f t="shared" si="39"/>
        <v>266.8900000000001</v>
      </c>
      <c r="H525" s="160">
        <v>37</v>
      </c>
      <c r="I525" s="168">
        <v>815.57</v>
      </c>
      <c r="J525" s="168">
        <v>548.68</v>
      </c>
    </row>
    <row r="526" spans="1:10" ht="23.25">
      <c r="A526" s="158"/>
      <c r="B526" s="160">
        <v>11</v>
      </c>
      <c r="C526" s="176">
        <v>86.1279</v>
      </c>
      <c r="D526" s="176">
        <v>86.1319</v>
      </c>
      <c r="E526" s="219">
        <f t="shared" si="34"/>
        <v>0.0040000000000048885</v>
      </c>
      <c r="F526" s="193">
        <f t="shared" si="38"/>
        <v>15.155533664247674</v>
      </c>
      <c r="G526" s="219">
        <f t="shared" si="39"/>
        <v>263.93</v>
      </c>
      <c r="H526" s="160">
        <v>38</v>
      </c>
      <c r="I526" s="168">
        <v>672.25</v>
      </c>
      <c r="J526" s="168">
        <v>408.32</v>
      </c>
    </row>
    <row r="527" spans="1:10" ht="23.25">
      <c r="A527" s="158"/>
      <c r="B527" s="160">
        <v>12</v>
      </c>
      <c r="C527" s="176">
        <v>84.8732</v>
      </c>
      <c r="D527" s="176">
        <v>84.8848</v>
      </c>
      <c r="E527" s="219">
        <f t="shared" si="34"/>
        <v>0.011600000000001387</v>
      </c>
      <c r="F527" s="193">
        <f t="shared" si="38"/>
        <v>49.07975460123286</v>
      </c>
      <c r="G527" s="219">
        <f t="shared" si="39"/>
        <v>236.35000000000002</v>
      </c>
      <c r="H527" s="160">
        <v>39</v>
      </c>
      <c r="I527" s="168">
        <v>880.83</v>
      </c>
      <c r="J527" s="168">
        <v>644.48</v>
      </c>
    </row>
    <row r="528" spans="1:10" ht="23.25">
      <c r="A528" s="158">
        <v>22901</v>
      </c>
      <c r="B528" s="160">
        <v>13</v>
      </c>
      <c r="C528" s="176">
        <v>87.1832</v>
      </c>
      <c r="D528" s="176">
        <v>87.1976</v>
      </c>
      <c r="E528" s="219">
        <f t="shared" si="34"/>
        <v>0.014399999999994861</v>
      </c>
      <c r="F528" s="193">
        <f t="shared" si="38"/>
        <v>46.751728839956044</v>
      </c>
      <c r="G528" s="219">
        <f t="shared" si="39"/>
        <v>308.01</v>
      </c>
      <c r="H528" s="160">
        <v>40</v>
      </c>
      <c r="I528" s="168">
        <v>666.03</v>
      </c>
      <c r="J528" s="168">
        <v>358.02</v>
      </c>
    </row>
    <row r="529" spans="1:10" ht="23.25">
      <c r="A529" s="158"/>
      <c r="B529" s="160">
        <v>14</v>
      </c>
      <c r="C529" s="176">
        <v>85.973</v>
      </c>
      <c r="D529" s="176">
        <v>85.988</v>
      </c>
      <c r="E529" s="219">
        <f t="shared" si="34"/>
        <v>0.015000000000000568</v>
      </c>
      <c r="F529" s="193">
        <f t="shared" si="38"/>
        <v>49.5818596502845</v>
      </c>
      <c r="G529" s="219">
        <f t="shared" si="39"/>
        <v>302.53</v>
      </c>
      <c r="H529" s="160">
        <v>41</v>
      </c>
      <c r="I529" s="168">
        <v>832.23</v>
      </c>
      <c r="J529" s="168">
        <v>529.7</v>
      </c>
    </row>
    <row r="530" spans="1:10" ht="23.25">
      <c r="A530" s="158"/>
      <c r="B530" s="160">
        <v>15</v>
      </c>
      <c r="C530" s="176">
        <v>87.0137</v>
      </c>
      <c r="D530" s="176">
        <v>87.0285</v>
      </c>
      <c r="E530" s="219">
        <f t="shared" si="34"/>
        <v>0.014799999999993929</v>
      </c>
      <c r="F530" s="193">
        <f t="shared" si="38"/>
        <v>52.66903914588587</v>
      </c>
      <c r="G530" s="219">
        <f t="shared" si="39"/>
        <v>281</v>
      </c>
      <c r="H530" s="160">
        <v>42</v>
      </c>
      <c r="I530" s="168">
        <v>797.26</v>
      </c>
      <c r="J530" s="168">
        <v>516.26</v>
      </c>
    </row>
    <row r="531" spans="1:10" ht="23.25">
      <c r="A531" s="158">
        <v>22908</v>
      </c>
      <c r="B531" s="160">
        <v>16</v>
      </c>
      <c r="C531" s="176">
        <v>85.6897</v>
      </c>
      <c r="D531" s="176">
        <v>85.7027</v>
      </c>
      <c r="E531" s="219">
        <f t="shared" si="34"/>
        <v>0.012999999999991019</v>
      </c>
      <c r="F531" s="193">
        <f t="shared" si="38"/>
        <v>36.8919915999518</v>
      </c>
      <c r="G531" s="219">
        <f t="shared" si="39"/>
        <v>352.38000000000005</v>
      </c>
      <c r="H531" s="160">
        <v>43</v>
      </c>
      <c r="I531" s="168">
        <v>722.07</v>
      </c>
      <c r="J531" s="168">
        <v>369.69</v>
      </c>
    </row>
    <row r="532" spans="1:10" ht="23.25">
      <c r="A532" s="158"/>
      <c r="B532" s="160">
        <v>17</v>
      </c>
      <c r="C532" s="176">
        <v>85.6598</v>
      </c>
      <c r="D532" s="176">
        <v>85.6725</v>
      </c>
      <c r="E532" s="219">
        <f t="shared" si="34"/>
        <v>0.01269999999999527</v>
      </c>
      <c r="F532" s="193">
        <f t="shared" si="38"/>
        <v>46.644874573016736</v>
      </c>
      <c r="G532" s="219">
        <f t="shared" si="39"/>
        <v>272.2700000000001</v>
      </c>
      <c r="H532" s="160">
        <v>44</v>
      </c>
      <c r="I532" s="168">
        <v>834.08</v>
      </c>
      <c r="J532" s="168">
        <v>561.81</v>
      </c>
    </row>
    <row r="533" spans="1:10" ht="23.25">
      <c r="A533" s="158"/>
      <c r="B533" s="160">
        <v>18</v>
      </c>
      <c r="C533" s="176">
        <v>86.812</v>
      </c>
      <c r="D533" s="176">
        <v>86.8274</v>
      </c>
      <c r="E533" s="219">
        <f t="shared" si="34"/>
        <v>0.015399999999999636</v>
      </c>
      <c r="F533" s="193">
        <f t="shared" si="38"/>
        <v>49.240607513987655</v>
      </c>
      <c r="G533" s="219">
        <f t="shared" si="39"/>
        <v>312.74999999999994</v>
      </c>
      <c r="H533" s="160">
        <v>45</v>
      </c>
      <c r="I533" s="168">
        <v>680.92</v>
      </c>
      <c r="J533" s="168">
        <v>368.17</v>
      </c>
    </row>
    <row r="534" spans="1:10" ht="23.25">
      <c r="A534" s="158">
        <v>22922</v>
      </c>
      <c r="B534" s="160">
        <v>19</v>
      </c>
      <c r="C534" s="176">
        <v>88.9655</v>
      </c>
      <c r="D534" s="176">
        <v>88.9809</v>
      </c>
      <c r="E534" s="219">
        <f t="shared" si="34"/>
        <v>0.015399999999999636</v>
      </c>
      <c r="F534" s="193">
        <f t="shared" si="38"/>
        <v>54.42465366129359</v>
      </c>
      <c r="G534" s="219">
        <f t="shared" si="39"/>
        <v>282.96000000000004</v>
      </c>
      <c r="H534" s="160">
        <v>46</v>
      </c>
      <c r="I534" s="168">
        <v>800.36</v>
      </c>
      <c r="J534" s="168">
        <v>517.4</v>
      </c>
    </row>
    <row r="535" spans="1:10" ht="23.25">
      <c r="A535" s="158"/>
      <c r="B535" s="160">
        <v>20</v>
      </c>
      <c r="C535" s="176">
        <v>84.6475</v>
      </c>
      <c r="D535" s="176">
        <v>84.6639</v>
      </c>
      <c r="E535" s="219">
        <f t="shared" si="34"/>
        <v>0.01640000000000441</v>
      </c>
      <c r="F535" s="193">
        <f t="shared" si="38"/>
        <v>64.3717863170876</v>
      </c>
      <c r="G535" s="219">
        <f t="shared" si="39"/>
        <v>254.77000000000004</v>
      </c>
      <c r="H535" s="160">
        <v>47</v>
      </c>
      <c r="I535" s="168">
        <v>665.59</v>
      </c>
      <c r="J535" s="168">
        <v>410.82</v>
      </c>
    </row>
    <row r="536" spans="1:10" ht="23.25">
      <c r="A536" s="158"/>
      <c r="B536" s="160">
        <v>21</v>
      </c>
      <c r="C536" s="176">
        <v>86.344</v>
      </c>
      <c r="D536" s="176">
        <v>86.3603</v>
      </c>
      <c r="E536" s="219">
        <f t="shared" si="34"/>
        <v>0.01630000000000109</v>
      </c>
      <c r="F536" s="193">
        <f t="shared" si="38"/>
        <v>59.54337899543778</v>
      </c>
      <c r="G536" s="219">
        <f t="shared" si="39"/>
        <v>273.75</v>
      </c>
      <c r="H536" s="160">
        <v>48</v>
      </c>
      <c r="I536" s="168">
        <v>644.76</v>
      </c>
      <c r="J536" s="168">
        <v>371.01</v>
      </c>
    </row>
    <row r="537" spans="1:10" ht="23.25">
      <c r="A537" s="158">
        <v>22930</v>
      </c>
      <c r="B537" s="160">
        <v>22</v>
      </c>
      <c r="C537" s="176">
        <v>85.1305</v>
      </c>
      <c r="D537" s="176">
        <v>85.1537</v>
      </c>
      <c r="E537" s="219">
        <f t="shared" si="34"/>
        <v>0.023200000000002774</v>
      </c>
      <c r="F537" s="193">
        <f t="shared" si="38"/>
        <v>87.80893985845645</v>
      </c>
      <c r="G537" s="219">
        <f t="shared" si="39"/>
        <v>264.2099999999999</v>
      </c>
      <c r="H537" s="160">
        <v>49</v>
      </c>
      <c r="I537" s="168">
        <v>815.4</v>
      </c>
      <c r="J537" s="168">
        <v>551.19</v>
      </c>
    </row>
    <row r="538" spans="1:10" ht="23.25">
      <c r="A538" s="158"/>
      <c r="B538" s="160">
        <v>23</v>
      </c>
      <c r="C538" s="176">
        <v>87.7096</v>
      </c>
      <c r="D538" s="176">
        <v>87.729</v>
      </c>
      <c r="E538" s="219">
        <f t="shared" si="34"/>
        <v>0.019400000000004525</v>
      </c>
      <c r="F538" s="193">
        <f t="shared" si="38"/>
        <v>70.69713202873265</v>
      </c>
      <c r="G538" s="219">
        <f t="shared" si="39"/>
        <v>274.40999999999997</v>
      </c>
      <c r="H538" s="160">
        <v>50</v>
      </c>
      <c r="I538" s="168">
        <v>607.03</v>
      </c>
      <c r="J538" s="168">
        <v>332.62</v>
      </c>
    </row>
    <row r="539" spans="1:10" ht="23.25">
      <c r="A539" s="158"/>
      <c r="B539" s="160">
        <v>24</v>
      </c>
      <c r="C539" s="176">
        <v>88.0869</v>
      </c>
      <c r="D539" s="176">
        <v>88.1025</v>
      </c>
      <c r="E539" s="219">
        <f t="shared" si="34"/>
        <v>0.015600000000006276</v>
      </c>
      <c r="F539" s="193">
        <f t="shared" si="38"/>
        <v>59.36298945928792</v>
      </c>
      <c r="G539" s="219">
        <f t="shared" si="39"/>
        <v>262.7900000000001</v>
      </c>
      <c r="H539" s="160">
        <v>51</v>
      </c>
      <c r="I539" s="168">
        <v>781.82</v>
      </c>
      <c r="J539" s="168">
        <v>519.03</v>
      </c>
    </row>
    <row r="540" spans="1:10" ht="23.25">
      <c r="A540" s="158">
        <v>22954</v>
      </c>
      <c r="B540" s="160">
        <v>19</v>
      </c>
      <c r="C540" s="176">
        <v>88.9476</v>
      </c>
      <c r="D540" s="176">
        <v>89.0116</v>
      </c>
      <c r="E540" s="219">
        <f t="shared" si="34"/>
        <v>0.06400000000000716</v>
      </c>
      <c r="F540" s="193">
        <f t="shared" si="38"/>
        <v>235.07805325989773</v>
      </c>
      <c r="G540" s="219">
        <f t="shared" si="39"/>
        <v>272.25</v>
      </c>
      <c r="H540" s="160">
        <v>52</v>
      </c>
      <c r="I540" s="168">
        <v>807.25</v>
      </c>
      <c r="J540" s="168">
        <v>535</v>
      </c>
    </row>
    <row r="541" spans="1:10" ht="23.25">
      <c r="A541" s="158"/>
      <c r="B541" s="160">
        <v>20</v>
      </c>
      <c r="C541" s="176">
        <v>84.6251</v>
      </c>
      <c r="D541" s="176">
        <v>84.7163</v>
      </c>
      <c r="E541" s="219">
        <f t="shared" si="34"/>
        <v>0.09120000000000061</v>
      </c>
      <c r="F541" s="193">
        <f t="shared" si="38"/>
        <v>286.70229487582714</v>
      </c>
      <c r="G541" s="219">
        <f t="shared" si="39"/>
        <v>318.1</v>
      </c>
      <c r="H541" s="160">
        <v>53</v>
      </c>
      <c r="I541" s="168">
        <v>715.99</v>
      </c>
      <c r="J541" s="168">
        <v>397.89</v>
      </c>
    </row>
    <row r="542" spans="1:10" ht="23.25">
      <c r="A542" s="158"/>
      <c r="B542" s="160">
        <v>21</v>
      </c>
      <c r="C542" s="176">
        <v>86.3448</v>
      </c>
      <c r="D542" s="176">
        <v>86.4248</v>
      </c>
      <c r="E542" s="219">
        <f t="shared" si="34"/>
        <v>0.0799999999999983</v>
      </c>
      <c r="F542" s="193">
        <f t="shared" si="38"/>
        <v>291.37529137528526</v>
      </c>
      <c r="G542" s="219">
        <f t="shared" si="39"/>
        <v>274.55999999999995</v>
      </c>
      <c r="H542" s="160">
        <v>54</v>
      </c>
      <c r="I542" s="168">
        <v>709.31</v>
      </c>
      <c r="J542" s="168">
        <v>434.75</v>
      </c>
    </row>
    <row r="543" spans="1:10" ht="23.25">
      <c r="A543" s="158">
        <v>22969</v>
      </c>
      <c r="B543" s="160">
        <v>22</v>
      </c>
      <c r="C543" s="176">
        <v>89.8842</v>
      </c>
      <c r="D543" s="176">
        <v>89.9676</v>
      </c>
      <c r="E543" s="219">
        <f t="shared" si="34"/>
        <v>0.08339999999999748</v>
      </c>
      <c r="F543" s="193">
        <f t="shared" si="38"/>
        <v>313.2982719759484</v>
      </c>
      <c r="G543" s="219">
        <f t="shared" si="39"/>
        <v>266.20000000000005</v>
      </c>
      <c r="H543" s="160">
        <v>55</v>
      </c>
      <c r="I543" s="168">
        <v>819.2</v>
      </c>
      <c r="J543" s="168">
        <v>553</v>
      </c>
    </row>
    <row r="544" spans="1:10" ht="23.25">
      <c r="A544" s="158"/>
      <c r="B544" s="160">
        <v>23</v>
      </c>
      <c r="C544" s="176">
        <v>87.6882</v>
      </c>
      <c r="D544" s="176">
        <v>87.7352</v>
      </c>
      <c r="E544" s="219">
        <f t="shared" si="34"/>
        <v>0.047000000000011255</v>
      </c>
      <c r="F544" s="193">
        <f t="shared" si="38"/>
        <v>183.02180685362643</v>
      </c>
      <c r="G544" s="219">
        <f t="shared" si="39"/>
        <v>256.79999999999995</v>
      </c>
      <c r="H544" s="160">
        <v>56</v>
      </c>
      <c r="I544" s="168">
        <v>801.17</v>
      </c>
      <c r="J544" s="168">
        <v>544.37</v>
      </c>
    </row>
    <row r="545" spans="1:10" ht="23.25">
      <c r="A545" s="158"/>
      <c r="B545" s="160">
        <v>24</v>
      </c>
      <c r="C545" s="176">
        <v>88.0628</v>
      </c>
      <c r="D545" s="176">
        <v>88.135</v>
      </c>
      <c r="E545" s="219">
        <f t="shared" si="34"/>
        <v>0.07220000000000937</v>
      </c>
      <c r="F545" s="193">
        <f t="shared" si="38"/>
        <v>231.0547875064304</v>
      </c>
      <c r="G545" s="219">
        <f t="shared" si="39"/>
        <v>312.48</v>
      </c>
      <c r="H545" s="160">
        <v>57</v>
      </c>
      <c r="I545" s="168">
        <v>638.75</v>
      </c>
      <c r="J545" s="168">
        <v>326.27</v>
      </c>
    </row>
    <row r="546" spans="1:10" ht="23.25">
      <c r="A546" s="158">
        <v>22984</v>
      </c>
      <c r="B546" s="160">
        <v>13</v>
      </c>
      <c r="C546" s="176">
        <v>87.1389</v>
      </c>
      <c r="D546" s="176">
        <v>87.1459</v>
      </c>
      <c r="E546" s="219">
        <f t="shared" si="34"/>
        <v>0.006999999999990791</v>
      </c>
      <c r="F546" s="193">
        <f t="shared" si="38"/>
        <v>23.949637334031724</v>
      </c>
      <c r="G546" s="219">
        <f t="shared" si="39"/>
        <v>292.28</v>
      </c>
      <c r="H546" s="160">
        <v>58</v>
      </c>
      <c r="I546" s="168">
        <v>621.68</v>
      </c>
      <c r="J546" s="168">
        <v>329.4</v>
      </c>
    </row>
    <row r="547" spans="1:10" ht="23.25">
      <c r="A547" s="158"/>
      <c r="B547" s="160">
        <v>14</v>
      </c>
      <c r="C547" s="176">
        <v>85.9328</v>
      </c>
      <c r="D547" s="176">
        <v>85.9403</v>
      </c>
      <c r="E547" s="219">
        <f t="shared" si="34"/>
        <v>0.007499999999993179</v>
      </c>
      <c r="F547" s="193">
        <f t="shared" si="38"/>
        <v>23.550098910394002</v>
      </c>
      <c r="G547" s="219">
        <f t="shared" si="39"/>
        <v>318.47</v>
      </c>
      <c r="H547" s="160">
        <v>59</v>
      </c>
      <c r="I547" s="168">
        <v>688.62</v>
      </c>
      <c r="J547" s="168">
        <v>370.15</v>
      </c>
    </row>
    <row r="548" spans="1:10" ht="23.25">
      <c r="A548" s="158"/>
      <c r="B548" s="160">
        <v>15</v>
      </c>
      <c r="C548" s="176">
        <v>86.9654</v>
      </c>
      <c r="D548" s="176">
        <v>86.9792</v>
      </c>
      <c r="E548" s="219">
        <f t="shared" si="34"/>
        <v>0.013800000000003365</v>
      </c>
      <c r="F548" s="193">
        <f t="shared" si="38"/>
        <v>52.35999392928885</v>
      </c>
      <c r="G548" s="219">
        <f t="shared" si="39"/>
        <v>263.55999999999995</v>
      </c>
      <c r="H548" s="160">
        <v>60</v>
      </c>
      <c r="I548" s="168">
        <v>807.66</v>
      </c>
      <c r="J548" s="168">
        <v>544.1</v>
      </c>
    </row>
    <row r="549" spans="1:10" ht="23.25">
      <c r="A549" s="158">
        <v>22997</v>
      </c>
      <c r="B549" s="160">
        <v>16</v>
      </c>
      <c r="C549" s="176">
        <v>85.6592</v>
      </c>
      <c r="D549" s="176">
        <v>85.6695</v>
      </c>
      <c r="E549" s="219">
        <f t="shared" si="34"/>
        <v>0.010300000000000864</v>
      </c>
      <c r="F549" s="193">
        <f t="shared" si="38"/>
        <v>37.2405813869436</v>
      </c>
      <c r="G549" s="219">
        <f t="shared" si="39"/>
        <v>276.58000000000004</v>
      </c>
      <c r="H549" s="160">
        <v>61</v>
      </c>
      <c r="I549" s="168">
        <v>644.82</v>
      </c>
      <c r="J549" s="168">
        <v>368.24</v>
      </c>
    </row>
    <row r="550" spans="1:10" ht="23.25">
      <c r="A550" s="158"/>
      <c r="B550" s="160">
        <v>17</v>
      </c>
      <c r="C550" s="176">
        <v>89.3791</v>
      </c>
      <c r="D550" s="176">
        <v>89.3853</v>
      </c>
      <c r="E550" s="219">
        <f t="shared" si="34"/>
        <v>0.006200000000006867</v>
      </c>
      <c r="F550" s="193">
        <f t="shared" si="38"/>
        <v>24.595366550328738</v>
      </c>
      <c r="G550" s="219">
        <f t="shared" si="39"/>
        <v>252.07999999999993</v>
      </c>
      <c r="H550" s="160">
        <v>62</v>
      </c>
      <c r="I550" s="168">
        <v>763.3</v>
      </c>
      <c r="J550" s="168">
        <v>511.22</v>
      </c>
    </row>
    <row r="551" spans="1:10" s="254" customFormat="1" ht="24" thickBot="1">
      <c r="A551" s="248"/>
      <c r="B551" s="249">
        <v>18</v>
      </c>
      <c r="C551" s="250">
        <v>86.7851</v>
      </c>
      <c r="D551" s="250">
        <v>86.7968</v>
      </c>
      <c r="E551" s="251">
        <f t="shared" si="34"/>
        <v>0.011700000000004707</v>
      </c>
      <c r="F551" s="252">
        <f t="shared" si="38"/>
        <v>42.300878556725515</v>
      </c>
      <c r="G551" s="251">
        <f t="shared" si="39"/>
        <v>276.5899999999999</v>
      </c>
      <c r="H551" s="249">
        <v>63</v>
      </c>
      <c r="I551" s="253">
        <v>806.42</v>
      </c>
      <c r="J551" s="253">
        <v>529.83</v>
      </c>
    </row>
    <row r="552" spans="1:15" ht="24.75" thickTop="1">
      <c r="A552" s="203"/>
      <c r="B552" s="204"/>
      <c r="C552" s="205"/>
      <c r="D552" s="205"/>
      <c r="E552" s="228"/>
      <c r="F552" s="207" t="e">
        <f t="shared" si="38"/>
        <v>#DIV/0!</v>
      </c>
      <c r="G552" s="228"/>
      <c r="H552" s="204">
        <v>64</v>
      </c>
      <c r="I552" s="209"/>
      <c r="J552" s="209"/>
      <c r="K552" s="11" t="s">
        <v>146</v>
      </c>
      <c r="L552" s="1"/>
      <c r="M552" s="1"/>
      <c r="N552" s="1"/>
      <c r="O552" s="1"/>
    </row>
    <row r="553" spans="1:15" ht="24">
      <c r="A553" s="158"/>
      <c r="B553" s="160"/>
      <c r="C553" s="176"/>
      <c r="D553" s="176"/>
      <c r="E553" s="219"/>
      <c r="F553" s="193" t="e">
        <f t="shared" si="38"/>
        <v>#DIV/0!</v>
      </c>
      <c r="G553" s="219"/>
      <c r="H553" s="160">
        <v>65</v>
      </c>
      <c r="I553" s="168"/>
      <c r="J553" s="168"/>
      <c r="K553" s="11" t="s">
        <v>145</v>
      </c>
      <c r="L553" s="1"/>
      <c r="M553" s="1"/>
      <c r="N553" s="1"/>
      <c r="O553" s="1"/>
    </row>
    <row r="554" spans="1:10" ht="23.25">
      <c r="A554" s="158"/>
      <c r="B554" s="160"/>
      <c r="C554" s="176"/>
      <c r="D554" s="176"/>
      <c r="E554" s="219"/>
      <c r="F554" s="193" t="e">
        <f t="shared" si="38"/>
        <v>#DIV/0!</v>
      </c>
      <c r="G554" s="219"/>
      <c r="H554" s="160">
        <v>66</v>
      </c>
      <c r="I554" s="168"/>
      <c r="J554" s="168"/>
    </row>
    <row r="555" spans="1:10" ht="23.25">
      <c r="A555" s="158"/>
      <c r="B555" s="160"/>
      <c r="C555" s="176"/>
      <c r="D555" s="176"/>
      <c r="E555" s="219"/>
      <c r="F555" s="193" t="e">
        <f t="shared" si="38"/>
        <v>#DIV/0!</v>
      </c>
      <c r="G555" s="219"/>
      <c r="H555" s="160">
        <v>67</v>
      </c>
      <c r="I555" s="168"/>
      <c r="J555" s="168"/>
    </row>
    <row r="556" spans="1:10" ht="23.25">
      <c r="A556" s="158"/>
      <c r="B556" s="160"/>
      <c r="C556" s="176"/>
      <c r="D556" s="176"/>
      <c r="E556" s="219"/>
      <c r="F556" s="193" t="e">
        <f t="shared" si="38"/>
        <v>#DIV/0!</v>
      </c>
      <c r="G556" s="219"/>
      <c r="H556" s="160">
        <v>68</v>
      </c>
      <c r="I556" s="168"/>
      <c r="J556" s="168"/>
    </row>
    <row r="557" spans="1:10" ht="23.25">
      <c r="A557" s="158"/>
      <c r="B557" s="160"/>
      <c r="C557" s="176"/>
      <c r="D557" s="176"/>
      <c r="E557" s="219"/>
      <c r="F557" s="193" t="e">
        <f t="shared" si="38"/>
        <v>#DIV/0!</v>
      </c>
      <c r="G557" s="219"/>
      <c r="H557" s="160">
        <v>69</v>
      </c>
      <c r="I557" s="168"/>
      <c r="J557" s="168"/>
    </row>
    <row r="558" spans="1:10" ht="23.25">
      <c r="A558" s="158"/>
      <c r="B558" s="160"/>
      <c r="C558" s="176"/>
      <c r="D558" s="176"/>
      <c r="E558" s="219"/>
      <c r="F558" s="193" t="e">
        <f t="shared" si="38"/>
        <v>#DIV/0!</v>
      </c>
      <c r="G558" s="219"/>
      <c r="H558" s="160">
        <v>70</v>
      </c>
      <c r="I558" s="168"/>
      <c r="J558" s="168"/>
    </row>
    <row r="559" spans="1:10" ht="23.25">
      <c r="A559" s="158"/>
      <c r="B559" s="160"/>
      <c r="C559" s="176"/>
      <c r="D559" s="176"/>
      <c r="E559" s="219"/>
      <c r="F559" s="193" t="e">
        <f t="shared" si="38"/>
        <v>#DIV/0!</v>
      </c>
      <c r="G559" s="219"/>
      <c r="H559" s="160">
        <v>71</v>
      </c>
      <c r="I559" s="168"/>
      <c r="J559" s="168"/>
    </row>
    <row r="560" spans="1:10" ht="23.25">
      <c r="A560" s="158"/>
      <c r="B560" s="160"/>
      <c r="C560" s="176"/>
      <c r="D560" s="176"/>
      <c r="E560" s="219"/>
      <c r="F560" s="193" t="e">
        <f t="shared" si="38"/>
        <v>#DIV/0!</v>
      </c>
      <c r="G560" s="219"/>
      <c r="H560" s="160">
        <v>72</v>
      </c>
      <c r="I560" s="168"/>
      <c r="J560" s="168"/>
    </row>
    <row r="561" spans="1:10" ht="23.25">
      <c r="A561" s="158"/>
      <c r="B561" s="160"/>
      <c r="C561" s="176"/>
      <c r="D561" s="176"/>
      <c r="E561" s="219"/>
      <c r="F561" s="193" t="e">
        <f t="shared" si="38"/>
        <v>#DIV/0!</v>
      </c>
      <c r="G561" s="219"/>
      <c r="H561" s="160">
        <v>73</v>
      </c>
      <c r="I561" s="168"/>
      <c r="J561" s="168"/>
    </row>
    <row r="562" spans="1:10" ht="23.25">
      <c r="A562" s="158"/>
      <c r="B562" s="160"/>
      <c r="C562" s="176"/>
      <c r="D562" s="176"/>
      <c r="E562" s="219"/>
      <c r="F562" s="193" t="e">
        <f t="shared" si="38"/>
        <v>#DIV/0!</v>
      </c>
      <c r="G562" s="219"/>
      <c r="H562" s="160">
        <v>74</v>
      </c>
      <c r="I562" s="168"/>
      <c r="J562" s="168"/>
    </row>
    <row r="563" spans="1:10" ht="23.25">
      <c r="A563" s="158"/>
      <c r="B563" s="160"/>
      <c r="C563" s="176"/>
      <c r="D563" s="176"/>
      <c r="E563" s="219"/>
      <c r="F563" s="193" t="e">
        <f t="shared" si="38"/>
        <v>#DIV/0!</v>
      </c>
      <c r="G563" s="219"/>
      <c r="H563" s="160">
        <v>75</v>
      </c>
      <c r="I563" s="168"/>
      <c r="J563" s="168"/>
    </row>
    <row r="564" spans="1:10" ht="23.25">
      <c r="A564" s="158"/>
      <c r="B564" s="160"/>
      <c r="C564" s="176"/>
      <c r="D564" s="176"/>
      <c r="E564" s="219"/>
      <c r="F564" s="193" t="e">
        <f t="shared" si="38"/>
        <v>#DIV/0!</v>
      </c>
      <c r="G564" s="219"/>
      <c r="H564" s="160">
        <v>76</v>
      </c>
      <c r="I564" s="168"/>
      <c r="J564" s="168"/>
    </row>
    <row r="565" spans="1:10" ht="23.25">
      <c r="A565" s="158"/>
      <c r="B565" s="160"/>
      <c r="C565" s="176"/>
      <c r="D565" s="176"/>
      <c r="E565" s="219"/>
      <c r="F565" s="193" t="e">
        <f t="shared" si="38"/>
        <v>#DIV/0!</v>
      </c>
      <c r="G565" s="219"/>
      <c r="H565" s="160">
        <v>77</v>
      </c>
      <c r="I565" s="168"/>
      <c r="J565" s="168"/>
    </row>
    <row r="566" spans="1:10" ht="23.25">
      <c r="A566" s="158"/>
      <c r="B566" s="160"/>
      <c r="C566" s="176"/>
      <c r="D566" s="176"/>
      <c r="E566" s="219"/>
      <c r="F566" s="193" t="e">
        <f t="shared" si="38"/>
        <v>#DIV/0!</v>
      </c>
      <c r="G566" s="219"/>
      <c r="H566" s="160">
        <v>78</v>
      </c>
      <c r="I566" s="168"/>
      <c r="J566" s="168"/>
    </row>
    <row r="567" spans="1:10" ht="23.25">
      <c r="A567" s="158"/>
      <c r="B567" s="160"/>
      <c r="C567" s="176"/>
      <c r="D567" s="176"/>
      <c r="E567" s="219"/>
      <c r="F567" s="193" t="e">
        <f t="shared" si="38"/>
        <v>#DIV/0!</v>
      </c>
      <c r="G567" s="219"/>
      <c r="H567" s="160">
        <v>79</v>
      </c>
      <c r="I567" s="168"/>
      <c r="J567" s="168"/>
    </row>
    <row r="568" spans="1:10" ht="23.25">
      <c r="A568" s="158"/>
      <c r="B568" s="160"/>
      <c r="C568" s="176"/>
      <c r="D568" s="176"/>
      <c r="E568" s="219"/>
      <c r="F568" s="193" t="e">
        <f t="shared" si="38"/>
        <v>#DIV/0!</v>
      </c>
      <c r="G568" s="219"/>
      <c r="H568" s="160">
        <v>80</v>
      </c>
      <c r="I568" s="168"/>
      <c r="J568" s="168"/>
    </row>
    <row r="569" spans="1:10" ht="23.25">
      <c r="A569" s="158"/>
      <c r="B569" s="160"/>
      <c r="C569" s="176"/>
      <c r="D569" s="176"/>
      <c r="E569" s="219"/>
      <c r="F569" s="193" t="e">
        <f t="shared" si="38"/>
        <v>#DIV/0!</v>
      </c>
      <c r="G569" s="219"/>
      <c r="H569" s="160">
        <v>81</v>
      </c>
      <c r="I569" s="168"/>
      <c r="J569" s="168"/>
    </row>
    <row r="570" spans="1:10" ht="23.25">
      <c r="A570" s="158"/>
      <c r="B570" s="160"/>
      <c r="C570" s="176"/>
      <c r="D570" s="176"/>
      <c r="E570" s="219"/>
      <c r="F570" s="193" t="e">
        <f t="shared" si="38"/>
        <v>#DIV/0!</v>
      </c>
      <c r="G570" s="219"/>
      <c r="H570" s="160">
        <v>82</v>
      </c>
      <c r="I570" s="168"/>
      <c r="J570" s="168"/>
    </row>
    <row r="571" spans="1:10" ht="23.25">
      <c r="A571" s="158"/>
      <c r="B571" s="160"/>
      <c r="C571" s="176"/>
      <c r="D571" s="176"/>
      <c r="E571" s="219"/>
      <c r="F571" s="193" t="e">
        <f t="shared" si="38"/>
        <v>#DIV/0!</v>
      </c>
      <c r="G571" s="219"/>
      <c r="H571" s="160">
        <v>83</v>
      </c>
      <c r="I571" s="168"/>
      <c r="J571" s="168"/>
    </row>
    <row r="572" spans="1:10" ht="23.25">
      <c r="A572" s="158"/>
      <c r="B572" s="160"/>
      <c r="C572" s="176"/>
      <c r="D572" s="176"/>
      <c r="E572" s="219"/>
      <c r="F572" s="193" t="e">
        <f t="shared" si="38"/>
        <v>#DIV/0!</v>
      </c>
      <c r="G572" s="219"/>
      <c r="H572" s="160">
        <v>84</v>
      </c>
      <c r="I572" s="168"/>
      <c r="J572" s="168"/>
    </row>
    <row r="573" spans="1:10" ht="23.25">
      <c r="A573" s="158"/>
      <c r="B573" s="160"/>
      <c r="C573" s="176"/>
      <c r="D573" s="176"/>
      <c r="E573" s="219"/>
      <c r="F573" s="193" t="e">
        <f aca="true" t="shared" si="40" ref="F573:F591">((10^6)*E573/G573)</f>
        <v>#DIV/0!</v>
      </c>
      <c r="G573" s="219"/>
      <c r="H573" s="160">
        <v>85</v>
      </c>
      <c r="I573" s="168"/>
      <c r="J573" s="168"/>
    </row>
    <row r="574" spans="1:10" ht="23.25">
      <c r="A574" s="158"/>
      <c r="B574" s="160"/>
      <c r="C574" s="176"/>
      <c r="D574" s="176"/>
      <c r="E574" s="219"/>
      <c r="F574" s="193" t="e">
        <f t="shared" si="40"/>
        <v>#DIV/0!</v>
      </c>
      <c r="G574" s="219"/>
      <c r="H574" s="160">
        <v>86</v>
      </c>
      <c r="I574" s="168"/>
      <c r="J574" s="168"/>
    </row>
    <row r="575" spans="1:10" ht="23.25">
      <c r="A575" s="158"/>
      <c r="B575" s="160"/>
      <c r="C575" s="176"/>
      <c r="D575" s="176"/>
      <c r="E575" s="219"/>
      <c r="F575" s="193" t="e">
        <f t="shared" si="40"/>
        <v>#DIV/0!</v>
      </c>
      <c r="G575" s="219"/>
      <c r="H575" s="160">
        <v>87</v>
      </c>
      <c r="I575" s="168"/>
      <c r="J575" s="168"/>
    </row>
    <row r="576" spans="1:10" ht="23.25">
      <c r="A576" s="158"/>
      <c r="B576" s="160"/>
      <c r="C576" s="176"/>
      <c r="D576" s="176"/>
      <c r="E576" s="219"/>
      <c r="F576" s="193" t="e">
        <f t="shared" si="40"/>
        <v>#DIV/0!</v>
      </c>
      <c r="G576" s="219"/>
      <c r="H576" s="160">
        <v>88</v>
      </c>
      <c r="I576" s="168"/>
      <c r="J576" s="168"/>
    </row>
    <row r="577" spans="1:10" ht="23.25">
      <c r="A577" s="158"/>
      <c r="B577" s="160"/>
      <c r="C577" s="176"/>
      <c r="D577" s="176"/>
      <c r="E577" s="219"/>
      <c r="F577" s="193" t="e">
        <f t="shared" si="40"/>
        <v>#DIV/0!</v>
      </c>
      <c r="G577" s="219"/>
      <c r="H577" s="160">
        <v>89</v>
      </c>
      <c r="I577" s="168"/>
      <c r="J577" s="168"/>
    </row>
    <row r="578" spans="1:10" ht="23.25">
      <c r="A578" s="158"/>
      <c r="B578" s="160"/>
      <c r="C578" s="176"/>
      <c r="D578" s="176"/>
      <c r="E578" s="219"/>
      <c r="F578" s="193" t="e">
        <f t="shared" si="40"/>
        <v>#DIV/0!</v>
      </c>
      <c r="G578" s="219"/>
      <c r="H578" s="160">
        <v>90</v>
      </c>
      <c r="I578" s="168"/>
      <c r="J578" s="168"/>
    </row>
    <row r="579" spans="1:10" ht="23.25">
      <c r="A579" s="158"/>
      <c r="B579" s="160"/>
      <c r="C579" s="176"/>
      <c r="D579" s="176"/>
      <c r="E579" s="219"/>
      <c r="F579" s="193" t="e">
        <f t="shared" si="40"/>
        <v>#DIV/0!</v>
      </c>
      <c r="G579" s="219"/>
      <c r="H579" s="160">
        <v>91</v>
      </c>
      <c r="I579" s="168"/>
      <c r="J579" s="168"/>
    </row>
    <row r="580" spans="1:10" ht="23.25">
      <c r="A580" s="158"/>
      <c r="B580" s="160"/>
      <c r="C580" s="176"/>
      <c r="D580" s="176"/>
      <c r="E580" s="219"/>
      <c r="F580" s="193" t="e">
        <f t="shared" si="40"/>
        <v>#DIV/0!</v>
      </c>
      <c r="G580" s="219"/>
      <c r="H580" s="160">
        <v>92</v>
      </c>
      <c r="I580" s="168"/>
      <c r="J580" s="168"/>
    </row>
    <row r="581" spans="1:10" ht="23.25">
      <c r="A581" s="158"/>
      <c r="B581" s="160"/>
      <c r="C581" s="176"/>
      <c r="D581" s="176"/>
      <c r="E581" s="219"/>
      <c r="F581" s="193" t="e">
        <f t="shared" si="40"/>
        <v>#DIV/0!</v>
      </c>
      <c r="G581" s="219"/>
      <c r="H581" s="160"/>
      <c r="I581" s="168"/>
      <c r="J581" s="168"/>
    </row>
    <row r="582" spans="1:10" ht="23.25">
      <c r="A582" s="158"/>
      <c r="B582" s="160"/>
      <c r="C582" s="176"/>
      <c r="D582" s="176"/>
      <c r="E582" s="219"/>
      <c r="F582" s="193" t="e">
        <f t="shared" si="40"/>
        <v>#DIV/0!</v>
      </c>
      <c r="G582" s="219"/>
      <c r="H582" s="160"/>
      <c r="I582" s="168"/>
      <c r="J582" s="168"/>
    </row>
    <row r="583" spans="1:10" ht="23.25">
      <c r="A583" s="158"/>
      <c r="B583" s="160"/>
      <c r="C583" s="176"/>
      <c r="D583" s="176"/>
      <c r="E583" s="219"/>
      <c r="F583" s="193" t="e">
        <f t="shared" si="40"/>
        <v>#DIV/0!</v>
      </c>
      <c r="G583" s="219"/>
      <c r="H583" s="160"/>
      <c r="I583" s="168"/>
      <c r="J583" s="168"/>
    </row>
    <row r="584" spans="1:10" ht="23.25">
      <c r="A584" s="158"/>
      <c r="B584" s="160"/>
      <c r="C584" s="176"/>
      <c r="D584" s="176"/>
      <c r="E584" s="219"/>
      <c r="F584" s="193" t="e">
        <f t="shared" si="40"/>
        <v>#DIV/0!</v>
      </c>
      <c r="G584" s="219"/>
      <c r="H584" s="160"/>
      <c r="I584" s="168"/>
      <c r="J584" s="168"/>
    </row>
    <row r="585" spans="1:10" ht="23.25">
      <c r="A585" s="158"/>
      <c r="B585" s="160"/>
      <c r="C585" s="176"/>
      <c r="D585" s="176"/>
      <c r="E585" s="219"/>
      <c r="F585" s="193" t="e">
        <f t="shared" si="40"/>
        <v>#DIV/0!</v>
      </c>
      <c r="G585" s="219"/>
      <c r="H585" s="160"/>
      <c r="I585" s="168"/>
      <c r="J585" s="168"/>
    </row>
    <row r="586" spans="1:10" ht="23.25">
      <c r="A586" s="158"/>
      <c r="B586" s="160"/>
      <c r="C586" s="176"/>
      <c r="D586" s="176"/>
      <c r="E586" s="219"/>
      <c r="F586" s="193" t="e">
        <f t="shared" si="40"/>
        <v>#DIV/0!</v>
      </c>
      <c r="G586" s="219"/>
      <c r="H586" s="160"/>
      <c r="I586" s="168"/>
      <c r="J586" s="168"/>
    </row>
    <row r="587" spans="1:10" ht="23.25">
      <c r="A587" s="158"/>
      <c r="B587" s="160"/>
      <c r="C587" s="176"/>
      <c r="D587" s="176"/>
      <c r="E587" s="219"/>
      <c r="F587" s="193" t="e">
        <f t="shared" si="40"/>
        <v>#DIV/0!</v>
      </c>
      <c r="G587" s="219"/>
      <c r="H587" s="160"/>
      <c r="I587" s="168"/>
      <c r="J587" s="168"/>
    </row>
    <row r="588" spans="1:10" ht="23.25">
      <c r="A588" s="158"/>
      <c r="B588" s="160"/>
      <c r="C588" s="176"/>
      <c r="D588" s="176"/>
      <c r="E588" s="219"/>
      <c r="F588" s="193" t="e">
        <f t="shared" si="40"/>
        <v>#DIV/0!</v>
      </c>
      <c r="G588" s="219"/>
      <c r="H588" s="160"/>
      <c r="I588" s="168"/>
      <c r="J588" s="168"/>
    </row>
    <row r="589" spans="1:10" ht="23.25">
      <c r="A589" s="158"/>
      <c r="B589" s="160"/>
      <c r="C589" s="176"/>
      <c r="D589" s="176"/>
      <c r="E589" s="219"/>
      <c r="F589" s="193" t="e">
        <f t="shared" si="40"/>
        <v>#DIV/0!</v>
      </c>
      <c r="G589" s="219"/>
      <c r="H589" s="160"/>
      <c r="I589" s="168"/>
      <c r="J589" s="168"/>
    </row>
    <row r="590" spans="1:10" ht="23.25">
      <c r="A590" s="158"/>
      <c r="B590" s="160"/>
      <c r="C590" s="176"/>
      <c r="D590" s="176"/>
      <c r="E590" s="219"/>
      <c r="F590" s="193" t="e">
        <f t="shared" si="40"/>
        <v>#DIV/0!</v>
      </c>
      <c r="G590" s="219"/>
      <c r="H590" s="160"/>
      <c r="I590" s="168"/>
      <c r="J590" s="168"/>
    </row>
    <row r="591" ht="23.25">
      <c r="F591" s="193" t="e">
        <f t="shared" si="40"/>
        <v>#DIV/0!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S632"/>
  <sheetViews>
    <sheetView zoomScale="86" zoomScaleNormal="86" zoomScalePageLayoutView="0" workbookViewId="0" topLeftCell="A9">
      <selection activeCell="C405" sqref="C405"/>
    </sheetView>
  </sheetViews>
  <sheetFormatPr defaultColWidth="9.140625" defaultRowHeight="23.25"/>
  <cols>
    <col min="1" max="1" width="10.421875" style="5" bestFit="1" customWidth="1"/>
    <col min="2" max="2" width="12.7109375" style="123" customWidth="1"/>
    <col min="3" max="7" width="12.7109375" style="4" customWidth="1"/>
    <col min="8" max="8" width="12.7109375" style="5" customWidth="1"/>
    <col min="9" max="9" width="12.7109375" style="132" customWidth="1"/>
    <col min="10" max="11" width="12.7109375" style="4" customWidth="1"/>
    <col min="12" max="13" width="12.7109375" style="1" customWidth="1"/>
    <col min="14" max="16384" width="9.140625" style="1" customWidth="1"/>
  </cols>
  <sheetData>
    <row r="1" ht="24"/>
    <row r="2" spans="2:13" ht="29.25">
      <c r="B2" s="122" t="s">
        <v>0</v>
      </c>
      <c r="C2" s="7"/>
      <c r="D2" s="7"/>
      <c r="E2" s="7"/>
      <c r="F2" s="7"/>
      <c r="G2" s="7"/>
      <c r="J2" s="7"/>
      <c r="K2" s="7"/>
      <c r="L2" s="2"/>
      <c r="M2" s="2"/>
    </row>
    <row r="3" spans="2:7" ht="24">
      <c r="B3" s="123" t="s">
        <v>141</v>
      </c>
      <c r="G3" s="4" t="s">
        <v>1</v>
      </c>
    </row>
    <row r="4" spans="2:7" ht="24">
      <c r="B4" s="123" t="s">
        <v>113</v>
      </c>
      <c r="G4" s="4" t="s">
        <v>2</v>
      </c>
    </row>
    <row r="5" spans="2:7" ht="27.75" thickBot="1">
      <c r="B5" s="123" t="s">
        <v>142</v>
      </c>
      <c r="G5" s="4" t="s">
        <v>3</v>
      </c>
    </row>
    <row r="6" spans="2:13" ht="144">
      <c r="B6" s="124" t="s">
        <v>4</v>
      </c>
      <c r="C6" s="117" t="s">
        <v>5</v>
      </c>
      <c r="D6" s="178" t="s">
        <v>6</v>
      </c>
      <c r="E6" s="246"/>
      <c r="F6" s="8" t="s">
        <v>7</v>
      </c>
      <c r="G6" s="8" t="s">
        <v>8</v>
      </c>
      <c r="H6" s="3" t="s">
        <v>9</v>
      </c>
      <c r="I6" s="59"/>
      <c r="J6" s="120"/>
      <c r="K6" s="120"/>
      <c r="L6" s="10"/>
      <c r="M6" s="10"/>
    </row>
    <row r="7" spans="2:13" ht="120">
      <c r="B7" s="125"/>
      <c r="C7" s="118" t="s">
        <v>10</v>
      </c>
      <c r="D7" s="118" t="s">
        <v>11</v>
      </c>
      <c r="E7" s="118" t="s">
        <v>12</v>
      </c>
      <c r="F7" s="9" t="s">
        <v>13</v>
      </c>
      <c r="G7" s="118" t="s">
        <v>14</v>
      </c>
      <c r="H7" s="129"/>
      <c r="I7" s="59"/>
      <c r="J7" s="58"/>
      <c r="K7" s="58"/>
      <c r="L7" s="11"/>
      <c r="M7" s="11"/>
    </row>
    <row r="8" spans="2:13" ht="24">
      <c r="B8" s="126" t="s">
        <v>15</v>
      </c>
      <c r="C8" s="61" t="s">
        <v>16</v>
      </c>
      <c r="D8" s="61" t="s">
        <v>17</v>
      </c>
      <c r="E8" s="61" t="s">
        <v>18</v>
      </c>
      <c r="F8" s="61" t="s">
        <v>19</v>
      </c>
      <c r="G8" s="61" t="s">
        <v>20</v>
      </c>
      <c r="H8" s="62" t="s">
        <v>21</v>
      </c>
      <c r="I8" s="133"/>
      <c r="J8" s="121"/>
      <c r="K8" s="121"/>
      <c r="L8" s="12"/>
      <c r="M8" s="12"/>
    </row>
    <row r="9" spans="1:14" s="13" customFormat="1" ht="24">
      <c r="A9" s="63">
        <v>1</v>
      </c>
      <c r="B9" s="186">
        <v>38902</v>
      </c>
      <c r="C9" s="64">
        <v>0.45</v>
      </c>
      <c r="D9" s="64">
        <v>0.921</v>
      </c>
      <c r="E9" s="65">
        <f>D9*0.0864</f>
        <v>0.0795744</v>
      </c>
      <c r="F9" s="66">
        <f>+AVERAGE(I9:K9)</f>
        <v>55.68</v>
      </c>
      <c r="G9" s="67">
        <f>F9*E9</f>
        <v>4.430702592</v>
      </c>
      <c r="H9" s="14" t="s">
        <v>22</v>
      </c>
      <c r="I9" s="130">
        <v>69.06</v>
      </c>
      <c r="J9" s="76">
        <v>38</v>
      </c>
      <c r="K9" s="76">
        <v>59.98</v>
      </c>
      <c r="L9" s="68"/>
      <c r="M9" s="68"/>
      <c r="N9" s="69"/>
    </row>
    <row r="10" spans="1:14" s="13" customFormat="1" ht="24">
      <c r="A10" s="63">
        <f aca="true" t="shared" si="0" ref="A10:A32">+A9+1</f>
        <v>2</v>
      </c>
      <c r="B10" s="186">
        <v>38913</v>
      </c>
      <c r="C10" s="64">
        <v>0.52</v>
      </c>
      <c r="D10" s="64">
        <v>1.403</v>
      </c>
      <c r="E10" s="65">
        <f>D10*0.0864</f>
        <v>0.12121920000000001</v>
      </c>
      <c r="F10" s="66">
        <f>+AVERAGE(I10:K10)</f>
        <v>61.74666666666667</v>
      </c>
      <c r="G10" s="67">
        <f>F10*E10</f>
        <v>7.484881536000001</v>
      </c>
      <c r="H10" s="77" t="s">
        <v>44</v>
      </c>
      <c r="I10" s="130">
        <v>68.87</v>
      </c>
      <c r="J10" s="76">
        <v>65.49</v>
      </c>
      <c r="K10" s="76">
        <v>50.88</v>
      </c>
      <c r="L10" s="68"/>
      <c r="M10" s="68"/>
      <c r="N10" s="69"/>
    </row>
    <row r="11" spans="1:14" s="13" customFormat="1" ht="24.75" thickBot="1">
      <c r="A11" s="63">
        <f t="shared" si="0"/>
        <v>3</v>
      </c>
      <c r="B11" s="187">
        <v>38927</v>
      </c>
      <c r="C11" s="75">
        <v>0.62</v>
      </c>
      <c r="D11" s="75">
        <v>2.819</v>
      </c>
      <c r="E11" s="65">
        <f aca="true" t="shared" si="1" ref="E11:E264">D11*0.0864</f>
        <v>0.24356160000000002</v>
      </c>
      <c r="F11" s="75">
        <f>+AVERAGE(I11:K11)</f>
        <v>83.20333333333333</v>
      </c>
      <c r="G11" s="78">
        <f>F11*E11</f>
        <v>20.265136992000002</v>
      </c>
      <c r="H11" s="79" t="s">
        <v>45</v>
      </c>
      <c r="I11" s="131">
        <v>66.31</v>
      </c>
      <c r="J11" s="80">
        <v>104.9</v>
      </c>
      <c r="K11" s="80">
        <v>78.4</v>
      </c>
      <c r="L11" s="68"/>
      <c r="M11" s="68"/>
      <c r="N11" s="69"/>
    </row>
    <row r="12" spans="1:14" s="13" customFormat="1" ht="24">
      <c r="A12" s="63">
        <v>1</v>
      </c>
      <c r="B12" s="186">
        <v>39175</v>
      </c>
      <c r="C12" s="66">
        <v>442.465</v>
      </c>
      <c r="D12" s="66">
        <v>0.227</v>
      </c>
      <c r="E12" s="81">
        <f t="shared" si="1"/>
        <v>0.019612800000000003</v>
      </c>
      <c r="F12" s="66">
        <f aca="true" t="shared" si="2" ref="F12:F33">+AVERAGE(I12:K12)</f>
        <v>17.848333333333333</v>
      </c>
      <c r="G12" s="67">
        <f aca="true" t="shared" si="3" ref="G12:G33">F12*E12</f>
        <v>0.35005579200000003</v>
      </c>
      <c r="H12" s="77" t="s">
        <v>46</v>
      </c>
      <c r="I12" s="67">
        <v>16.708</v>
      </c>
      <c r="J12" s="70">
        <v>21.617</v>
      </c>
      <c r="K12" s="70">
        <v>15.22</v>
      </c>
      <c r="L12" s="68"/>
      <c r="M12" s="68"/>
      <c r="N12" s="69"/>
    </row>
    <row r="13" spans="1:14" s="13" customFormat="1" ht="24">
      <c r="A13" s="63">
        <v>2</v>
      </c>
      <c r="B13" s="186">
        <v>39211</v>
      </c>
      <c r="C13" s="66">
        <v>442.54</v>
      </c>
      <c r="D13" s="66">
        <v>0.639</v>
      </c>
      <c r="E13" s="65">
        <f t="shared" si="1"/>
        <v>0.055209600000000005</v>
      </c>
      <c r="F13" s="66">
        <f t="shared" si="2"/>
        <v>17.69185</v>
      </c>
      <c r="G13" s="67">
        <f t="shared" si="3"/>
        <v>0.97675996176</v>
      </c>
      <c r="H13" s="14" t="s">
        <v>47</v>
      </c>
      <c r="I13" s="67">
        <v>25.33155</v>
      </c>
      <c r="J13" s="70">
        <v>21.497</v>
      </c>
      <c r="K13" s="70">
        <v>6.247</v>
      </c>
      <c r="L13" s="68"/>
      <c r="M13" s="68"/>
      <c r="N13" s="69"/>
    </row>
    <row r="14" spans="1:14" s="13" customFormat="1" ht="24">
      <c r="A14" s="63">
        <v>3</v>
      </c>
      <c r="B14" s="186">
        <v>39224</v>
      </c>
      <c r="C14" s="66">
        <v>442.57</v>
      </c>
      <c r="D14" s="66">
        <v>0.845</v>
      </c>
      <c r="E14" s="65">
        <f t="shared" si="1"/>
        <v>0.073008</v>
      </c>
      <c r="F14" s="66">
        <f t="shared" si="2"/>
        <v>14.366886666666668</v>
      </c>
      <c r="G14" s="67">
        <f t="shared" si="3"/>
        <v>1.04889766176</v>
      </c>
      <c r="H14" s="14" t="s">
        <v>48</v>
      </c>
      <c r="I14" s="67">
        <v>21.97966</v>
      </c>
      <c r="J14" s="70">
        <v>15.549</v>
      </c>
      <c r="K14" s="70">
        <v>5.572</v>
      </c>
      <c r="L14" s="68"/>
      <c r="M14" s="68"/>
      <c r="N14" s="69"/>
    </row>
    <row r="15" spans="1:14" s="13" customFormat="1" ht="24">
      <c r="A15" s="63">
        <v>4</v>
      </c>
      <c r="B15" s="186">
        <v>39232</v>
      </c>
      <c r="C15" s="66">
        <v>442.57</v>
      </c>
      <c r="D15" s="66">
        <v>0.845</v>
      </c>
      <c r="E15" s="65">
        <f t="shared" si="1"/>
        <v>0.073008</v>
      </c>
      <c r="F15" s="66">
        <f t="shared" si="2"/>
        <v>9.816333333333334</v>
      </c>
      <c r="G15" s="67">
        <f t="shared" si="3"/>
        <v>0.7166708640000001</v>
      </c>
      <c r="H15" s="14" t="s">
        <v>49</v>
      </c>
      <c r="I15" s="67">
        <v>13.561</v>
      </c>
      <c r="J15" s="70">
        <v>10.216</v>
      </c>
      <c r="K15" s="70">
        <v>5.672</v>
      </c>
      <c r="L15" s="68"/>
      <c r="M15" s="68"/>
      <c r="N15" s="69"/>
    </row>
    <row r="16" spans="1:14" s="13" customFormat="1" ht="24">
      <c r="A16" s="63">
        <f t="shared" si="0"/>
        <v>5</v>
      </c>
      <c r="B16" s="186">
        <v>39245</v>
      </c>
      <c r="C16" s="66">
        <v>442.55</v>
      </c>
      <c r="D16" s="66">
        <v>0.58</v>
      </c>
      <c r="E16" s="65">
        <f t="shared" si="1"/>
        <v>0.050112</v>
      </c>
      <c r="F16" s="66">
        <f t="shared" si="2"/>
        <v>8.060666666666666</v>
      </c>
      <c r="G16" s="67">
        <f t="shared" si="3"/>
        <v>0.40393612799999995</v>
      </c>
      <c r="H16" s="63" t="s">
        <v>50</v>
      </c>
      <c r="I16" s="67">
        <v>8.187</v>
      </c>
      <c r="J16" s="70">
        <v>7.494</v>
      </c>
      <c r="K16" s="70">
        <v>8.501</v>
      </c>
      <c r="L16" s="68"/>
      <c r="M16" s="68"/>
      <c r="N16" s="69"/>
    </row>
    <row r="17" spans="1:14" s="13" customFormat="1" ht="24">
      <c r="A17" s="63">
        <f t="shared" si="0"/>
        <v>6</v>
      </c>
      <c r="B17" s="186">
        <v>39253</v>
      </c>
      <c r="C17" s="66">
        <v>442.56</v>
      </c>
      <c r="D17" s="66">
        <v>0.812</v>
      </c>
      <c r="E17" s="65">
        <f t="shared" si="1"/>
        <v>0.0701568</v>
      </c>
      <c r="F17" s="66">
        <f t="shared" si="2"/>
        <v>47.649</v>
      </c>
      <c r="G17" s="67">
        <f t="shared" si="3"/>
        <v>3.3429013632</v>
      </c>
      <c r="H17" s="63" t="s">
        <v>51</v>
      </c>
      <c r="I17" s="67">
        <v>46.332</v>
      </c>
      <c r="J17" s="70">
        <v>40.587</v>
      </c>
      <c r="K17" s="70">
        <v>56.028</v>
      </c>
      <c r="L17" s="68"/>
      <c r="M17" s="68"/>
      <c r="N17" s="69"/>
    </row>
    <row r="18" spans="1:14" s="13" customFormat="1" ht="24">
      <c r="A18" s="63">
        <f t="shared" si="0"/>
        <v>7</v>
      </c>
      <c r="B18" s="186">
        <v>39262</v>
      </c>
      <c r="C18" s="66">
        <v>442.7</v>
      </c>
      <c r="D18" s="66">
        <v>2.228</v>
      </c>
      <c r="E18" s="65">
        <f t="shared" si="1"/>
        <v>0.19249920000000004</v>
      </c>
      <c r="F18" s="66">
        <f t="shared" si="2"/>
        <v>18.366</v>
      </c>
      <c r="G18" s="67">
        <f t="shared" si="3"/>
        <v>3.5354403072000005</v>
      </c>
      <c r="H18" s="63" t="s">
        <v>52</v>
      </c>
      <c r="I18" s="67">
        <v>19.601</v>
      </c>
      <c r="J18" s="70">
        <v>19.84</v>
      </c>
      <c r="K18" s="70">
        <v>15.657</v>
      </c>
      <c r="L18" s="68"/>
      <c r="M18" s="68"/>
      <c r="N18" s="69"/>
    </row>
    <row r="19" spans="1:14" s="13" customFormat="1" ht="24">
      <c r="A19" s="63">
        <f t="shared" si="0"/>
        <v>8</v>
      </c>
      <c r="B19" s="186">
        <v>39273</v>
      </c>
      <c r="C19" s="66">
        <v>442.57</v>
      </c>
      <c r="D19" s="66">
        <v>0.848</v>
      </c>
      <c r="E19" s="65">
        <f t="shared" si="1"/>
        <v>0.0732672</v>
      </c>
      <c r="F19" s="66">
        <f t="shared" si="2"/>
        <v>6.078333333333333</v>
      </c>
      <c r="G19" s="67">
        <f t="shared" si="3"/>
        <v>0.445342464</v>
      </c>
      <c r="H19" s="63" t="s">
        <v>53</v>
      </c>
      <c r="I19" s="67">
        <v>2.06</v>
      </c>
      <c r="J19" s="70">
        <v>4.614</v>
      </c>
      <c r="K19" s="70">
        <v>11.561</v>
      </c>
      <c r="L19" s="68"/>
      <c r="M19" s="68"/>
      <c r="N19" s="69"/>
    </row>
    <row r="20" spans="1:14" s="13" customFormat="1" ht="24">
      <c r="A20" s="63">
        <f t="shared" si="0"/>
        <v>9</v>
      </c>
      <c r="B20" s="186">
        <v>39281</v>
      </c>
      <c r="C20" s="66">
        <v>442.54</v>
      </c>
      <c r="D20" s="66">
        <v>0.533</v>
      </c>
      <c r="E20" s="65">
        <f t="shared" si="1"/>
        <v>0.04605120000000001</v>
      </c>
      <c r="F20" s="66">
        <f t="shared" si="2"/>
        <v>8.504666666666667</v>
      </c>
      <c r="G20" s="67">
        <f t="shared" si="3"/>
        <v>0.3916501056000001</v>
      </c>
      <c r="H20" s="63" t="s">
        <v>54</v>
      </c>
      <c r="I20" s="67">
        <v>11.608</v>
      </c>
      <c r="J20" s="70">
        <v>8.27</v>
      </c>
      <c r="K20" s="70">
        <v>5.636</v>
      </c>
      <c r="L20" s="68"/>
      <c r="M20" s="68"/>
      <c r="N20" s="69"/>
    </row>
    <row r="21" spans="1:14" s="13" customFormat="1" ht="24">
      <c r="A21" s="63">
        <f t="shared" si="0"/>
        <v>10</v>
      </c>
      <c r="B21" s="186">
        <v>39292</v>
      </c>
      <c r="C21" s="66">
        <v>442.62</v>
      </c>
      <c r="D21" s="66">
        <v>1.216</v>
      </c>
      <c r="E21" s="65">
        <f t="shared" si="1"/>
        <v>0.1050624</v>
      </c>
      <c r="F21" s="66">
        <f t="shared" si="2"/>
        <v>10.829333333333333</v>
      </c>
      <c r="G21" s="67">
        <f t="shared" si="3"/>
        <v>1.1377557504</v>
      </c>
      <c r="H21" s="63" t="s">
        <v>55</v>
      </c>
      <c r="I21" s="67">
        <v>6.824</v>
      </c>
      <c r="J21" s="70">
        <v>8.341</v>
      </c>
      <c r="K21" s="70">
        <v>17.323</v>
      </c>
      <c r="L21" s="68"/>
      <c r="M21" s="68"/>
      <c r="N21" s="69"/>
    </row>
    <row r="22" spans="1:14" s="13" customFormat="1" ht="24">
      <c r="A22" s="63">
        <f t="shared" si="0"/>
        <v>11</v>
      </c>
      <c r="B22" s="186">
        <v>39302</v>
      </c>
      <c r="C22" s="66">
        <v>442.55</v>
      </c>
      <c r="D22" s="82">
        <v>0.641</v>
      </c>
      <c r="E22" s="65">
        <f t="shared" si="1"/>
        <v>0.055382400000000005</v>
      </c>
      <c r="F22" s="66">
        <f t="shared" si="2"/>
        <v>18.113333333333333</v>
      </c>
      <c r="G22" s="67">
        <f t="shared" si="3"/>
        <v>1.0031598720000001</v>
      </c>
      <c r="H22" s="63" t="s">
        <v>56</v>
      </c>
      <c r="I22" s="67">
        <v>21.942</v>
      </c>
      <c r="J22" s="70">
        <v>16.374</v>
      </c>
      <c r="K22" s="70">
        <v>16.024</v>
      </c>
      <c r="L22" s="68"/>
      <c r="M22" s="68"/>
      <c r="N22" s="69"/>
    </row>
    <row r="23" spans="1:14" s="13" customFormat="1" ht="24">
      <c r="A23" s="63">
        <f t="shared" si="0"/>
        <v>12</v>
      </c>
      <c r="B23" s="186">
        <v>39315</v>
      </c>
      <c r="C23" s="66">
        <v>442.63</v>
      </c>
      <c r="D23" s="82">
        <v>1.517</v>
      </c>
      <c r="E23" s="65">
        <f t="shared" si="1"/>
        <v>0.13106879999999999</v>
      </c>
      <c r="F23" s="66">
        <f t="shared" si="2"/>
        <v>20.265333333333334</v>
      </c>
      <c r="G23" s="67">
        <f t="shared" si="3"/>
        <v>2.6561529216</v>
      </c>
      <c r="H23" s="63" t="s">
        <v>57</v>
      </c>
      <c r="I23" s="67">
        <v>17.747</v>
      </c>
      <c r="J23" s="70">
        <v>19.433</v>
      </c>
      <c r="K23" s="70">
        <v>23.616</v>
      </c>
      <c r="L23" s="68"/>
      <c r="M23" s="68"/>
      <c r="N23" s="69"/>
    </row>
    <row r="24" spans="1:14" s="13" customFormat="1" ht="24">
      <c r="A24" s="63">
        <f t="shared" si="0"/>
        <v>13</v>
      </c>
      <c r="B24" s="186">
        <v>39320</v>
      </c>
      <c r="C24" s="66">
        <v>442.93</v>
      </c>
      <c r="D24" s="82">
        <v>5.433</v>
      </c>
      <c r="E24" s="65">
        <f t="shared" si="1"/>
        <v>0.46941120000000003</v>
      </c>
      <c r="F24" s="66">
        <f t="shared" si="2"/>
        <v>70.96</v>
      </c>
      <c r="G24" s="67">
        <f t="shared" si="3"/>
        <v>33.309418752</v>
      </c>
      <c r="H24" s="63" t="s">
        <v>58</v>
      </c>
      <c r="I24" s="67">
        <v>66.09</v>
      </c>
      <c r="J24" s="70">
        <v>65.605</v>
      </c>
      <c r="K24" s="70">
        <v>81.185</v>
      </c>
      <c r="L24" s="68"/>
      <c r="M24" s="68"/>
      <c r="N24" s="69"/>
    </row>
    <row r="25" spans="1:14" s="13" customFormat="1" ht="24">
      <c r="A25" s="63">
        <f t="shared" si="0"/>
        <v>14</v>
      </c>
      <c r="B25" s="186">
        <v>39328</v>
      </c>
      <c r="C25" s="66">
        <v>442.73</v>
      </c>
      <c r="D25" s="82">
        <v>1.588</v>
      </c>
      <c r="E25" s="65">
        <f t="shared" si="1"/>
        <v>0.13720320000000003</v>
      </c>
      <c r="F25" s="66">
        <f t="shared" si="2"/>
        <v>33.47233333333333</v>
      </c>
      <c r="G25" s="67">
        <f t="shared" si="3"/>
        <v>4.592511244800001</v>
      </c>
      <c r="H25" s="63" t="s">
        <v>59</v>
      </c>
      <c r="I25" s="67">
        <v>29.627</v>
      </c>
      <c r="J25" s="70">
        <v>32.276</v>
      </c>
      <c r="K25" s="70">
        <v>38.514</v>
      </c>
      <c r="L25" s="68"/>
      <c r="M25" s="68"/>
      <c r="N25" s="69"/>
    </row>
    <row r="26" spans="1:14" s="13" customFormat="1" ht="24">
      <c r="A26" s="63">
        <f t="shared" si="0"/>
        <v>15</v>
      </c>
      <c r="B26" s="186">
        <v>39344</v>
      </c>
      <c r="C26" s="66">
        <v>442.65</v>
      </c>
      <c r="D26" s="82">
        <v>1.384</v>
      </c>
      <c r="E26" s="65">
        <f t="shared" si="1"/>
        <v>0.11957759999999999</v>
      </c>
      <c r="F26" s="66">
        <f t="shared" si="2"/>
        <v>27.566666666666663</v>
      </c>
      <c r="G26" s="67">
        <f t="shared" si="3"/>
        <v>3.2963558399999995</v>
      </c>
      <c r="H26" s="63" t="s">
        <v>60</v>
      </c>
      <c r="I26" s="67">
        <v>25.365</v>
      </c>
      <c r="J26" s="70">
        <v>21.791</v>
      </c>
      <c r="K26" s="70">
        <v>35.544</v>
      </c>
      <c r="L26" s="68"/>
      <c r="M26" s="68"/>
      <c r="N26" s="69"/>
    </row>
    <row r="27" spans="1:14" s="13" customFormat="1" ht="24">
      <c r="A27" s="63">
        <f t="shared" si="0"/>
        <v>16</v>
      </c>
      <c r="B27" s="186">
        <v>39353</v>
      </c>
      <c r="C27" s="66">
        <v>442.8</v>
      </c>
      <c r="D27" s="82">
        <v>2.677</v>
      </c>
      <c r="E27" s="65">
        <f t="shared" si="1"/>
        <v>0.23129280000000002</v>
      </c>
      <c r="F27" s="66">
        <f t="shared" si="2"/>
        <v>2.906</v>
      </c>
      <c r="G27" s="67">
        <f t="shared" si="3"/>
        <v>0.6721368768000001</v>
      </c>
      <c r="H27" s="63" t="s">
        <v>61</v>
      </c>
      <c r="I27" s="67">
        <v>0.477</v>
      </c>
      <c r="J27" s="70">
        <v>5.651</v>
      </c>
      <c r="K27" s="70">
        <v>2.59</v>
      </c>
      <c r="L27" s="68"/>
      <c r="M27" s="68"/>
      <c r="N27" s="69"/>
    </row>
    <row r="28" spans="1:14" s="13" customFormat="1" ht="24">
      <c r="A28" s="63">
        <f t="shared" si="0"/>
        <v>17</v>
      </c>
      <c r="B28" s="186">
        <v>39364</v>
      </c>
      <c r="C28" s="66">
        <v>442.68</v>
      </c>
      <c r="D28" s="82">
        <v>2.031</v>
      </c>
      <c r="E28" s="65">
        <f t="shared" si="1"/>
        <v>0.17547840000000003</v>
      </c>
      <c r="F28" s="66">
        <f t="shared" si="2"/>
        <v>6.428666666666667</v>
      </c>
      <c r="G28" s="67">
        <f t="shared" si="3"/>
        <v>1.1280921408000004</v>
      </c>
      <c r="H28" s="63" t="s">
        <v>62</v>
      </c>
      <c r="I28" s="67">
        <v>3.891</v>
      </c>
      <c r="J28" s="70">
        <v>14.595</v>
      </c>
      <c r="K28" s="70">
        <v>0.8</v>
      </c>
      <c r="L28" s="68"/>
      <c r="M28" s="68"/>
      <c r="N28" s="69"/>
    </row>
    <row r="29" spans="1:14" s="13" customFormat="1" ht="24">
      <c r="A29" s="63">
        <f t="shared" si="0"/>
        <v>18</v>
      </c>
      <c r="B29" s="186">
        <v>39371</v>
      </c>
      <c r="C29" s="66">
        <v>442.7</v>
      </c>
      <c r="D29" s="82">
        <v>2.274</v>
      </c>
      <c r="E29" s="65">
        <f t="shared" si="1"/>
        <v>0.19647360000000003</v>
      </c>
      <c r="F29" s="66">
        <f t="shared" si="2"/>
        <v>31.142666666666667</v>
      </c>
      <c r="G29" s="67">
        <f t="shared" si="3"/>
        <v>6.118711833600001</v>
      </c>
      <c r="H29" s="63" t="s">
        <v>63</v>
      </c>
      <c r="I29" s="67">
        <v>28.683</v>
      </c>
      <c r="J29" s="70">
        <v>41.97</v>
      </c>
      <c r="K29" s="70">
        <v>22.775</v>
      </c>
      <c r="L29" s="68"/>
      <c r="M29" s="68"/>
      <c r="N29" s="69"/>
    </row>
    <row r="30" spans="1:14" s="13" customFormat="1" ht="24">
      <c r="A30" s="63">
        <f t="shared" si="0"/>
        <v>19</v>
      </c>
      <c r="B30" s="186">
        <v>39379</v>
      </c>
      <c r="C30" s="66">
        <v>442.6</v>
      </c>
      <c r="D30" s="82">
        <v>1.348</v>
      </c>
      <c r="E30" s="65">
        <f t="shared" si="1"/>
        <v>0.1164672</v>
      </c>
      <c r="F30" s="66">
        <f t="shared" si="2"/>
        <v>15.923</v>
      </c>
      <c r="G30" s="67">
        <f t="shared" si="3"/>
        <v>1.8545072256000001</v>
      </c>
      <c r="H30" s="63" t="s">
        <v>64</v>
      </c>
      <c r="I30" s="67">
        <v>17.55</v>
      </c>
      <c r="J30" s="70">
        <v>15.423</v>
      </c>
      <c r="K30" s="70">
        <v>14.796</v>
      </c>
      <c r="L30" s="68"/>
      <c r="M30" s="68"/>
      <c r="N30" s="69"/>
    </row>
    <row r="31" spans="1:14" s="13" customFormat="1" ht="24">
      <c r="A31" s="63">
        <f t="shared" si="0"/>
        <v>20</v>
      </c>
      <c r="B31" s="186">
        <v>39393</v>
      </c>
      <c r="C31" s="66">
        <v>442.6</v>
      </c>
      <c r="D31" s="66">
        <v>0.998</v>
      </c>
      <c r="E31" s="65">
        <f t="shared" si="1"/>
        <v>0.0862272</v>
      </c>
      <c r="F31" s="66">
        <f t="shared" si="2"/>
        <v>35.692</v>
      </c>
      <c r="G31" s="67">
        <f t="shared" si="3"/>
        <v>3.0776212224000004</v>
      </c>
      <c r="H31" s="63" t="s">
        <v>65</v>
      </c>
      <c r="I31" s="67">
        <v>36.467</v>
      </c>
      <c r="J31" s="70">
        <v>37.157</v>
      </c>
      <c r="K31" s="70">
        <v>33.452</v>
      </c>
      <c r="L31" s="68"/>
      <c r="M31" s="68"/>
      <c r="N31" s="69"/>
    </row>
    <row r="32" spans="1:14" s="13" customFormat="1" ht="24">
      <c r="A32" s="63">
        <f t="shared" si="0"/>
        <v>21</v>
      </c>
      <c r="B32" s="186">
        <v>39402</v>
      </c>
      <c r="C32" s="66">
        <v>442.57</v>
      </c>
      <c r="D32" s="66">
        <v>0.884</v>
      </c>
      <c r="E32" s="65">
        <f t="shared" si="1"/>
        <v>0.0763776</v>
      </c>
      <c r="F32" s="66">
        <f t="shared" si="2"/>
        <v>35.580999999999996</v>
      </c>
      <c r="G32" s="67">
        <f t="shared" si="3"/>
        <v>2.7175913856</v>
      </c>
      <c r="H32" s="63" t="s">
        <v>66</v>
      </c>
      <c r="I32" s="67">
        <v>37.255</v>
      </c>
      <c r="J32" s="70">
        <v>32.124</v>
      </c>
      <c r="K32" s="70">
        <v>37.364</v>
      </c>
      <c r="L32" s="68"/>
      <c r="M32" s="68"/>
      <c r="N32" s="69"/>
    </row>
    <row r="33" spans="1:14" ht="24.75" thickBot="1">
      <c r="A33" s="83">
        <v>22</v>
      </c>
      <c r="B33" s="188">
        <v>39416</v>
      </c>
      <c r="C33" s="73">
        <v>442.53</v>
      </c>
      <c r="D33" s="73">
        <v>0.607</v>
      </c>
      <c r="E33" s="84">
        <f t="shared" si="1"/>
        <v>0.0524448</v>
      </c>
      <c r="F33" s="75">
        <f t="shared" si="2"/>
        <v>41.27066666666666</v>
      </c>
      <c r="G33" s="78">
        <f t="shared" si="3"/>
        <v>2.1644318592</v>
      </c>
      <c r="H33" s="79" t="s">
        <v>67</v>
      </c>
      <c r="I33" s="78">
        <v>42.638</v>
      </c>
      <c r="J33" s="85">
        <v>31.781</v>
      </c>
      <c r="K33" s="85">
        <v>49.393</v>
      </c>
      <c r="L33" s="60"/>
      <c r="M33" s="60"/>
      <c r="N33" s="11"/>
    </row>
    <row r="34" spans="1:14" ht="24">
      <c r="A34" s="10">
        <v>1</v>
      </c>
      <c r="B34" s="189">
        <v>39541</v>
      </c>
      <c r="C34" s="58">
        <v>442.46</v>
      </c>
      <c r="D34" s="58">
        <v>0.245</v>
      </c>
      <c r="E34" s="65">
        <f t="shared" si="1"/>
        <v>0.021168</v>
      </c>
      <c r="F34" s="66">
        <f aca="true" t="shared" si="4" ref="F34:F40">+AVERAGE(I34:K34)</f>
        <v>4.3566666666666665</v>
      </c>
      <c r="G34" s="67">
        <f aca="true" t="shared" si="5" ref="G34:G40">F34*E34</f>
        <v>0.09222192</v>
      </c>
      <c r="H34" s="14" t="s">
        <v>46</v>
      </c>
      <c r="I34" s="67">
        <v>5.17</v>
      </c>
      <c r="J34" s="70">
        <v>2.507</v>
      </c>
      <c r="K34" s="70">
        <v>5.393</v>
      </c>
      <c r="L34" s="60"/>
      <c r="M34" s="60"/>
      <c r="N34" s="11"/>
    </row>
    <row r="35" spans="1:14" ht="24">
      <c r="A35" s="10">
        <f>+A34+1</f>
        <v>2</v>
      </c>
      <c r="B35" s="189">
        <v>39549</v>
      </c>
      <c r="C35" s="58">
        <v>442.48</v>
      </c>
      <c r="D35" s="58">
        <v>0.292</v>
      </c>
      <c r="E35" s="65">
        <f t="shared" si="1"/>
        <v>0.0252288</v>
      </c>
      <c r="F35" s="66">
        <f t="shared" si="4"/>
        <v>3.513333333333333</v>
      </c>
      <c r="G35" s="67">
        <f t="shared" si="5"/>
        <v>0.088637184</v>
      </c>
      <c r="H35" s="12" t="s">
        <v>47</v>
      </c>
      <c r="I35" s="67">
        <v>1.71</v>
      </c>
      <c r="J35" s="70">
        <v>4.43</v>
      </c>
      <c r="K35" s="70">
        <v>4.4</v>
      </c>
      <c r="L35" s="60"/>
      <c r="M35" s="60"/>
      <c r="N35" s="11"/>
    </row>
    <row r="36" spans="1:14" ht="24">
      <c r="A36" s="10">
        <f aca="true" t="shared" si="6" ref="A36:A42">+A35+1</f>
        <v>3</v>
      </c>
      <c r="B36" s="189">
        <v>39560</v>
      </c>
      <c r="C36" s="58">
        <v>442.44</v>
      </c>
      <c r="D36" s="58">
        <v>0.122</v>
      </c>
      <c r="E36" s="65">
        <f t="shared" si="1"/>
        <v>0.0105408</v>
      </c>
      <c r="F36" s="66">
        <f t="shared" si="4"/>
        <v>7.456</v>
      </c>
      <c r="G36" s="67">
        <f t="shared" si="5"/>
        <v>0.0785922048</v>
      </c>
      <c r="H36" s="12" t="s">
        <v>48</v>
      </c>
      <c r="I36" s="67">
        <v>6.637</v>
      </c>
      <c r="J36" s="70">
        <v>6.844</v>
      </c>
      <c r="K36" s="70">
        <v>8.887</v>
      </c>
      <c r="L36" s="60"/>
      <c r="M36" s="60"/>
      <c r="N36" s="11"/>
    </row>
    <row r="37" spans="1:14" ht="24">
      <c r="A37" s="10">
        <f t="shared" si="6"/>
        <v>4</v>
      </c>
      <c r="B37" s="189">
        <v>39570</v>
      </c>
      <c r="C37" s="58">
        <v>442.55</v>
      </c>
      <c r="D37" s="58">
        <v>0.537</v>
      </c>
      <c r="E37" s="59">
        <f t="shared" si="1"/>
        <v>0.0463968</v>
      </c>
      <c r="F37" s="66">
        <f t="shared" si="4"/>
        <v>4.357</v>
      </c>
      <c r="G37" s="67">
        <f t="shared" si="5"/>
        <v>0.2021508576</v>
      </c>
      <c r="H37" s="12" t="s">
        <v>49</v>
      </c>
      <c r="I37" s="67">
        <v>7.283</v>
      </c>
      <c r="J37" s="70">
        <v>2.798</v>
      </c>
      <c r="K37" s="70">
        <v>2.99</v>
      </c>
      <c r="L37" s="60"/>
      <c r="M37" s="60"/>
      <c r="N37" s="11"/>
    </row>
    <row r="38" spans="1:14" ht="24">
      <c r="A38" s="10">
        <f t="shared" si="6"/>
        <v>5</v>
      </c>
      <c r="B38" s="189">
        <v>39589</v>
      </c>
      <c r="C38" s="58">
        <v>442.52</v>
      </c>
      <c r="D38" s="58">
        <v>0.518</v>
      </c>
      <c r="E38" s="59">
        <f t="shared" si="1"/>
        <v>0.0447552</v>
      </c>
      <c r="F38" s="66">
        <f t="shared" si="4"/>
        <v>15.168000000000001</v>
      </c>
      <c r="G38" s="67">
        <f t="shared" si="5"/>
        <v>0.6788468736000001</v>
      </c>
      <c r="H38" s="10" t="s">
        <v>50</v>
      </c>
      <c r="I38" s="67">
        <v>13.948</v>
      </c>
      <c r="J38" s="70">
        <v>13.543</v>
      </c>
      <c r="K38" s="70">
        <v>18.013</v>
      </c>
      <c r="L38" s="60"/>
      <c r="M38" s="60"/>
      <c r="N38" s="11"/>
    </row>
    <row r="39" spans="1:14" ht="24">
      <c r="A39" s="10">
        <f t="shared" si="6"/>
        <v>6</v>
      </c>
      <c r="B39" s="189">
        <v>39594</v>
      </c>
      <c r="C39" s="58">
        <v>442.53</v>
      </c>
      <c r="D39" s="58">
        <v>0.495</v>
      </c>
      <c r="E39" s="59">
        <f t="shared" si="1"/>
        <v>0.042768</v>
      </c>
      <c r="F39" s="66">
        <f t="shared" si="4"/>
        <v>17.206333333333333</v>
      </c>
      <c r="G39" s="67">
        <f t="shared" si="5"/>
        <v>0.735880464</v>
      </c>
      <c r="H39" s="10" t="s">
        <v>51</v>
      </c>
      <c r="I39" s="67">
        <v>13.594</v>
      </c>
      <c r="J39" s="70">
        <v>21.289</v>
      </c>
      <c r="K39" s="70">
        <v>16.736</v>
      </c>
      <c r="L39" s="60"/>
      <c r="M39" s="60"/>
      <c r="N39" s="11"/>
    </row>
    <row r="40" spans="1:14" ht="24">
      <c r="A40" s="10">
        <f t="shared" si="6"/>
        <v>7</v>
      </c>
      <c r="B40" s="189">
        <v>39603</v>
      </c>
      <c r="C40" s="58">
        <v>442.59</v>
      </c>
      <c r="D40" s="58">
        <v>0.976</v>
      </c>
      <c r="E40" s="59">
        <f t="shared" si="1"/>
        <v>0.0843264</v>
      </c>
      <c r="F40" s="66">
        <f t="shared" si="4"/>
        <v>13.67</v>
      </c>
      <c r="G40" s="67">
        <f t="shared" si="5"/>
        <v>1.152741888</v>
      </c>
      <c r="H40" s="10" t="s">
        <v>52</v>
      </c>
      <c r="I40" s="67">
        <v>15.64</v>
      </c>
      <c r="J40" s="70">
        <v>1.83</v>
      </c>
      <c r="K40" s="70">
        <v>23.54</v>
      </c>
      <c r="L40" s="60"/>
      <c r="M40" s="60"/>
      <c r="N40" s="11"/>
    </row>
    <row r="41" spans="1:14" ht="24">
      <c r="A41" s="10">
        <f t="shared" si="6"/>
        <v>8</v>
      </c>
      <c r="B41" s="189">
        <v>39615</v>
      </c>
      <c r="C41" s="58">
        <v>442.58</v>
      </c>
      <c r="D41" s="58">
        <v>0.578</v>
      </c>
      <c r="E41" s="59">
        <f t="shared" si="1"/>
        <v>0.049939199999999996</v>
      </c>
      <c r="F41" s="66">
        <f aca="true" t="shared" si="7" ref="F41:F49">+AVERAGE(I41:K41)</f>
        <v>3.5733333333333337</v>
      </c>
      <c r="G41" s="67">
        <f aca="true" t="shared" si="8" ref="G41:G49">F41*E41</f>
        <v>0.178449408</v>
      </c>
      <c r="H41" s="10" t="s">
        <v>53</v>
      </c>
      <c r="I41" s="67">
        <v>0</v>
      </c>
      <c r="J41" s="70">
        <v>0.458</v>
      </c>
      <c r="K41" s="70">
        <v>10.262</v>
      </c>
      <c r="L41" s="60"/>
      <c r="M41" s="60"/>
      <c r="N41" s="11"/>
    </row>
    <row r="42" spans="1:14" ht="24">
      <c r="A42" s="10">
        <f t="shared" si="6"/>
        <v>9</v>
      </c>
      <c r="B42" s="189">
        <v>39629</v>
      </c>
      <c r="C42" s="58">
        <v>442.63</v>
      </c>
      <c r="D42" s="58">
        <v>0.653</v>
      </c>
      <c r="E42" s="59">
        <f t="shared" si="1"/>
        <v>0.0564192</v>
      </c>
      <c r="F42" s="66">
        <f t="shared" si="7"/>
        <v>5.2250000000000005</v>
      </c>
      <c r="G42" s="67">
        <f t="shared" si="8"/>
        <v>0.29479032000000005</v>
      </c>
      <c r="H42" s="10" t="s">
        <v>54</v>
      </c>
      <c r="I42" s="67">
        <v>0</v>
      </c>
      <c r="J42" s="70">
        <v>1.47</v>
      </c>
      <c r="K42" s="70">
        <v>14.205</v>
      </c>
      <c r="L42" s="60"/>
      <c r="M42" s="60"/>
      <c r="N42" s="11"/>
    </row>
    <row r="43" spans="1:14" ht="24">
      <c r="A43" s="10">
        <f aca="true" t="shared" si="9" ref="A43:A63">+A42+1</f>
        <v>10</v>
      </c>
      <c r="B43" s="189">
        <v>39633</v>
      </c>
      <c r="C43" s="58">
        <v>442.63</v>
      </c>
      <c r="D43" s="58">
        <v>0.712</v>
      </c>
      <c r="E43" s="59">
        <f t="shared" si="1"/>
        <v>0.0615168</v>
      </c>
      <c r="F43" s="66">
        <f t="shared" si="7"/>
        <v>37.849333333333334</v>
      </c>
      <c r="G43" s="67">
        <f t="shared" si="8"/>
        <v>2.3283698688000003</v>
      </c>
      <c r="H43" s="10" t="s">
        <v>55</v>
      </c>
      <c r="I43" s="67">
        <v>35.347</v>
      </c>
      <c r="J43" s="70">
        <v>45.677</v>
      </c>
      <c r="K43" s="70">
        <v>32.524</v>
      </c>
      <c r="L43" s="60"/>
      <c r="M43" s="60"/>
      <c r="N43" s="11"/>
    </row>
    <row r="44" spans="1:14" ht="24">
      <c r="A44" s="10">
        <f t="shared" si="9"/>
        <v>11</v>
      </c>
      <c r="B44" s="189">
        <v>39645</v>
      </c>
      <c r="C44" s="58">
        <v>442.68</v>
      </c>
      <c r="D44" s="58">
        <v>0.831</v>
      </c>
      <c r="E44" s="59">
        <f t="shared" si="1"/>
        <v>0.0717984</v>
      </c>
      <c r="F44" s="66">
        <f t="shared" si="7"/>
        <v>35.219</v>
      </c>
      <c r="G44" s="67">
        <f t="shared" si="8"/>
        <v>2.5286678496</v>
      </c>
      <c r="H44" s="10" t="s">
        <v>56</v>
      </c>
      <c r="I44" s="67">
        <v>37.309</v>
      </c>
      <c r="J44" s="70">
        <v>47.025</v>
      </c>
      <c r="K44" s="70">
        <v>21.323</v>
      </c>
      <c r="L44" s="60"/>
      <c r="M44" s="60"/>
      <c r="N44" s="11"/>
    </row>
    <row r="45" spans="1:14" ht="24">
      <c r="A45" s="10">
        <f t="shared" si="9"/>
        <v>12</v>
      </c>
      <c r="B45" s="189">
        <v>39658</v>
      </c>
      <c r="C45" s="58">
        <v>442.76</v>
      </c>
      <c r="D45" s="58">
        <v>1.606</v>
      </c>
      <c r="E45" s="59">
        <f t="shared" si="1"/>
        <v>0.1387584</v>
      </c>
      <c r="F45" s="66">
        <f t="shared" si="7"/>
        <v>18.924666666666663</v>
      </c>
      <c r="G45" s="67">
        <f t="shared" si="8"/>
        <v>2.6259564671999995</v>
      </c>
      <c r="H45" s="10" t="s">
        <v>57</v>
      </c>
      <c r="I45" s="67">
        <v>27.32</v>
      </c>
      <c r="J45" s="70">
        <v>16.953</v>
      </c>
      <c r="K45" s="70">
        <v>12.501</v>
      </c>
      <c r="L45" s="60"/>
      <c r="M45" s="60"/>
      <c r="N45" s="11"/>
    </row>
    <row r="46" spans="1:14" ht="24">
      <c r="A46" s="10">
        <f t="shared" si="9"/>
        <v>13</v>
      </c>
      <c r="B46" s="189">
        <v>39664</v>
      </c>
      <c r="C46" s="58">
        <v>442.78</v>
      </c>
      <c r="D46" s="58">
        <v>1.83</v>
      </c>
      <c r="E46" s="59">
        <f t="shared" si="1"/>
        <v>0.158112</v>
      </c>
      <c r="F46" s="66">
        <f t="shared" si="7"/>
        <v>16.509333333333334</v>
      </c>
      <c r="G46" s="67">
        <f t="shared" si="8"/>
        <v>2.610323712</v>
      </c>
      <c r="H46" s="10" t="s">
        <v>58</v>
      </c>
      <c r="I46" s="67">
        <v>13.942</v>
      </c>
      <c r="J46" s="70">
        <v>18.713</v>
      </c>
      <c r="K46" s="70">
        <v>16.873</v>
      </c>
      <c r="L46" s="60"/>
      <c r="M46" s="60"/>
      <c r="N46" s="11"/>
    </row>
    <row r="47" spans="1:14" ht="24">
      <c r="A47" s="10">
        <f t="shared" si="9"/>
        <v>14</v>
      </c>
      <c r="B47" s="189">
        <v>39678</v>
      </c>
      <c r="C47" s="58">
        <v>442.81</v>
      </c>
      <c r="D47" s="58">
        <v>2.163</v>
      </c>
      <c r="E47" s="59">
        <f t="shared" si="1"/>
        <v>0.1868832</v>
      </c>
      <c r="F47" s="66">
        <f t="shared" si="7"/>
        <v>7.444</v>
      </c>
      <c r="G47" s="67">
        <f t="shared" si="8"/>
        <v>1.3911585408</v>
      </c>
      <c r="H47" s="10" t="s">
        <v>59</v>
      </c>
      <c r="I47" s="67">
        <v>7.323</v>
      </c>
      <c r="J47" s="70">
        <v>0.912</v>
      </c>
      <c r="K47" s="70">
        <v>14.097</v>
      </c>
      <c r="L47" s="60"/>
      <c r="M47" s="60"/>
      <c r="N47" s="11"/>
    </row>
    <row r="48" spans="1:14" ht="24">
      <c r="A48" s="10">
        <f t="shared" si="9"/>
        <v>15</v>
      </c>
      <c r="B48" s="189">
        <v>39687</v>
      </c>
      <c r="C48" s="58">
        <v>442.9</v>
      </c>
      <c r="D48" s="58">
        <v>2.359</v>
      </c>
      <c r="E48" s="59">
        <f t="shared" si="1"/>
        <v>0.20381760000000002</v>
      </c>
      <c r="F48" s="66">
        <f t="shared" si="7"/>
        <v>76.94633333333333</v>
      </c>
      <c r="G48" s="67">
        <f t="shared" si="8"/>
        <v>15.6830169888</v>
      </c>
      <c r="H48" s="10" t="s">
        <v>60</v>
      </c>
      <c r="I48" s="67">
        <v>75.507</v>
      </c>
      <c r="J48" s="70">
        <v>75.921</v>
      </c>
      <c r="K48" s="70">
        <v>79.411</v>
      </c>
      <c r="L48" s="60"/>
      <c r="M48" s="60"/>
      <c r="N48" s="11"/>
    </row>
    <row r="49" spans="1:14" ht="24">
      <c r="A49" s="10">
        <f t="shared" si="9"/>
        <v>16</v>
      </c>
      <c r="B49" s="189">
        <v>39699</v>
      </c>
      <c r="C49" s="58">
        <v>442.96</v>
      </c>
      <c r="D49" s="58">
        <v>2.86</v>
      </c>
      <c r="E49" s="59">
        <f t="shared" si="1"/>
        <v>0.247104</v>
      </c>
      <c r="F49" s="66">
        <f t="shared" si="7"/>
        <v>30.339333333333332</v>
      </c>
      <c r="G49" s="67">
        <f t="shared" si="8"/>
        <v>7.496970623999999</v>
      </c>
      <c r="H49" s="10" t="s">
        <v>61</v>
      </c>
      <c r="I49" s="67">
        <v>30.21</v>
      </c>
      <c r="J49" s="70">
        <v>31.634</v>
      </c>
      <c r="K49" s="70">
        <v>29.174</v>
      </c>
      <c r="L49" s="60"/>
      <c r="M49" s="60"/>
      <c r="N49" s="11"/>
    </row>
    <row r="50" spans="1:14" ht="24">
      <c r="A50" s="10">
        <f t="shared" si="9"/>
        <v>17</v>
      </c>
      <c r="B50" s="189">
        <v>39707</v>
      </c>
      <c r="C50" s="58">
        <v>442.49</v>
      </c>
      <c r="D50" s="58">
        <v>4.193</v>
      </c>
      <c r="E50" s="59">
        <f t="shared" si="1"/>
        <v>0.36227519999999996</v>
      </c>
      <c r="F50" s="66">
        <f>+AVERAGE(I50:K50)</f>
        <v>32.654666666666664</v>
      </c>
      <c r="G50" s="67">
        <f>F50*E50</f>
        <v>11.829975897599997</v>
      </c>
      <c r="H50" s="10" t="s">
        <v>62</v>
      </c>
      <c r="I50" s="67">
        <v>32.166</v>
      </c>
      <c r="J50" s="70">
        <v>36.754</v>
      </c>
      <c r="K50" s="70">
        <v>29.044</v>
      </c>
      <c r="L50" s="60"/>
      <c r="M50" s="60"/>
      <c r="N50" s="11"/>
    </row>
    <row r="51" spans="1:14" ht="24">
      <c r="A51" s="10">
        <f t="shared" si="9"/>
        <v>18</v>
      </c>
      <c r="B51" s="189">
        <v>39716</v>
      </c>
      <c r="C51" s="58">
        <v>442.93</v>
      </c>
      <c r="D51" s="58">
        <v>2.419</v>
      </c>
      <c r="E51" s="59">
        <f t="shared" si="1"/>
        <v>0.2090016</v>
      </c>
      <c r="F51" s="66">
        <f>+AVERAGE(I51:K51)</f>
        <v>38.00133333333333</v>
      </c>
      <c r="G51" s="67">
        <f>F51*E51</f>
        <v>7.942339468799999</v>
      </c>
      <c r="H51" s="10" t="s">
        <v>63</v>
      </c>
      <c r="I51" s="67">
        <v>37.972</v>
      </c>
      <c r="J51" s="70">
        <v>31.096</v>
      </c>
      <c r="K51" s="70">
        <v>44.936</v>
      </c>
      <c r="L51" s="60"/>
      <c r="M51" s="60"/>
      <c r="N51" s="11"/>
    </row>
    <row r="52" spans="1:14" ht="24">
      <c r="A52" s="10">
        <f t="shared" si="9"/>
        <v>19</v>
      </c>
      <c r="B52" s="189">
        <v>39729</v>
      </c>
      <c r="C52" s="58">
        <v>442.98</v>
      </c>
      <c r="D52" s="58">
        <v>3.562</v>
      </c>
      <c r="E52" s="59">
        <f t="shared" si="1"/>
        <v>0.3077568</v>
      </c>
      <c r="F52" s="66">
        <f>+AVERAGE(I52:K52)</f>
        <v>372.17813</v>
      </c>
      <c r="G52" s="67">
        <f>F52*E52</f>
        <v>114.54035031878401</v>
      </c>
      <c r="H52" s="10" t="s">
        <v>64</v>
      </c>
      <c r="I52" s="67">
        <v>338.3378</v>
      </c>
      <c r="J52" s="70">
        <v>341.19242</v>
      </c>
      <c r="K52" s="70">
        <v>437.00417</v>
      </c>
      <c r="L52" s="60"/>
      <c r="M52" s="60"/>
      <c r="N52" s="11"/>
    </row>
    <row r="53" spans="1:14" ht="24">
      <c r="A53" s="10">
        <f t="shared" si="9"/>
        <v>20</v>
      </c>
      <c r="B53" s="189">
        <v>39738</v>
      </c>
      <c r="C53" s="58">
        <v>442.89</v>
      </c>
      <c r="D53" s="58">
        <v>2.501</v>
      </c>
      <c r="E53" s="59">
        <f t="shared" si="1"/>
        <v>0.2160864</v>
      </c>
      <c r="F53" s="66">
        <f aca="true" t="shared" si="10" ref="F53:F59">+AVERAGE(I53:K53)</f>
        <v>27.03954</v>
      </c>
      <c r="G53" s="67">
        <f aca="true" t="shared" si="11" ref="G53:G59">F53*E53</f>
        <v>5.842876856256</v>
      </c>
      <c r="H53" s="10" t="s">
        <v>65</v>
      </c>
      <c r="I53" s="67">
        <v>20.56738</v>
      </c>
      <c r="J53" s="70">
        <v>35.14451</v>
      </c>
      <c r="K53" s="70">
        <v>25.40673</v>
      </c>
      <c r="L53" s="60"/>
      <c r="M53" s="60"/>
      <c r="N53" s="11"/>
    </row>
    <row r="54" spans="1:14" ht="24">
      <c r="A54" s="10">
        <f t="shared" si="9"/>
        <v>21</v>
      </c>
      <c r="B54" s="189">
        <v>39771</v>
      </c>
      <c r="C54" s="58">
        <v>442.82</v>
      </c>
      <c r="D54" s="58">
        <v>1.671</v>
      </c>
      <c r="E54" s="59">
        <f t="shared" si="1"/>
        <v>0.1443744</v>
      </c>
      <c r="F54" s="66">
        <f t="shared" si="10"/>
        <v>8.90906</v>
      </c>
      <c r="G54" s="67">
        <f t="shared" si="11"/>
        <v>1.286240192064</v>
      </c>
      <c r="H54" s="10" t="s">
        <v>68</v>
      </c>
      <c r="I54" s="67">
        <v>8.08571</v>
      </c>
      <c r="J54" s="70">
        <v>13.61743</v>
      </c>
      <c r="K54" s="70">
        <v>5.02404</v>
      </c>
      <c r="L54" s="60"/>
      <c r="M54" s="60"/>
      <c r="N54" s="11"/>
    </row>
    <row r="55" spans="1:14" ht="24">
      <c r="A55" s="10">
        <f t="shared" si="9"/>
        <v>22</v>
      </c>
      <c r="B55" s="189">
        <v>39780</v>
      </c>
      <c r="C55" s="58">
        <v>442.8</v>
      </c>
      <c r="D55" s="58">
        <v>1.425</v>
      </c>
      <c r="E55" s="59">
        <f t="shared" si="1"/>
        <v>0.12312000000000001</v>
      </c>
      <c r="F55" s="66">
        <f t="shared" si="10"/>
        <v>12.907023333333333</v>
      </c>
      <c r="G55" s="67">
        <f t="shared" si="11"/>
        <v>1.5891127128</v>
      </c>
      <c r="H55" s="10" t="s">
        <v>67</v>
      </c>
      <c r="I55" s="67">
        <v>8.10939</v>
      </c>
      <c r="J55" s="70">
        <v>19.05725</v>
      </c>
      <c r="K55" s="70">
        <v>11.55443</v>
      </c>
      <c r="L55" s="60"/>
      <c r="M55" s="60"/>
      <c r="N55" s="11"/>
    </row>
    <row r="56" spans="1:14" ht="24">
      <c r="A56" s="10">
        <f t="shared" si="9"/>
        <v>23</v>
      </c>
      <c r="B56" s="189">
        <v>39793</v>
      </c>
      <c r="C56" s="58">
        <v>442.77</v>
      </c>
      <c r="D56" s="58">
        <v>1.198</v>
      </c>
      <c r="E56" s="59">
        <f t="shared" si="1"/>
        <v>0.10350720000000001</v>
      </c>
      <c r="F56" s="66">
        <f t="shared" si="10"/>
        <v>6.524923333333334</v>
      </c>
      <c r="G56" s="67">
        <f t="shared" si="11"/>
        <v>0.6753765444480001</v>
      </c>
      <c r="H56" s="10" t="s">
        <v>69</v>
      </c>
      <c r="I56" s="67">
        <v>12.31232</v>
      </c>
      <c r="J56" s="70">
        <v>4.49897</v>
      </c>
      <c r="K56" s="70">
        <v>2.76348</v>
      </c>
      <c r="L56" s="60"/>
      <c r="M56" s="60"/>
      <c r="N56" s="11"/>
    </row>
    <row r="57" spans="1:14" ht="24">
      <c r="A57" s="10">
        <f t="shared" si="9"/>
        <v>24</v>
      </c>
      <c r="B57" s="189">
        <v>39800</v>
      </c>
      <c r="C57" s="58">
        <v>442.76</v>
      </c>
      <c r="D57" s="58">
        <v>1.165</v>
      </c>
      <c r="E57" s="59">
        <f t="shared" si="1"/>
        <v>0.10065600000000001</v>
      </c>
      <c r="F57" s="66">
        <f t="shared" si="10"/>
        <v>13.70944</v>
      </c>
      <c r="G57" s="67">
        <f t="shared" si="11"/>
        <v>1.3799373926400003</v>
      </c>
      <c r="H57" s="10" t="s">
        <v>70</v>
      </c>
      <c r="I57" s="67">
        <v>15.92905</v>
      </c>
      <c r="J57" s="70">
        <v>8.64803</v>
      </c>
      <c r="K57" s="70">
        <v>16.55124</v>
      </c>
      <c r="L57" s="60"/>
      <c r="M57" s="60"/>
      <c r="N57" s="11"/>
    </row>
    <row r="58" spans="1:14" ht="24">
      <c r="A58" s="10">
        <f t="shared" si="9"/>
        <v>25</v>
      </c>
      <c r="B58" s="189">
        <v>39453</v>
      </c>
      <c r="C58" s="58">
        <v>442.75</v>
      </c>
      <c r="D58" s="58">
        <v>0.825</v>
      </c>
      <c r="E58" s="59">
        <f t="shared" si="1"/>
        <v>0.07128</v>
      </c>
      <c r="F58" s="66">
        <f t="shared" si="10"/>
        <v>16.507916666666667</v>
      </c>
      <c r="G58" s="67">
        <f t="shared" si="11"/>
        <v>1.1766843</v>
      </c>
      <c r="H58" s="10" t="s">
        <v>71</v>
      </c>
      <c r="I58" s="67">
        <v>18.62656</v>
      </c>
      <c r="J58" s="70">
        <v>12.13546</v>
      </c>
      <c r="K58" s="70">
        <v>18.76173</v>
      </c>
      <c r="L58" s="60"/>
      <c r="M58" s="60"/>
      <c r="N58" s="11"/>
    </row>
    <row r="59" spans="1:14" ht="24">
      <c r="A59" s="10">
        <f t="shared" si="9"/>
        <v>26</v>
      </c>
      <c r="B59" s="189">
        <v>39841</v>
      </c>
      <c r="C59" s="58">
        <v>442.72</v>
      </c>
      <c r="D59" s="58">
        <v>0.459</v>
      </c>
      <c r="E59" s="59">
        <f t="shared" si="1"/>
        <v>0.0396576</v>
      </c>
      <c r="F59" s="66">
        <f t="shared" si="10"/>
        <v>181.72247333333334</v>
      </c>
      <c r="G59" s="67">
        <f t="shared" si="11"/>
        <v>7.206677158464</v>
      </c>
      <c r="H59" s="10" t="s">
        <v>72</v>
      </c>
      <c r="I59" s="67">
        <v>192.59694</v>
      </c>
      <c r="J59" s="70">
        <v>119.94265</v>
      </c>
      <c r="K59" s="70">
        <v>232.62783</v>
      </c>
      <c r="L59" s="60"/>
      <c r="M59" s="60"/>
      <c r="N59" s="11"/>
    </row>
    <row r="60" spans="1:14" ht="24">
      <c r="A60" s="10">
        <f t="shared" si="9"/>
        <v>27</v>
      </c>
      <c r="B60" s="189">
        <v>39849</v>
      </c>
      <c r="C60" s="58">
        <v>442.71</v>
      </c>
      <c r="D60" s="58">
        <v>0.503</v>
      </c>
      <c r="E60" s="59">
        <f t="shared" si="1"/>
        <v>0.0434592</v>
      </c>
      <c r="F60" s="66">
        <f aca="true" t="shared" si="12" ref="F60:F67">+AVERAGE(I60:K60)</f>
        <v>3.7054833333333335</v>
      </c>
      <c r="G60" s="67">
        <f aca="true" t="shared" si="13" ref="G60:G67">F60*E60</f>
        <v>0.16103734128000002</v>
      </c>
      <c r="H60" s="10" t="s">
        <v>73</v>
      </c>
      <c r="I60" s="67">
        <v>0.86122</v>
      </c>
      <c r="J60" s="70">
        <v>2.47504</v>
      </c>
      <c r="K60" s="70">
        <v>7.78019</v>
      </c>
      <c r="L60" s="60"/>
      <c r="M60" s="60"/>
      <c r="N60" s="11"/>
    </row>
    <row r="61" spans="1:14" ht="24">
      <c r="A61" s="10">
        <f t="shared" si="9"/>
        <v>28</v>
      </c>
      <c r="B61" s="189">
        <v>39864</v>
      </c>
      <c r="C61" s="58">
        <v>442.69</v>
      </c>
      <c r="D61" s="58">
        <v>0.395</v>
      </c>
      <c r="E61" s="59">
        <f t="shared" si="1"/>
        <v>0.034128000000000006</v>
      </c>
      <c r="F61" s="66">
        <f t="shared" si="12"/>
        <v>15.585813333333334</v>
      </c>
      <c r="G61" s="67">
        <f t="shared" si="13"/>
        <v>0.5319126374400002</v>
      </c>
      <c r="H61" s="10" t="s">
        <v>74</v>
      </c>
      <c r="I61" s="67">
        <v>9.72723</v>
      </c>
      <c r="J61" s="70">
        <v>18.39419</v>
      </c>
      <c r="K61" s="70">
        <v>18.63602</v>
      </c>
      <c r="L61" s="60"/>
      <c r="M61" s="60"/>
      <c r="N61" s="11"/>
    </row>
    <row r="62" spans="1:14" ht="24">
      <c r="A62" s="10">
        <f t="shared" si="9"/>
        <v>29</v>
      </c>
      <c r="B62" s="189">
        <v>39877</v>
      </c>
      <c r="C62" s="58">
        <v>442.66</v>
      </c>
      <c r="D62" s="58">
        <v>0.302</v>
      </c>
      <c r="E62" s="59">
        <f t="shared" si="1"/>
        <v>0.0260928</v>
      </c>
      <c r="F62" s="66">
        <f t="shared" si="12"/>
        <v>7.334793333333333</v>
      </c>
      <c r="G62" s="67">
        <f t="shared" si="13"/>
        <v>0.19138529548799998</v>
      </c>
      <c r="H62" s="10" t="s">
        <v>75</v>
      </c>
      <c r="I62" s="67">
        <v>3.90727</v>
      </c>
      <c r="J62" s="70">
        <v>12.46834</v>
      </c>
      <c r="K62" s="70">
        <v>5.62877</v>
      </c>
      <c r="L62" s="60"/>
      <c r="M62" s="60"/>
      <c r="N62" s="11"/>
    </row>
    <row r="63" spans="1:14" ht="24.75" thickBot="1">
      <c r="A63" s="10">
        <f t="shared" si="9"/>
        <v>30</v>
      </c>
      <c r="B63" s="189">
        <v>39903</v>
      </c>
      <c r="C63" s="58">
        <v>443.66</v>
      </c>
      <c r="D63" s="58">
        <v>0.298</v>
      </c>
      <c r="E63" s="59">
        <f t="shared" si="1"/>
        <v>0.0257472</v>
      </c>
      <c r="F63" s="66">
        <f t="shared" si="12"/>
        <v>3.533573333333333</v>
      </c>
      <c r="G63" s="67">
        <f t="shared" si="13"/>
        <v>0.090979619328</v>
      </c>
      <c r="H63" s="94" t="s">
        <v>76</v>
      </c>
      <c r="I63" s="67">
        <v>4.49489</v>
      </c>
      <c r="J63" s="70">
        <v>0.70646</v>
      </c>
      <c r="K63" s="70">
        <v>5.39937</v>
      </c>
      <c r="L63" s="60"/>
      <c r="M63" s="60"/>
      <c r="N63" s="11"/>
    </row>
    <row r="64" spans="1:14" ht="24">
      <c r="A64" s="86">
        <v>1</v>
      </c>
      <c r="B64" s="190">
        <v>39911</v>
      </c>
      <c r="C64" s="87">
        <v>442.65</v>
      </c>
      <c r="D64" s="87">
        <v>0.219</v>
      </c>
      <c r="E64" s="88">
        <f t="shared" si="1"/>
        <v>0.0189216</v>
      </c>
      <c r="F64" s="89">
        <f t="shared" si="12"/>
        <v>21.969463333333334</v>
      </c>
      <c r="G64" s="90">
        <f t="shared" si="13"/>
        <v>0.415697397408</v>
      </c>
      <c r="H64" s="95" t="s">
        <v>77</v>
      </c>
      <c r="I64" s="90">
        <v>21.08168</v>
      </c>
      <c r="J64" s="91">
        <v>20.45687</v>
      </c>
      <c r="K64" s="91">
        <v>24.36984</v>
      </c>
      <c r="L64" s="60"/>
      <c r="M64" s="60"/>
      <c r="N64" s="11"/>
    </row>
    <row r="65" spans="1:14" ht="24">
      <c r="A65" s="10">
        <v>2</v>
      </c>
      <c r="B65" s="189">
        <v>39944</v>
      </c>
      <c r="C65" s="58">
        <v>442.66</v>
      </c>
      <c r="D65" s="58">
        <v>0.34</v>
      </c>
      <c r="E65" s="59">
        <f t="shared" si="1"/>
        <v>0.029376000000000003</v>
      </c>
      <c r="F65" s="66">
        <f t="shared" si="12"/>
        <v>55.34642666666667</v>
      </c>
      <c r="G65" s="67">
        <f t="shared" si="13"/>
        <v>1.6258566297600003</v>
      </c>
      <c r="H65" s="96" t="s">
        <v>44</v>
      </c>
      <c r="I65" s="67">
        <v>65.1751</v>
      </c>
      <c r="J65" s="70">
        <v>62.38044</v>
      </c>
      <c r="K65" s="70">
        <v>38.48374</v>
      </c>
      <c r="L65" s="60"/>
      <c r="M65" s="60"/>
      <c r="N65" s="11"/>
    </row>
    <row r="66" spans="1:14" ht="24">
      <c r="A66" s="10">
        <v>3</v>
      </c>
      <c r="B66" s="189">
        <v>39951</v>
      </c>
      <c r="C66" s="58">
        <v>442.67</v>
      </c>
      <c r="D66" s="58">
        <v>0.615</v>
      </c>
      <c r="E66" s="59">
        <f t="shared" si="1"/>
        <v>0.053136</v>
      </c>
      <c r="F66" s="66">
        <f t="shared" si="12"/>
        <v>68.02934666666665</v>
      </c>
      <c r="G66" s="67">
        <f t="shared" si="13"/>
        <v>3.6148073644799994</v>
      </c>
      <c r="H66" s="96" t="s">
        <v>78</v>
      </c>
      <c r="I66" s="67">
        <v>61.98347</v>
      </c>
      <c r="J66" s="70">
        <v>63.53969</v>
      </c>
      <c r="K66" s="70">
        <v>78.56488</v>
      </c>
      <c r="L66" s="60"/>
      <c r="M66" s="60"/>
      <c r="N66" s="11"/>
    </row>
    <row r="67" spans="1:14" ht="24">
      <c r="A67" s="10">
        <v>4</v>
      </c>
      <c r="B67" s="189">
        <v>39962</v>
      </c>
      <c r="C67" s="58">
        <v>422.78</v>
      </c>
      <c r="D67" s="58">
        <v>0.919</v>
      </c>
      <c r="E67" s="59">
        <f t="shared" si="1"/>
        <v>0.0794016</v>
      </c>
      <c r="F67" s="66">
        <f t="shared" si="12"/>
        <v>75.11913333333332</v>
      </c>
      <c r="G67" s="67">
        <f t="shared" si="13"/>
        <v>5.96457937728</v>
      </c>
      <c r="H67" s="96" t="s">
        <v>79</v>
      </c>
      <c r="I67" s="67">
        <v>80.45888</v>
      </c>
      <c r="J67" s="70">
        <v>78.61447</v>
      </c>
      <c r="K67" s="70">
        <v>66.28405</v>
      </c>
      <c r="L67" s="60"/>
      <c r="M67" s="60"/>
      <c r="N67" s="11"/>
    </row>
    <row r="68" spans="1:14" ht="24">
      <c r="A68" s="10">
        <v>5</v>
      </c>
      <c r="B68" s="189">
        <v>39967</v>
      </c>
      <c r="C68" s="58">
        <v>442.73</v>
      </c>
      <c r="D68" s="58">
        <v>0.48</v>
      </c>
      <c r="E68" s="59">
        <f t="shared" si="1"/>
        <v>0.041472</v>
      </c>
      <c r="F68" s="66">
        <f aca="true" t="shared" si="14" ref="F68:F74">+AVERAGE(I68:K68)</f>
        <v>17.3655</v>
      </c>
      <c r="G68" s="67">
        <f aca="true" t="shared" si="15" ref="G68:G74">F68*E68</f>
        <v>0.7201820160000001</v>
      </c>
      <c r="H68" s="96" t="s">
        <v>80</v>
      </c>
      <c r="I68" s="67">
        <v>15.68239</v>
      </c>
      <c r="J68" s="70">
        <v>20.58492</v>
      </c>
      <c r="K68" s="70">
        <v>15.82919</v>
      </c>
      <c r="L68" s="60"/>
      <c r="M68" s="60"/>
      <c r="N68" s="11"/>
    </row>
    <row r="69" spans="1:14" ht="24">
      <c r="A69" s="10">
        <v>6</v>
      </c>
      <c r="B69" s="189">
        <v>39975</v>
      </c>
      <c r="C69" s="58">
        <v>442.74</v>
      </c>
      <c r="D69" s="58">
        <v>0.716</v>
      </c>
      <c r="E69" s="59">
        <f t="shared" si="1"/>
        <v>0.0618624</v>
      </c>
      <c r="F69" s="66">
        <f t="shared" si="14"/>
        <v>19.463113333333332</v>
      </c>
      <c r="G69" s="67">
        <f t="shared" si="15"/>
        <v>1.2040349022719998</v>
      </c>
      <c r="H69" s="96" t="s">
        <v>81</v>
      </c>
      <c r="I69" s="67">
        <v>20.44181</v>
      </c>
      <c r="J69" s="70">
        <v>21.10761</v>
      </c>
      <c r="K69" s="70">
        <v>16.83992</v>
      </c>
      <c r="L69" s="60"/>
      <c r="M69" s="60"/>
      <c r="N69" s="11"/>
    </row>
    <row r="70" spans="1:14" ht="24">
      <c r="A70" s="10">
        <v>7</v>
      </c>
      <c r="B70" s="189">
        <v>39986</v>
      </c>
      <c r="C70" s="58">
        <v>442.77</v>
      </c>
      <c r="D70" s="58">
        <v>0.78</v>
      </c>
      <c r="E70" s="59">
        <f t="shared" si="1"/>
        <v>0.06739200000000001</v>
      </c>
      <c r="F70" s="66">
        <f t="shared" si="14"/>
        <v>21.90673666666667</v>
      </c>
      <c r="G70" s="67">
        <f t="shared" si="15"/>
        <v>1.4763387974400004</v>
      </c>
      <c r="H70" s="96" t="s">
        <v>82</v>
      </c>
      <c r="I70" s="67">
        <v>21.34121</v>
      </c>
      <c r="J70" s="70">
        <v>24.51258</v>
      </c>
      <c r="K70" s="70">
        <v>19.86642</v>
      </c>
      <c r="L70" s="60"/>
      <c r="M70" s="60"/>
      <c r="N70" s="11"/>
    </row>
    <row r="71" spans="1:14" ht="24">
      <c r="A71" s="10">
        <v>8</v>
      </c>
      <c r="B71" s="189">
        <v>39996</v>
      </c>
      <c r="C71" s="58">
        <v>442.71</v>
      </c>
      <c r="D71" s="58">
        <v>0.482</v>
      </c>
      <c r="E71" s="59">
        <f t="shared" si="1"/>
        <v>0.0416448</v>
      </c>
      <c r="F71" s="66">
        <f t="shared" si="14"/>
        <v>36.70077</v>
      </c>
      <c r="G71" s="67">
        <f t="shared" si="15"/>
        <v>1.528396226496</v>
      </c>
      <c r="H71" s="96" t="s">
        <v>83</v>
      </c>
      <c r="I71" s="67">
        <v>30.9221</v>
      </c>
      <c r="J71" s="70">
        <v>38.18355</v>
      </c>
      <c r="K71" s="70">
        <v>40.99666</v>
      </c>
      <c r="L71" s="60"/>
      <c r="M71" s="60"/>
      <c r="N71" s="11"/>
    </row>
    <row r="72" spans="1:14" ht="24">
      <c r="A72" s="10">
        <v>9</v>
      </c>
      <c r="B72" s="189">
        <v>40014</v>
      </c>
      <c r="C72" s="58">
        <v>442.75</v>
      </c>
      <c r="D72" s="58">
        <v>0.798</v>
      </c>
      <c r="E72" s="59">
        <f t="shared" si="1"/>
        <v>0.06894720000000001</v>
      </c>
      <c r="F72" s="66">
        <f t="shared" si="14"/>
        <v>8.396576666666666</v>
      </c>
      <c r="G72" s="67">
        <f t="shared" si="15"/>
        <v>0.578920450752</v>
      </c>
      <c r="H72" s="96" t="s">
        <v>84</v>
      </c>
      <c r="I72" s="67">
        <v>14.18852</v>
      </c>
      <c r="J72" s="70">
        <v>3.97198</v>
      </c>
      <c r="K72" s="70">
        <v>7.02923</v>
      </c>
      <c r="L72" s="60"/>
      <c r="M72" s="60"/>
      <c r="N72" s="11"/>
    </row>
    <row r="73" spans="1:14" ht="24">
      <c r="A73" s="10">
        <v>10</v>
      </c>
      <c r="B73" s="189">
        <v>40025</v>
      </c>
      <c r="C73" s="58">
        <v>442.74</v>
      </c>
      <c r="D73" s="58">
        <v>0.684</v>
      </c>
      <c r="E73" s="59">
        <f t="shared" si="1"/>
        <v>0.05909760000000001</v>
      </c>
      <c r="F73" s="66">
        <f t="shared" si="14"/>
        <v>10.207559999999999</v>
      </c>
      <c r="G73" s="67">
        <f t="shared" si="15"/>
        <v>0.603242297856</v>
      </c>
      <c r="H73" s="96" t="s">
        <v>85</v>
      </c>
      <c r="I73" s="67">
        <v>12.68971</v>
      </c>
      <c r="J73" s="70">
        <v>10.72072</v>
      </c>
      <c r="K73" s="70">
        <v>7.21225</v>
      </c>
      <c r="L73" s="60"/>
      <c r="M73" s="60"/>
      <c r="N73" s="11"/>
    </row>
    <row r="74" spans="1:14" ht="24">
      <c r="A74" s="10">
        <v>11</v>
      </c>
      <c r="B74" s="189">
        <v>40046</v>
      </c>
      <c r="C74" s="58">
        <v>442.74</v>
      </c>
      <c r="D74" s="58">
        <v>0.814</v>
      </c>
      <c r="E74" s="59">
        <f t="shared" si="1"/>
        <v>0.07032959999999999</v>
      </c>
      <c r="F74" s="66">
        <f t="shared" si="14"/>
        <v>17.250282</v>
      </c>
      <c r="G74" s="67">
        <f t="shared" si="15"/>
        <v>1.2132054329471997</v>
      </c>
      <c r="H74" s="94" t="s">
        <v>86</v>
      </c>
      <c r="I74" s="67">
        <v>4.080136</v>
      </c>
      <c r="J74" s="70">
        <v>26.34476</v>
      </c>
      <c r="K74" s="70">
        <v>21.32595</v>
      </c>
      <c r="L74" s="60"/>
      <c r="M74" s="60"/>
      <c r="N74" s="11"/>
    </row>
    <row r="75" spans="1:14" ht="24">
      <c r="A75" s="10">
        <v>12</v>
      </c>
      <c r="B75" s="189">
        <v>40049</v>
      </c>
      <c r="C75" s="58">
        <v>442.79</v>
      </c>
      <c r="D75" s="58">
        <v>1.346</v>
      </c>
      <c r="E75" s="59">
        <f t="shared" si="1"/>
        <v>0.11629440000000002</v>
      </c>
      <c r="F75" s="66">
        <f>+AVERAGE(I75:K75)</f>
        <v>27.14553666666667</v>
      </c>
      <c r="G75" s="67">
        <f>F75*E75</f>
        <v>3.1568738993280006</v>
      </c>
      <c r="H75" s="94" t="s">
        <v>87</v>
      </c>
      <c r="I75" s="67">
        <v>31.63768</v>
      </c>
      <c r="J75" s="70">
        <v>22.68557</v>
      </c>
      <c r="K75" s="70">
        <v>27.11336</v>
      </c>
      <c r="L75" s="60"/>
      <c r="M75" s="60"/>
      <c r="N75" s="11"/>
    </row>
    <row r="76" spans="1:14" ht="24">
      <c r="A76" s="10">
        <v>13</v>
      </c>
      <c r="B76" s="189">
        <v>40051</v>
      </c>
      <c r="C76" s="58">
        <v>442.78</v>
      </c>
      <c r="D76" s="58">
        <v>1.075</v>
      </c>
      <c r="E76" s="59">
        <f t="shared" si="1"/>
        <v>0.09288</v>
      </c>
      <c r="F76" s="66">
        <f>+AVERAGE(I76:K76)</f>
        <v>39.1252</v>
      </c>
      <c r="G76" s="67">
        <f>F76*E76</f>
        <v>3.6339485760000003</v>
      </c>
      <c r="H76" s="94" t="s">
        <v>88</v>
      </c>
      <c r="I76" s="67">
        <v>32.05246</v>
      </c>
      <c r="J76" s="70">
        <v>27.36645</v>
      </c>
      <c r="K76" s="70">
        <v>57.95669</v>
      </c>
      <c r="L76" s="60"/>
      <c r="M76" s="60"/>
      <c r="N76" s="11"/>
    </row>
    <row r="77" spans="1:14" ht="24">
      <c r="A77" s="10">
        <v>14</v>
      </c>
      <c r="B77" s="189">
        <v>40065</v>
      </c>
      <c r="C77" s="58">
        <v>442.82</v>
      </c>
      <c r="D77" s="58">
        <v>1.369</v>
      </c>
      <c r="E77" s="59">
        <f t="shared" si="1"/>
        <v>0.1182816</v>
      </c>
      <c r="F77" s="66">
        <f>+AVERAGE(I77:K77)</f>
        <v>61.61463</v>
      </c>
      <c r="G77" s="67">
        <f>F77*E77</f>
        <v>7.287877019808</v>
      </c>
      <c r="H77" s="94" t="s">
        <v>89</v>
      </c>
      <c r="I77" s="67">
        <v>51.67005</v>
      </c>
      <c r="J77" s="70">
        <v>78.51638</v>
      </c>
      <c r="K77" s="70">
        <v>54.65746</v>
      </c>
      <c r="L77" s="60"/>
      <c r="M77" s="60"/>
      <c r="N77" s="11"/>
    </row>
    <row r="78" spans="1:14" ht="24">
      <c r="A78" s="10">
        <v>15</v>
      </c>
      <c r="B78" s="189">
        <v>40073</v>
      </c>
      <c r="C78" s="58">
        <v>443.65</v>
      </c>
      <c r="D78" s="58">
        <v>19.508</v>
      </c>
      <c r="E78" s="59">
        <f t="shared" si="1"/>
        <v>1.6854912</v>
      </c>
      <c r="F78" s="66">
        <f>+AVERAGE(I78:K78)</f>
        <v>943.0991333333333</v>
      </c>
      <c r="G78" s="67">
        <f>F78*E78</f>
        <v>1589.58528996096</v>
      </c>
      <c r="H78" s="94" t="s">
        <v>90</v>
      </c>
      <c r="I78" s="67">
        <v>833.73054</v>
      </c>
      <c r="J78" s="70">
        <v>1076.95409</v>
      </c>
      <c r="K78" s="70">
        <v>918.61277</v>
      </c>
      <c r="L78" s="60"/>
      <c r="M78" s="60"/>
      <c r="N78" s="11"/>
    </row>
    <row r="79" spans="1:14" ht="24">
      <c r="A79" s="10">
        <v>16</v>
      </c>
      <c r="B79" s="189">
        <v>40098</v>
      </c>
      <c r="C79" s="58">
        <v>442.87</v>
      </c>
      <c r="D79" s="58">
        <v>2.118</v>
      </c>
      <c r="E79" s="59">
        <f t="shared" si="1"/>
        <v>0.1829952</v>
      </c>
      <c r="F79" s="66">
        <f>+AVERAGE(I79:K79)</f>
        <v>61.81775666666666</v>
      </c>
      <c r="G79" s="67">
        <f>F79*E79</f>
        <v>11.312352744767999</v>
      </c>
      <c r="H79" s="94" t="s">
        <v>91</v>
      </c>
      <c r="I79" s="67">
        <v>45.29886</v>
      </c>
      <c r="J79" s="70">
        <v>76.67566</v>
      </c>
      <c r="K79" s="70">
        <v>63.47875</v>
      </c>
      <c r="L79" s="60"/>
      <c r="M79" s="60"/>
      <c r="N79" s="11"/>
    </row>
    <row r="80" spans="1:14" ht="24">
      <c r="A80" s="10">
        <v>17</v>
      </c>
      <c r="B80" s="189">
        <v>40105</v>
      </c>
      <c r="C80" s="58">
        <v>442.88</v>
      </c>
      <c r="D80" s="58">
        <v>2.47</v>
      </c>
      <c r="E80" s="59">
        <f t="shared" si="1"/>
        <v>0.21340800000000001</v>
      </c>
      <c r="F80" s="66">
        <f aca="true" t="shared" si="16" ref="F80:F86">+AVERAGE(I80:K80)</f>
        <v>95.23281000000001</v>
      </c>
      <c r="G80" s="67">
        <f aca="true" t="shared" si="17" ref="G80:G86">F80*E80</f>
        <v>20.323443516480005</v>
      </c>
      <c r="H80" s="94" t="s">
        <v>92</v>
      </c>
      <c r="I80" s="67">
        <v>105.37945</v>
      </c>
      <c r="J80" s="70">
        <v>91.34967</v>
      </c>
      <c r="K80" s="70">
        <v>88.96931</v>
      </c>
      <c r="L80" s="60"/>
      <c r="M80" s="60"/>
      <c r="N80" s="11"/>
    </row>
    <row r="81" spans="1:14" ht="24">
      <c r="A81" s="10">
        <v>18</v>
      </c>
      <c r="B81" s="189">
        <v>40111</v>
      </c>
      <c r="C81" s="58">
        <v>442.85</v>
      </c>
      <c r="D81" s="58">
        <v>2.245</v>
      </c>
      <c r="E81" s="59">
        <f t="shared" si="1"/>
        <v>0.19396800000000003</v>
      </c>
      <c r="F81" s="66">
        <f t="shared" si="16"/>
        <v>55.56366</v>
      </c>
      <c r="G81" s="67">
        <f t="shared" si="17"/>
        <v>10.777572002880001</v>
      </c>
      <c r="H81" s="94" t="s">
        <v>93</v>
      </c>
      <c r="I81" s="67">
        <v>57.11906</v>
      </c>
      <c r="J81" s="70">
        <v>56.22108</v>
      </c>
      <c r="K81" s="70">
        <v>53.35084</v>
      </c>
      <c r="L81" s="60"/>
      <c r="M81" s="60"/>
      <c r="N81" s="11"/>
    </row>
    <row r="82" spans="1:14" ht="24">
      <c r="A82" s="10">
        <v>19</v>
      </c>
      <c r="B82" s="189">
        <v>40116</v>
      </c>
      <c r="C82" s="58">
        <v>442.78</v>
      </c>
      <c r="D82" s="58">
        <v>1.888</v>
      </c>
      <c r="E82" s="59">
        <f t="shared" si="1"/>
        <v>0.1631232</v>
      </c>
      <c r="F82" s="66">
        <f t="shared" si="16"/>
        <v>53.95552333333333</v>
      </c>
      <c r="G82" s="67">
        <f t="shared" si="17"/>
        <v>8.801397623807999</v>
      </c>
      <c r="H82" s="94" t="s">
        <v>94</v>
      </c>
      <c r="I82" s="67">
        <v>71.0442</v>
      </c>
      <c r="J82" s="70">
        <v>49.11445</v>
      </c>
      <c r="K82" s="70">
        <v>41.70792</v>
      </c>
      <c r="L82" s="60"/>
      <c r="M82" s="60"/>
      <c r="N82" s="11"/>
    </row>
    <row r="83" spans="1:14" ht="24">
      <c r="A83" s="10">
        <v>20</v>
      </c>
      <c r="B83" s="189">
        <v>40125</v>
      </c>
      <c r="C83" s="58">
        <v>442.73</v>
      </c>
      <c r="D83" s="58">
        <v>1.577</v>
      </c>
      <c r="E83" s="59">
        <f t="shared" si="1"/>
        <v>0.1362528</v>
      </c>
      <c r="F83" s="66">
        <f t="shared" si="16"/>
        <v>10.084596666666666</v>
      </c>
      <c r="G83" s="67">
        <f t="shared" si="17"/>
        <v>1.374054532704</v>
      </c>
      <c r="H83" s="94" t="s">
        <v>95</v>
      </c>
      <c r="I83" s="67">
        <v>7.70548</v>
      </c>
      <c r="J83" s="70">
        <v>11.30103</v>
      </c>
      <c r="K83" s="70">
        <v>11.24728</v>
      </c>
      <c r="L83" s="60"/>
      <c r="M83" s="60"/>
      <c r="N83" s="11"/>
    </row>
    <row r="84" spans="1:14" ht="24">
      <c r="A84" s="10">
        <v>21</v>
      </c>
      <c r="B84" s="189">
        <v>40133</v>
      </c>
      <c r="C84" s="58">
        <v>442.7</v>
      </c>
      <c r="D84" s="58">
        <v>1.51</v>
      </c>
      <c r="E84" s="59">
        <f t="shared" si="1"/>
        <v>0.130464</v>
      </c>
      <c r="F84" s="66">
        <f t="shared" si="16"/>
        <v>23.947233333333333</v>
      </c>
      <c r="G84" s="67">
        <f t="shared" si="17"/>
        <v>3.1242518496</v>
      </c>
      <c r="H84" s="94" t="s">
        <v>68</v>
      </c>
      <c r="I84" s="67">
        <v>25.30766</v>
      </c>
      <c r="J84" s="70">
        <v>34.1055</v>
      </c>
      <c r="K84" s="70">
        <v>12.42854</v>
      </c>
      <c r="L84" s="60"/>
      <c r="M84" s="60"/>
      <c r="N84" s="11"/>
    </row>
    <row r="85" spans="1:14" ht="24">
      <c r="A85" s="10">
        <v>22</v>
      </c>
      <c r="B85" s="189">
        <v>40141</v>
      </c>
      <c r="C85" s="58">
        <v>442.68</v>
      </c>
      <c r="D85" s="58">
        <v>1.131</v>
      </c>
      <c r="E85" s="59">
        <f t="shared" si="1"/>
        <v>0.09771840000000001</v>
      </c>
      <c r="F85" s="66">
        <f t="shared" si="16"/>
        <v>9.62403</v>
      </c>
      <c r="G85" s="67">
        <f t="shared" si="17"/>
        <v>0.940444813152</v>
      </c>
      <c r="H85" s="94" t="s">
        <v>96</v>
      </c>
      <c r="I85" s="67">
        <v>4.92045</v>
      </c>
      <c r="J85" s="70">
        <v>8.12447</v>
      </c>
      <c r="K85" s="70">
        <v>15.82717</v>
      </c>
      <c r="L85" s="60"/>
      <c r="M85" s="60"/>
      <c r="N85" s="11"/>
    </row>
    <row r="86" spans="1:14" ht="24">
      <c r="A86" s="10">
        <v>23</v>
      </c>
      <c r="B86" s="189">
        <v>40146</v>
      </c>
      <c r="C86" s="58">
        <v>442.78</v>
      </c>
      <c r="D86" s="58">
        <v>0.915</v>
      </c>
      <c r="E86" s="59">
        <f t="shared" si="1"/>
        <v>0.079056</v>
      </c>
      <c r="F86" s="66">
        <f t="shared" si="16"/>
        <v>16.411156666666667</v>
      </c>
      <c r="G86" s="67">
        <f t="shared" si="17"/>
        <v>1.29740040144</v>
      </c>
      <c r="H86" s="94" t="s">
        <v>97</v>
      </c>
      <c r="I86" s="67">
        <v>17.10587</v>
      </c>
      <c r="J86" s="70">
        <v>17.31744</v>
      </c>
      <c r="K86" s="70">
        <v>14.81016</v>
      </c>
      <c r="L86" s="60"/>
      <c r="M86" s="60"/>
      <c r="N86" s="11"/>
    </row>
    <row r="87" spans="1:14" ht="24">
      <c r="A87" s="10">
        <v>24</v>
      </c>
      <c r="B87" s="189">
        <v>40151</v>
      </c>
      <c r="C87" s="58">
        <v>422.66</v>
      </c>
      <c r="D87" s="58">
        <v>0.726</v>
      </c>
      <c r="E87" s="59">
        <f t="shared" si="1"/>
        <v>0.0627264</v>
      </c>
      <c r="F87" s="66">
        <f aca="true" t="shared" si="18" ref="F87:F96">+AVERAGE(I87:K87)</f>
        <v>5.0793</v>
      </c>
      <c r="G87" s="67">
        <f aca="true" t="shared" si="19" ref="G87:G96">F87*E87</f>
        <v>0.31860620352</v>
      </c>
      <c r="H87" s="94" t="s">
        <v>98</v>
      </c>
      <c r="I87" s="67">
        <v>6.89564</v>
      </c>
      <c r="J87" s="70">
        <v>2.3955</v>
      </c>
      <c r="K87" s="70">
        <v>5.94676</v>
      </c>
      <c r="L87" s="60"/>
      <c r="M87" s="60"/>
      <c r="N87" s="11"/>
    </row>
    <row r="88" spans="1:14" ht="24">
      <c r="A88" s="10">
        <v>25</v>
      </c>
      <c r="B88" s="189">
        <v>40159</v>
      </c>
      <c r="C88" s="58">
        <v>422.65</v>
      </c>
      <c r="D88" s="58">
        <v>0.598</v>
      </c>
      <c r="E88" s="59">
        <f t="shared" si="1"/>
        <v>0.0516672</v>
      </c>
      <c r="F88" s="66">
        <f t="shared" si="18"/>
        <v>7.32029</v>
      </c>
      <c r="G88" s="67">
        <f t="shared" si="19"/>
        <v>0.37821888748800003</v>
      </c>
      <c r="H88" s="94" t="s">
        <v>71</v>
      </c>
      <c r="I88" s="67">
        <v>6.29961</v>
      </c>
      <c r="J88" s="70">
        <v>6.27306</v>
      </c>
      <c r="K88" s="70">
        <v>9.3882</v>
      </c>
      <c r="L88" s="60"/>
      <c r="M88" s="60"/>
      <c r="N88" s="11"/>
    </row>
    <row r="89" spans="1:14" ht="24">
      <c r="A89" s="10">
        <v>26</v>
      </c>
      <c r="B89" s="189">
        <v>40163</v>
      </c>
      <c r="C89" s="58">
        <v>422.64</v>
      </c>
      <c r="D89" s="58">
        <v>0.568</v>
      </c>
      <c r="E89" s="59">
        <f t="shared" si="1"/>
        <v>0.0490752</v>
      </c>
      <c r="F89" s="66">
        <f t="shared" si="18"/>
        <v>13.676173333333333</v>
      </c>
      <c r="G89" s="67">
        <f t="shared" si="19"/>
        <v>0.671160941568</v>
      </c>
      <c r="H89" s="94" t="s">
        <v>72</v>
      </c>
      <c r="I89" s="67">
        <v>2.07524</v>
      </c>
      <c r="J89" s="70">
        <v>18.99375</v>
      </c>
      <c r="K89" s="70">
        <v>19.95953</v>
      </c>
      <c r="L89" s="60"/>
      <c r="M89" s="60"/>
      <c r="N89" s="11"/>
    </row>
    <row r="90" spans="1:14" ht="24">
      <c r="A90" s="10">
        <v>27</v>
      </c>
      <c r="B90" s="189">
        <v>40165</v>
      </c>
      <c r="C90" s="58">
        <v>422.63</v>
      </c>
      <c r="D90" s="58">
        <v>0.557</v>
      </c>
      <c r="E90" s="59">
        <f t="shared" si="1"/>
        <v>0.04812480000000001</v>
      </c>
      <c r="F90" s="66">
        <f t="shared" si="18"/>
        <v>4.297899999999999</v>
      </c>
      <c r="G90" s="67">
        <f t="shared" si="19"/>
        <v>0.20683557792</v>
      </c>
      <c r="H90" s="94" t="s">
        <v>73</v>
      </c>
      <c r="I90" s="67">
        <v>3.48487</v>
      </c>
      <c r="J90" s="70">
        <v>4.15787</v>
      </c>
      <c r="K90" s="70">
        <v>5.25096</v>
      </c>
      <c r="L90" s="60"/>
      <c r="M90" s="60"/>
      <c r="N90" s="11"/>
    </row>
    <row r="91" spans="1:14" ht="24">
      <c r="A91" s="10">
        <v>28</v>
      </c>
      <c r="B91" s="189">
        <v>40188</v>
      </c>
      <c r="C91" s="58">
        <v>442.61</v>
      </c>
      <c r="D91" s="58">
        <v>0.485</v>
      </c>
      <c r="E91" s="59">
        <f t="shared" si="1"/>
        <v>0.041904000000000004</v>
      </c>
      <c r="F91" s="66">
        <f t="shared" si="18"/>
        <v>14.505276666666665</v>
      </c>
      <c r="G91" s="67">
        <f t="shared" si="19"/>
        <v>0.60782911344</v>
      </c>
      <c r="H91" s="94" t="s">
        <v>74</v>
      </c>
      <c r="I91" s="67">
        <v>12.54425</v>
      </c>
      <c r="J91" s="70">
        <v>10.44932</v>
      </c>
      <c r="K91" s="70">
        <v>20.52226</v>
      </c>
      <c r="L91" s="60"/>
      <c r="M91" s="60"/>
      <c r="N91" s="11"/>
    </row>
    <row r="92" spans="1:14" ht="24">
      <c r="A92" s="10">
        <v>29</v>
      </c>
      <c r="B92" s="189">
        <v>40196</v>
      </c>
      <c r="C92" s="58">
        <v>442.6</v>
      </c>
      <c r="D92" s="58">
        <v>0.375</v>
      </c>
      <c r="E92" s="59">
        <f t="shared" si="1"/>
        <v>0.0324</v>
      </c>
      <c r="F92" s="66">
        <f t="shared" si="18"/>
        <v>13.482277000000002</v>
      </c>
      <c r="G92" s="67">
        <f t="shared" si="19"/>
        <v>0.4368257748</v>
      </c>
      <c r="H92" s="94" t="s">
        <v>75</v>
      </c>
      <c r="I92" s="67">
        <v>6.776161</v>
      </c>
      <c r="J92" s="70">
        <v>14.74188</v>
      </c>
      <c r="K92" s="70">
        <v>18.92879</v>
      </c>
      <c r="L92" s="60"/>
      <c r="M92" s="60"/>
      <c r="N92" s="11"/>
    </row>
    <row r="93" spans="1:14" ht="24">
      <c r="A93" s="10">
        <v>30</v>
      </c>
      <c r="B93" s="189">
        <v>40202</v>
      </c>
      <c r="C93" s="58">
        <v>442.59</v>
      </c>
      <c r="D93" s="58">
        <v>0.358</v>
      </c>
      <c r="E93" s="59">
        <f t="shared" si="1"/>
        <v>0.0309312</v>
      </c>
      <c r="F93" s="66">
        <f t="shared" si="18"/>
        <v>12.495330000000001</v>
      </c>
      <c r="G93" s="67">
        <f t="shared" si="19"/>
        <v>0.386495551296</v>
      </c>
      <c r="H93" s="94" t="s">
        <v>76</v>
      </c>
      <c r="I93" s="67">
        <v>14.85704</v>
      </c>
      <c r="J93" s="70">
        <v>11.8633</v>
      </c>
      <c r="K93" s="70">
        <v>10.76565</v>
      </c>
      <c r="L93" s="60"/>
      <c r="M93" s="60"/>
      <c r="N93" s="11"/>
    </row>
    <row r="94" spans="1:14" ht="24">
      <c r="A94" s="10">
        <v>31</v>
      </c>
      <c r="B94" s="189">
        <v>40215</v>
      </c>
      <c r="C94" s="58">
        <v>442.57</v>
      </c>
      <c r="D94" s="58">
        <v>0.411</v>
      </c>
      <c r="E94" s="59">
        <f t="shared" si="1"/>
        <v>0.0355104</v>
      </c>
      <c r="F94" s="66">
        <f t="shared" si="18"/>
        <v>21.515223333333335</v>
      </c>
      <c r="G94" s="59">
        <f t="shared" si="19"/>
        <v>0.764014186656</v>
      </c>
      <c r="H94" s="94" t="s">
        <v>99</v>
      </c>
      <c r="I94" s="59">
        <v>14.16046</v>
      </c>
      <c r="J94" s="58">
        <v>19.77743</v>
      </c>
      <c r="K94" s="58">
        <v>30.60778</v>
      </c>
      <c r="L94" s="60"/>
      <c r="M94" s="60"/>
      <c r="N94" s="11"/>
    </row>
    <row r="95" spans="1:14" ht="24">
      <c r="A95" s="10">
        <v>32</v>
      </c>
      <c r="B95" s="189">
        <v>40222</v>
      </c>
      <c r="C95" s="58">
        <v>442.56</v>
      </c>
      <c r="D95" s="58">
        <v>0.375</v>
      </c>
      <c r="E95" s="59">
        <f t="shared" si="1"/>
        <v>0.0324</v>
      </c>
      <c r="F95" s="66">
        <f t="shared" si="18"/>
        <v>25.819883333333333</v>
      </c>
      <c r="G95" s="59">
        <f t="shared" si="19"/>
        <v>0.83656422</v>
      </c>
      <c r="H95" s="94" t="s">
        <v>100</v>
      </c>
      <c r="I95" s="59">
        <v>17.38637</v>
      </c>
      <c r="J95" s="58">
        <v>22.88256</v>
      </c>
      <c r="K95" s="58">
        <v>37.19072</v>
      </c>
      <c r="L95" s="60"/>
      <c r="M95" s="60"/>
      <c r="N95" s="11"/>
    </row>
    <row r="96" spans="1:14" ht="24">
      <c r="A96" s="10">
        <v>33</v>
      </c>
      <c r="B96" s="189">
        <v>40236</v>
      </c>
      <c r="C96" s="58">
        <v>442.55</v>
      </c>
      <c r="D96" s="58">
        <v>0.268</v>
      </c>
      <c r="E96" s="59">
        <f t="shared" si="1"/>
        <v>0.023155200000000004</v>
      </c>
      <c r="F96" s="66">
        <f t="shared" si="18"/>
        <v>14.783746666666667</v>
      </c>
      <c r="G96" s="59">
        <f t="shared" si="19"/>
        <v>0.34232061081600007</v>
      </c>
      <c r="H96" s="94" t="s">
        <v>101</v>
      </c>
      <c r="I96" s="59">
        <v>15.07624</v>
      </c>
      <c r="J96" s="58">
        <v>11.35036</v>
      </c>
      <c r="K96" s="58">
        <v>17.92464</v>
      </c>
      <c r="L96" s="60"/>
      <c r="M96" s="60"/>
      <c r="N96" s="11"/>
    </row>
    <row r="97" spans="1:14" ht="24">
      <c r="A97" s="10">
        <v>34</v>
      </c>
      <c r="B97" s="189">
        <v>40242</v>
      </c>
      <c r="C97" s="58">
        <v>442.54</v>
      </c>
      <c r="D97" s="58">
        <v>0.206</v>
      </c>
      <c r="E97" s="59">
        <f t="shared" si="1"/>
        <v>0.0177984</v>
      </c>
      <c r="F97" s="66">
        <f aca="true" t="shared" si="20" ref="F97:F181">+AVERAGE(I97:K97)</f>
        <v>24.601533333333332</v>
      </c>
      <c r="G97" s="59">
        <f aca="true" t="shared" si="21" ref="G97:G181">F97*E97</f>
        <v>0.43786793088</v>
      </c>
      <c r="H97" s="94" t="s">
        <v>110</v>
      </c>
      <c r="I97" s="59">
        <v>21.67818</v>
      </c>
      <c r="J97" s="58">
        <v>25.54854</v>
      </c>
      <c r="K97" s="58">
        <v>26.57788</v>
      </c>
      <c r="L97" s="60"/>
      <c r="M97" s="60"/>
      <c r="N97" s="11"/>
    </row>
    <row r="98" spans="1:14" ht="24">
      <c r="A98" s="10">
        <v>35</v>
      </c>
      <c r="B98" s="189">
        <v>40251</v>
      </c>
      <c r="C98" s="58">
        <v>442.53</v>
      </c>
      <c r="D98" s="58">
        <v>0.196</v>
      </c>
      <c r="E98" s="59">
        <f t="shared" si="1"/>
        <v>0.016934400000000002</v>
      </c>
      <c r="F98" s="66">
        <f t="shared" si="20"/>
        <v>21.074896666666664</v>
      </c>
      <c r="G98" s="59">
        <f t="shared" si="21"/>
        <v>0.356890730112</v>
      </c>
      <c r="H98" s="94" t="s">
        <v>111</v>
      </c>
      <c r="I98" s="59">
        <v>26.91244</v>
      </c>
      <c r="J98" s="58">
        <v>19.93734</v>
      </c>
      <c r="K98" s="58">
        <v>16.37491</v>
      </c>
      <c r="L98" s="60"/>
      <c r="M98" s="60"/>
      <c r="N98" s="11"/>
    </row>
    <row r="99" spans="1:14" ht="24.75" thickBot="1">
      <c r="A99" s="83">
        <v>36</v>
      </c>
      <c r="B99" s="188">
        <v>40256</v>
      </c>
      <c r="C99" s="73">
        <v>442.6</v>
      </c>
      <c r="D99" s="73">
        <v>0.46</v>
      </c>
      <c r="E99" s="74">
        <f t="shared" si="1"/>
        <v>0.039744</v>
      </c>
      <c r="F99" s="75">
        <f t="shared" si="20"/>
        <v>56.831876666666666</v>
      </c>
      <c r="G99" s="74">
        <f t="shared" si="21"/>
        <v>2.25872610624</v>
      </c>
      <c r="H99" s="97" t="s">
        <v>112</v>
      </c>
      <c r="I99" s="74">
        <v>53.80098</v>
      </c>
      <c r="J99" s="73">
        <v>60.88542</v>
      </c>
      <c r="K99" s="73">
        <v>55.80923</v>
      </c>
      <c r="L99" s="60"/>
      <c r="M99" s="60"/>
      <c r="N99" s="11"/>
    </row>
    <row r="100" spans="1:14" ht="24">
      <c r="A100" s="10"/>
      <c r="B100" s="189" t="s">
        <v>102</v>
      </c>
      <c r="C100" s="58"/>
      <c r="D100" s="58"/>
      <c r="E100" s="59"/>
      <c r="F100" s="66"/>
      <c r="G100" s="59"/>
      <c r="H100" s="94"/>
      <c r="I100" s="59"/>
      <c r="J100" s="58"/>
      <c r="K100" s="58"/>
      <c r="L100" s="60"/>
      <c r="M100" s="60"/>
      <c r="N100" s="11"/>
    </row>
    <row r="101" spans="1:14" ht="24">
      <c r="A101" s="10">
        <v>1</v>
      </c>
      <c r="B101" s="189">
        <v>40315</v>
      </c>
      <c r="C101" s="58">
        <v>442.46</v>
      </c>
      <c r="D101" s="58">
        <v>0.111</v>
      </c>
      <c r="E101" s="59">
        <f t="shared" si="1"/>
        <v>0.0095904</v>
      </c>
      <c r="F101" s="66">
        <f t="shared" si="20"/>
        <v>20.756946666666668</v>
      </c>
      <c r="G101" s="59">
        <f t="shared" si="21"/>
        <v>0.19906742131200003</v>
      </c>
      <c r="H101" s="94" t="s">
        <v>103</v>
      </c>
      <c r="I101" s="59">
        <v>9.70617</v>
      </c>
      <c r="J101" s="58">
        <v>21.93289</v>
      </c>
      <c r="K101" s="58">
        <v>30.63178</v>
      </c>
      <c r="L101" s="60"/>
      <c r="M101" s="60"/>
      <c r="N101" s="11"/>
    </row>
    <row r="102" spans="1:14" ht="24">
      <c r="A102" s="10">
        <v>2</v>
      </c>
      <c r="B102" s="189">
        <v>40317</v>
      </c>
      <c r="C102" s="58">
        <v>442.6</v>
      </c>
      <c r="D102" s="58">
        <v>0.46</v>
      </c>
      <c r="E102" s="59">
        <f t="shared" si="1"/>
        <v>0.039744</v>
      </c>
      <c r="F102" s="66">
        <f t="shared" si="20"/>
        <v>16.340256666666665</v>
      </c>
      <c r="G102" s="59">
        <f t="shared" si="21"/>
        <v>0.64942716096</v>
      </c>
      <c r="H102" s="94" t="s">
        <v>104</v>
      </c>
      <c r="I102" s="59">
        <v>17.66593</v>
      </c>
      <c r="J102" s="58">
        <v>12.7902</v>
      </c>
      <c r="K102" s="58">
        <v>18.56464</v>
      </c>
      <c r="L102" s="60"/>
      <c r="M102" s="60"/>
      <c r="N102" s="11"/>
    </row>
    <row r="103" spans="1:14" ht="24">
      <c r="A103" s="10">
        <v>3</v>
      </c>
      <c r="B103" s="189">
        <v>40328</v>
      </c>
      <c r="C103" s="58">
        <v>442.67</v>
      </c>
      <c r="D103" s="58">
        <v>0.79</v>
      </c>
      <c r="E103" s="59">
        <f t="shared" si="1"/>
        <v>0.06825600000000001</v>
      </c>
      <c r="F103" s="66">
        <f t="shared" si="20"/>
        <v>98.68691</v>
      </c>
      <c r="G103" s="59">
        <f t="shared" si="21"/>
        <v>6.735973728960001</v>
      </c>
      <c r="H103" s="94" t="s">
        <v>105</v>
      </c>
      <c r="I103" s="59">
        <v>87.63929</v>
      </c>
      <c r="J103" s="58">
        <v>109.80966</v>
      </c>
      <c r="K103" s="58">
        <v>98.61178</v>
      </c>
      <c r="L103" s="60"/>
      <c r="M103" s="60"/>
      <c r="N103" s="11"/>
    </row>
    <row r="104" spans="1:14" ht="24">
      <c r="A104" s="10">
        <v>4</v>
      </c>
      <c r="B104" s="189">
        <v>40335</v>
      </c>
      <c r="C104" s="58">
        <v>442.57</v>
      </c>
      <c r="D104" s="58">
        <v>0.401</v>
      </c>
      <c r="E104" s="59">
        <f t="shared" si="1"/>
        <v>0.0346464</v>
      </c>
      <c r="F104" s="66">
        <f t="shared" si="20"/>
        <v>26.127836666666667</v>
      </c>
      <c r="G104" s="59">
        <f t="shared" si="21"/>
        <v>0.905235480288</v>
      </c>
      <c r="H104" s="94" t="s">
        <v>106</v>
      </c>
      <c r="I104" s="59">
        <v>26.78602</v>
      </c>
      <c r="J104" s="58">
        <v>23.86479</v>
      </c>
      <c r="K104" s="58">
        <v>27.7327</v>
      </c>
      <c r="L104" s="60"/>
      <c r="M104" s="60"/>
      <c r="N104" s="11"/>
    </row>
    <row r="105" spans="1:14" ht="24">
      <c r="A105" s="10">
        <v>5</v>
      </c>
      <c r="B105" s="189">
        <v>40342</v>
      </c>
      <c r="C105" s="58">
        <v>442.65</v>
      </c>
      <c r="D105" s="58">
        <v>0.68</v>
      </c>
      <c r="E105" s="59">
        <f t="shared" si="1"/>
        <v>0.058752000000000006</v>
      </c>
      <c r="F105" s="66">
        <f t="shared" si="20"/>
        <v>14.191360000000001</v>
      </c>
      <c r="G105" s="59">
        <f t="shared" si="21"/>
        <v>0.8337707827200002</v>
      </c>
      <c r="H105" s="94" t="s">
        <v>107</v>
      </c>
      <c r="I105" s="59">
        <v>9.72092</v>
      </c>
      <c r="J105" s="58">
        <v>10.02846</v>
      </c>
      <c r="K105" s="58">
        <v>22.8247</v>
      </c>
      <c r="L105" s="60"/>
      <c r="M105" s="60"/>
      <c r="N105" s="11"/>
    </row>
    <row r="106" spans="1:14" ht="24">
      <c r="A106" s="10">
        <v>6</v>
      </c>
      <c r="B106" s="189">
        <v>40355</v>
      </c>
      <c r="C106" s="58">
        <v>442.58</v>
      </c>
      <c r="D106" s="58">
        <v>0.386</v>
      </c>
      <c r="E106" s="59">
        <f t="shared" si="1"/>
        <v>0.0333504</v>
      </c>
      <c r="F106" s="66">
        <f t="shared" si="20"/>
        <v>13.369426666666664</v>
      </c>
      <c r="G106" s="59">
        <f t="shared" si="21"/>
        <v>0.4458757271039999</v>
      </c>
      <c r="H106" s="94" t="s">
        <v>108</v>
      </c>
      <c r="I106" s="59">
        <v>14.16064</v>
      </c>
      <c r="J106" s="58">
        <v>9.71196</v>
      </c>
      <c r="K106" s="58">
        <v>16.23568</v>
      </c>
      <c r="L106" s="60"/>
      <c r="M106" s="60"/>
      <c r="N106" s="11"/>
    </row>
    <row r="107" spans="1:14" ht="24">
      <c r="A107" s="10">
        <v>7</v>
      </c>
      <c r="B107" s="189">
        <v>40370</v>
      </c>
      <c r="C107" s="58">
        <v>442.73</v>
      </c>
      <c r="D107" s="58">
        <v>1.263</v>
      </c>
      <c r="E107" s="59">
        <f t="shared" si="1"/>
        <v>0.1091232</v>
      </c>
      <c r="F107" s="66">
        <f t="shared" si="20"/>
        <v>48.101213333333334</v>
      </c>
      <c r="G107" s="59">
        <f t="shared" si="21"/>
        <v>5.248958322816001</v>
      </c>
      <c r="H107" s="94" t="s">
        <v>82</v>
      </c>
      <c r="I107" s="59">
        <v>51.62598</v>
      </c>
      <c r="J107" s="58">
        <v>40.28608</v>
      </c>
      <c r="K107" s="58">
        <v>52.39158</v>
      </c>
      <c r="L107" s="60"/>
      <c r="M107" s="60"/>
      <c r="N107" s="11"/>
    </row>
    <row r="108" spans="1:14" ht="24">
      <c r="A108" s="10">
        <v>8</v>
      </c>
      <c r="B108" s="189">
        <v>40377</v>
      </c>
      <c r="C108" s="58">
        <v>442.57</v>
      </c>
      <c r="D108" s="58">
        <v>0.404</v>
      </c>
      <c r="E108" s="59">
        <f t="shared" si="1"/>
        <v>0.0349056</v>
      </c>
      <c r="F108" s="66">
        <f t="shared" si="20"/>
        <v>26.73493666666667</v>
      </c>
      <c r="G108" s="59">
        <f t="shared" si="21"/>
        <v>0.9331990053120002</v>
      </c>
      <c r="H108" s="94" t="s">
        <v>83</v>
      </c>
      <c r="I108" s="59">
        <v>29.95024</v>
      </c>
      <c r="J108" s="58">
        <v>24.62113</v>
      </c>
      <c r="K108" s="58">
        <v>25.63344</v>
      </c>
      <c r="L108" s="60"/>
      <c r="M108" s="60"/>
      <c r="N108" s="11"/>
    </row>
    <row r="109" spans="1:14" ht="24">
      <c r="A109" s="10">
        <v>9</v>
      </c>
      <c r="B109" s="189">
        <v>40384</v>
      </c>
      <c r="C109" s="58">
        <v>442.7</v>
      </c>
      <c r="D109" s="58">
        <v>1.15</v>
      </c>
      <c r="E109" s="59">
        <f t="shared" si="1"/>
        <v>0.09936</v>
      </c>
      <c r="F109" s="66">
        <f t="shared" si="20"/>
        <v>517.1711899999999</v>
      </c>
      <c r="G109" s="59">
        <f t="shared" si="21"/>
        <v>51.38612943839999</v>
      </c>
      <c r="H109" s="94" t="s">
        <v>84</v>
      </c>
      <c r="I109" s="59">
        <v>596.96026</v>
      </c>
      <c r="J109" s="58">
        <v>508.63587</v>
      </c>
      <c r="K109" s="58">
        <v>445.91744</v>
      </c>
      <c r="L109" s="60"/>
      <c r="M109" s="60"/>
      <c r="N109" s="11"/>
    </row>
    <row r="110" spans="1:14" ht="24">
      <c r="A110" s="10">
        <v>10</v>
      </c>
      <c r="B110" s="189">
        <v>40401</v>
      </c>
      <c r="C110" s="58">
        <v>443.06</v>
      </c>
      <c r="D110" s="58">
        <v>6.427</v>
      </c>
      <c r="E110" s="59">
        <f t="shared" si="1"/>
        <v>0.5552928</v>
      </c>
      <c r="F110" s="66">
        <f t="shared" si="20"/>
        <v>122.23728</v>
      </c>
      <c r="G110" s="59">
        <f t="shared" si="21"/>
        <v>67.877481475584</v>
      </c>
      <c r="H110" s="94" t="s">
        <v>85</v>
      </c>
      <c r="I110" s="59">
        <v>119.48425</v>
      </c>
      <c r="J110" s="58">
        <v>107.67416</v>
      </c>
      <c r="K110" s="58">
        <v>139.55343</v>
      </c>
      <c r="L110" s="60"/>
      <c r="M110" s="60"/>
      <c r="N110" s="11"/>
    </row>
    <row r="111" spans="1:14" ht="24">
      <c r="A111" s="10">
        <v>11</v>
      </c>
      <c r="B111" s="189">
        <v>40404</v>
      </c>
      <c r="C111" s="58">
        <v>443.33</v>
      </c>
      <c r="D111" s="58">
        <v>14.773</v>
      </c>
      <c r="E111" s="59">
        <f t="shared" si="1"/>
        <v>1.2763872</v>
      </c>
      <c r="F111" s="66">
        <f t="shared" si="20"/>
        <v>41.166846666666665</v>
      </c>
      <c r="G111" s="59">
        <f t="shared" si="21"/>
        <v>52.544836149695996</v>
      </c>
      <c r="H111" s="94" t="s">
        <v>86</v>
      </c>
      <c r="I111" s="59">
        <v>50.80324</v>
      </c>
      <c r="J111" s="58">
        <v>34.26905</v>
      </c>
      <c r="K111" s="58">
        <v>38.42825</v>
      </c>
      <c r="L111" s="60"/>
      <c r="M111" s="60"/>
      <c r="N111" s="11"/>
    </row>
    <row r="112" spans="1:14" ht="24">
      <c r="A112" s="10">
        <v>12</v>
      </c>
      <c r="B112" s="189">
        <v>40409</v>
      </c>
      <c r="C112" s="58">
        <v>443.09</v>
      </c>
      <c r="D112" s="58">
        <v>7.66</v>
      </c>
      <c r="E112" s="59">
        <f t="shared" si="1"/>
        <v>0.6618240000000001</v>
      </c>
      <c r="F112" s="66">
        <f t="shared" si="20"/>
        <v>41.251243333333335</v>
      </c>
      <c r="G112" s="59">
        <f t="shared" si="21"/>
        <v>27.301062867840002</v>
      </c>
      <c r="H112" s="94" t="s">
        <v>109</v>
      </c>
      <c r="I112" s="59">
        <v>65.71742</v>
      </c>
      <c r="J112" s="58">
        <v>29.47481</v>
      </c>
      <c r="K112" s="58">
        <v>28.5615</v>
      </c>
      <c r="L112" s="60"/>
      <c r="M112" s="60"/>
      <c r="N112" s="11"/>
    </row>
    <row r="113" spans="1:14" ht="24">
      <c r="A113" s="10">
        <v>13</v>
      </c>
      <c r="B113" s="189">
        <v>40422</v>
      </c>
      <c r="C113" s="58">
        <v>443</v>
      </c>
      <c r="D113" s="58">
        <v>4.764</v>
      </c>
      <c r="E113" s="59">
        <f t="shared" si="1"/>
        <v>0.4116096</v>
      </c>
      <c r="F113" s="66">
        <f t="shared" si="20"/>
        <v>332.85678</v>
      </c>
      <c r="G113" s="59">
        <f t="shared" si="21"/>
        <v>137.00704607308802</v>
      </c>
      <c r="H113" s="94" t="s">
        <v>88</v>
      </c>
      <c r="I113" s="59">
        <v>425.97789</v>
      </c>
      <c r="J113" s="58">
        <v>363.22149</v>
      </c>
      <c r="K113" s="58">
        <v>209.37096</v>
      </c>
      <c r="L113" s="60"/>
      <c r="M113" s="60"/>
      <c r="N113" s="11"/>
    </row>
    <row r="114" spans="1:14" ht="24">
      <c r="A114" s="10">
        <v>14</v>
      </c>
      <c r="B114" s="189">
        <v>40432</v>
      </c>
      <c r="C114" s="58">
        <v>443.01</v>
      </c>
      <c r="D114" s="58">
        <v>4.983</v>
      </c>
      <c r="E114" s="59">
        <f t="shared" si="1"/>
        <v>0.4305312</v>
      </c>
      <c r="F114" s="66">
        <f t="shared" si="20"/>
        <v>108.15946333333333</v>
      </c>
      <c r="G114" s="59">
        <f t="shared" si="21"/>
        <v>46.566023540256</v>
      </c>
      <c r="H114" s="94" t="s">
        <v>89</v>
      </c>
      <c r="I114" s="59">
        <v>98.69864</v>
      </c>
      <c r="J114" s="58">
        <v>113.99849</v>
      </c>
      <c r="K114" s="58">
        <v>111.78126</v>
      </c>
      <c r="L114" s="60"/>
      <c r="M114" s="60"/>
      <c r="N114" s="11"/>
    </row>
    <row r="115" spans="1:14" ht="24">
      <c r="A115" s="10">
        <v>15</v>
      </c>
      <c r="B115" s="189">
        <v>40446</v>
      </c>
      <c r="C115" s="58">
        <v>442.95</v>
      </c>
      <c r="D115" s="58">
        <v>4.008</v>
      </c>
      <c r="E115" s="59">
        <f t="shared" si="1"/>
        <v>0.3462912</v>
      </c>
      <c r="F115" s="66">
        <f t="shared" si="20"/>
        <v>100.88112666666666</v>
      </c>
      <c r="G115" s="59">
        <f t="shared" si="21"/>
        <v>34.934246410752</v>
      </c>
      <c r="H115" s="94" t="s">
        <v>90</v>
      </c>
      <c r="I115" s="59">
        <v>104.86769</v>
      </c>
      <c r="J115" s="58">
        <v>94.10381</v>
      </c>
      <c r="K115" s="58">
        <v>103.67188</v>
      </c>
      <c r="L115" s="60"/>
      <c r="M115" s="60"/>
      <c r="N115" s="11"/>
    </row>
    <row r="116" spans="1:14" ht="24">
      <c r="A116" s="10">
        <v>16</v>
      </c>
      <c r="B116" s="189">
        <v>40457</v>
      </c>
      <c r="C116" s="58">
        <v>442.565</v>
      </c>
      <c r="D116" s="58">
        <v>2</v>
      </c>
      <c r="E116" s="59">
        <f t="shared" si="1"/>
        <v>0.1728</v>
      </c>
      <c r="F116" s="66">
        <f t="shared" si="20"/>
        <v>63.910403333333335</v>
      </c>
      <c r="G116" s="59">
        <f t="shared" si="21"/>
        <v>11.043717696000002</v>
      </c>
      <c r="H116" s="94" t="s">
        <v>91</v>
      </c>
      <c r="I116" s="59">
        <v>72.4304</v>
      </c>
      <c r="J116" s="58">
        <v>53.6853</v>
      </c>
      <c r="K116" s="58">
        <v>65.61551</v>
      </c>
      <c r="L116" s="60"/>
      <c r="M116" s="60"/>
      <c r="N116" s="11"/>
    </row>
    <row r="117" spans="1:14" ht="24">
      <c r="A117" s="10">
        <v>17</v>
      </c>
      <c r="B117" s="189">
        <v>40468</v>
      </c>
      <c r="C117" s="58">
        <v>442.656</v>
      </c>
      <c r="D117" s="58">
        <v>1.761</v>
      </c>
      <c r="E117" s="59">
        <f t="shared" si="1"/>
        <v>0.1521504</v>
      </c>
      <c r="F117" s="66">
        <f t="shared" si="20"/>
        <v>549.5071833333333</v>
      </c>
      <c r="G117" s="59">
        <f t="shared" si="21"/>
        <v>83.60773774703999</v>
      </c>
      <c r="H117" s="94" t="s">
        <v>92</v>
      </c>
      <c r="I117" s="59">
        <v>482.73315</v>
      </c>
      <c r="J117" s="58">
        <v>801.99883</v>
      </c>
      <c r="K117" s="58">
        <v>363.78957</v>
      </c>
      <c r="L117" s="60"/>
      <c r="M117" s="60"/>
      <c r="N117" s="11"/>
    </row>
    <row r="118" spans="1:14" ht="24">
      <c r="A118" s="10">
        <v>18</v>
      </c>
      <c r="B118" s="189">
        <v>40480</v>
      </c>
      <c r="C118" s="58">
        <v>443.27</v>
      </c>
      <c r="D118" s="58">
        <v>15.081</v>
      </c>
      <c r="E118" s="59">
        <f t="shared" si="1"/>
        <v>1.3029984000000001</v>
      </c>
      <c r="F118" s="66">
        <f t="shared" si="20"/>
        <v>1.3982033333333332</v>
      </c>
      <c r="G118" s="59">
        <f t="shared" si="21"/>
        <v>1.821856706208</v>
      </c>
      <c r="H118" s="94" t="s">
        <v>93</v>
      </c>
      <c r="I118" s="59">
        <v>0.3895</v>
      </c>
      <c r="J118" s="58">
        <v>2.55667</v>
      </c>
      <c r="K118" s="58">
        <v>1.24844</v>
      </c>
      <c r="L118" s="60"/>
      <c r="M118" s="60"/>
      <c r="N118" s="11"/>
    </row>
    <row r="119" spans="1:14" ht="24">
      <c r="A119" s="10">
        <v>19</v>
      </c>
      <c r="B119" s="189">
        <v>40489</v>
      </c>
      <c r="C119" s="58">
        <v>442.786</v>
      </c>
      <c r="D119" s="58">
        <v>2.485</v>
      </c>
      <c r="E119" s="59">
        <f t="shared" si="1"/>
        <v>0.214704</v>
      </c>
      <c r="F119" s="66">
        <f t="shared" si="20"/>
        <v>3.868403333333333</v>
      </c>
      <c r="G119" s="59">
        <f t="shared" si="21"/>
        <v>0.83056166928</v>
      </c>
      <c r="H119" s="94" t="s">
        <v>94</v>
      </c>
      <c r="I119" s="59">
        <v>3.63913</v>
      </c>
      <c r="J119" s="58">
        <v>5.5816</v>
      </c>
      <c r="K119" s="58">
        <v>2.38448</v>
      </c>
      <c r="L119" s="60"/>
      <c r="M119" s="60"/>
      <c r="N119" s="11"/>
    </row>
    <row r="120" spans="1:14" ht="24">
      <c r="A120" s="10">
        <v>20</v>
      </c>
      <c r="B120" s="189">
        <v>40498</v>
      </c>
      <c r="C120" s="58">
        <v>455.766</v>
      </c>
      <c r="D120" s="58">
        <v>1.808</v>
      </c>
      <c r="E120" s="59">
        <f t="shared" si="1"/>
        <v>0.15621120000000002</v>
      </c>
      <c r="F120" s="66">
        <f t="shared" si="20"/>
        <v>3.1833233333333335</v>
      </c>
      <c r="G120" s="59">
        <f t="shared" si="21"/>
        <v>0.49727075788800007</v>
      </c>
      <c r="H120" s="94" t="s">
        <v>95</v>
      </c>
      <c r="I120" s="59">
        <v>1.5155</v>
      </c>
      <c r="J120" s="58">
        <v>1.51981</v>
      </c>
      <c r="K120" s="58">
        <v>6.51466</v>
      </c>
      <c r="L120" s="60"/>
      <c r="M120" s="60"/>
      <c r="N120" s="11"/>
    </row>
    <row r="121" spans="1:14" ht="24">
      <c r="A121" s="10">
        <v>21</v>
      </c>
      <c r="B121" s="189">
        <v>40510</v>
      </c>
      <c r="C121" s="58">
        <v>455.736</v>
      </c>
      <c r="D121" s="58">
        <v>1.545</v>
      </c>
      <c r="E121" s="59">
        <f t="shared" si="1"/>
        <v>0.133488</v>
      </c>
      <c r="F121" s="66">
        <f t="shared" si="20"/>
        <v>11.47715</v>
      </c>
      <c r="G121" s="59">
        <f t="shared" si="21"/>
        <v>1.5320617991999999</v>
      </c>
      <c r="H121" s="94" t="s">
        <v>68</v>
      </c>
      <c r="I121" s="59">
        <v>14.11206</v>
      </c>
      <c r="J121" s="58">
        <v>10.75306</v>
      </c>
      <c r="K121" s="58">
        <v>9.56633</v>
      </c>
      <c r="L121" s="60"/>
      <c r="M121" s="60"/>
      <c r="N121" s="11"/>
    </row>
    <row r="122" spans="1:14" ht="24">
      <c r="A122" s="10">
        <v>22</v>
      </c>
      <c r="B122" s="189">
        <v>40516</v>
      </c>
      <c r="C122" s="58">
        <v>455.536</v>
      </c>
      <c r="D122" s="58">
        <v>0.752</v>
      </c>
      <c r="E122" s="59">
        <f t="shared" si="1"/>
        <v>0.0649728</v>
      </c>
      <c r="F122" s="66">
        <f t="shared" si="20"/>
        <v>3.593263333333334</v>
      </c>
      <c r="G122" s="59">
        <f t="shared" si="21"/>
        <v>0.23346437990400004</v>
      </c>
      <c r="H122" s="94" t="s">
        <v>96</v>
      </c>
      <c r="I122" s="59">
        <v>0.3154</v>
      </c>
      <c r="J122" s="58">
        <v>9.742</v>
      </c>
      <c r="K122" s="58">
        <v>0.72239</v>
      </c>
      <c r="L122" s="60"/>
      <c r="M122" s="60"/>
      <c r="N122" s="11"/>
    </row>
    <row r="123" spans="1:14" ht="24">
      <c r="A123" s="10">
        <v>23</v>
      </c>
      <c r="B123" s="189">
        <v>40523</v>
      </c>
      <c r="C123" s="58">
        <v>455.516</v>
      </c>
      <c r="D123" s="58">
        <v>0.657</v>
      </c>
      <c r="E123" s="59">
        <f t="shared" si="1"/>
        <v>0.056764800000000004</v>
      </c>
      <c r="F123" s="66">
        <f t="shared" si="20"/>
        <v>8.629719999999999</v>
      </c>
      <c r="G123" s="59">
        <f t="shared" si="21"/>
        <v>0.489864329856</v>
      </c>
      <c r="H123" s="94" t="s">
        <v>97</v>
      </c>
      <c r="I123" s="59">
        <v>5.71653</v>
      </c>
      <c r="J123" s="58">
        <v>2.20442</v>
      </c>
      <c r="K123" s="58">
        <v>17.96821</v>
      </c>
      <c r="L123" s="60"/>
      <c r="M123" s="60"/>
      <c r="N123" s="11"/>
    </row>
    <row r="124" spans="1:14" ht="24">
      <c r="A124" s="10">
        <v>24</v>
      </c>
      <c r="B124" s="189">
        <v>40533</v>
      </c>
      <c r="C124" s="58">
        <v>455.526</v>
      </c>
      <c r="D124" s="58">
        <v>0.729</v>
      </c>
      <c r="E124" s="59">
        <f t="shared" si="1"/>
        <v>0.0629856</v>
      </c>
      <c r="F124" s="66">
        <f t="shared" si="20"/>
        <v>19.714046666666665</v>
      </c>
      <c r="G124" s="59">
        <f t="shared" si="21"/>
        <v>1.2417010577279999</v>
      </c>
      <c r="H124" s="94" t="s">
        <v>98</v>
      </c>
      <c r="I124" s="59">
        <v>22.11293</v>
      </c>
      <c r="J124" s="58">
        <v>14.90807</v>
      </c>
      <c r="K124" s="58">
        <v>22.12114</v>
      </c>
      <c r="L124" s="60"/>
      <c r="M124" s="60"/>
      <c r="N124" s="11"/>
    </row>
    <row r="125" spans="1:14" ht="24">
      <c r="A125" s="10">
        <v>25</v>
      </c>
      <c r="B125" s="189">
        <v>40548</v>
      </c>
      <c r="C125" s="58">
        <v>455.486</v>
      </c>
      <c r="D125" s="58">
        <v>0.622</v>
      </c>
      <c r="E125" s="59">
        <f t="shared" si="1"/>
        <v>0.053740800000000005</v>
      </c>
      <c r="F125" s="66">
        <f t="shared" si="20"/>
        <v>14.124583333333334</v>
      </c>
      <c r="G125" s="59">
        <f t="shared" si="21"/>
        <v>0.7590664080000001</v>
      </c>
      <c r="H125" s="94" t="s">
        <v>71</v>
      </c>
      <c r="I125" s="59">
        <v>11.64254</v>
      </c>
      <c r="J125" s="58">
        <v>17.13118</v>
      </c>
      <c r="K125" s="58">
        <v>13.60003</v>
      </c>
      <c r="L125" s="60"/>
      <c r="M125" s="60"/>
      <c r="N125" s="11"/>
    </row>
    <row r="126" spans="1:14" ht="24">
      <c r="A126" s="10">
        <v>26</v>
      </c>
      <c r="B126" s="189">
        <v>40558</v>
      </c>
      <c r="C126" s="58">
        <v>455.486</v>
      </c>
      <c r="D126" s="58">
        <v>0.598</v>
      </c>
      <c r="E126" s="59">
        <f t="shared" si="1"/>
        <v>0.0516672</v>
      </c>
      <c r="F126" s="66">
        <f t="shared" si="20"/>
        <v>10.206983333333334</v>
      </c>
      <c r="G126" s="59">
        <f t="shared" si="21"/>
        <v>0.5273662492800001</v>
      </c>
      <c r="H126" s="94" t="s">
        <v>72</v>
      </c>
      <c r="I126" s="59">
        <v>9.12721</v>
      </c>
      <c r="J126" s="58">
        <v>13.05298</v>
      </c>
      <c r="K126" s="58">
        <v>8.44076</v>
      </c>
      <c r="L126" s="60"/>
      <c r="M126" s="60"/>
      <c r="N126" s="11"/>
    </row>
    <row r="127" spans="1:14" ht="24">
      <c r="A127" s="10">
        <v>27</v>
      </c>
      <c r="B127" s="189">
        <v>40571</v>
      </c>
      <c r="C127" s="58">
        <v>455.476</v>
      </c>
      <c r="D127" s="58">
        <v>0.512</v>
      </c>
      <c r="E127" s="59">
        <f t="shared" si="1"/>
        <v>0.04423680000000001</v>
      </c>
      <c r="F127" s="66">
        <f t="shared" si="20"/>
        <v>10.076076666666667</v>
      </c>
      <c r="G127" s="59">
        <f t="shared" si="21"/>
        <v>0.4457333882880001</v>
      </c>
      <c r="H127" s="94" t="s">
        <v>73</v>
      </c>
      <c r="I127" s="59">
        <v>12.5569</v>
      </c>
      <c r="J127" s="58">
        <v>14.30257</v>
      </c>
      <c r="K127" s="58">
        <v>3.36876</v>
      </c>
      <c r="L127" s="60"/>
      <c r="M127" s="60"/>
      <c r="N127" s="11"/>
    </row>
    <row r="128" spans="1:14" ht="24">
      <c r="A128" s="10">
        <v>28</v>
      </c>
      <c r="B128" s="189">
        <v>40582</v>
      </c>
      <c r="C128" s="58">
        <v>455.446</v>
      </c>
      <c r="D128" s="58">
        <v>0.415</v>
      </c>
      <c r="E128" s="59">
        <f t="shared" si="1"/>
        <v>0.035856</v>
      </c>
      <c r="F128" s="66">
        <f t="shared" si="20"/>
        <v>1.2928733333333333</v>
      </c>
      <c r="G128" s="59">
        <f t="shared" si="21"/>
        <v>0.04635726624</v>
      </c>
      <c r="H128" s="94" t="s">
        <v>74</v>
      </c>
      <c r="I128" s="59">
        <v>0.92418</v>
      </c>
      <c r="J128" s="58">
        <v>1.94736</v>
      </c>
      <c r="K128" s="58">
        <v>1.00708</v>
      </c>
      <c r="L128" s="60"/>
      <c r="M128" s="60"/>
      <c r="N128" s="11"/>
    </row>
    <row r="129" spans="1:14" ht="24">
      <c r="A129" s="10">
        <v>29</v>
      </c>
      <c r="B129" s="189">
        <v>40590</v>
      </c>
      <c r="C129" s="58">
        <v>455.436</v>
      </c>
      <c r="D129" s="58">
        <v>0.413</v>
      </c>
      <c r="E129" s="59">
        <f t="shared" si="1"/>
        <v>0.0356832</v>
      </c>
      <c r="F129" s="66">
        <f t="shared" si="20"/>
        <v>2.109833333333333</v>
      </c>
      <c r="G129" s="59">
        <f t="shared" si="21"/>
        <v>0.07528560479999999</v>
      </c>
      <c r="H129" s="94" t="s">
        <v>75</v>
      </c>
      <c r="I129" s="59">
        <v>2.24259</v>
      </c>
      <c r="J129" s="58">
        <v>2.67272</v>
      </c>
      <c r="K129" s="58">
        <v>1.41419</v>
      </c>
      <c r="L129" s="60"/>
      <c r="M129" s="60"/>
      <c r="N129" s="11"/>
    </row>
    <row r="130" spans="1:14" ht="24">
      <c r="A130" s="10">
        <v>30</v>
      </c>
      <c r="B130" s="189">
        <v>40602</v>
      </c>
      <c r="C130" s="58">
        <v>455.436</v>
      </c>
      <c r="D130" s="58">
        <v>0.268</v>
      </c>
      <c r="E130" s="59">
        <f t="shared" si="1"/>
        <v>0.023155200000000004</v>
      </c>
      <c r="F130" s="66">
        <f t="shared" si="20"/>
        <v>2.2001633333333332</v>
      </c>
      <c r="G130" s="59">
        <f t="shared" si="21"/>
        <v>0.050945222016000005</v>
      </c>
      <c r="H130" s="94" t="s">
        <v>76</v>
      </c>
      <c r="I130" s="59">
        <v>1.70532</v>
      </c>
      <c r="J130" s="58">
        <v>1.05049</v>
      </c>
      <c r="K130" s="58">
        <v>3.84468</v>
      </c>
      <c r="L130" s="60"/>
      <c r="M130" s="60"/>
      <c r="N130" s="11"/>
    </row>
    <row r="131" spans="1:14" ht="24">
      <c r="A131" s="10">
        <v>31</v>
      </c>
      <c r="B131" s="189">
        <v>40606</v>
      </c>
      <c r="C131" s="58">
        <v>455.426</v>
      </c>
      <c r="D131" s="58">
        <v>0.217</v>
      </c>
      <c r="E131" s="59">
        <f t="shared" si="1"/>
        <v>0.0187488</v>
      </c>
      <c r="F131" s="66">
        <f t="shared" si="20"/>
        <v>11.25484</v>
      </c>
      <c r="G131" s="59">
        <f t="shared" si="21"/>
        <v>0.21101474419199998</v>
      </c>
      <c r="H131" s="94" t="s">
        <v>99</v>
      </c>
      <c r="I131" s="59">
        <v>8.66069</v>
      </c>
      <c r="J131" s="58">
        <v>14.78462</v>
      </c>
      <c r="K131" s="58">
        <v>10.31921</v>
      </c>
      <c r="L131" s="60"/>
      <c r="M131" s="60"/>
      <c r="N131" s="11"/>
    </row>
    <row r="132" spans="1:14" ht="24">
      <c r="A132" s="10">
        <v>32</v>
      </c>
      <c r="B132" s="189">
        <v>40613</v>
      </c>
      <c r="C132" s="58">
        <v>455.406</v>
      </c>
      <c r="D132" s="58">
        <v>0.204</v>
      </c>
      <c r="E132" s="59">
        <f t="shared" si="1"/>
        <v>0.017625599999999998</v>
      </c>
      <c r="F132" s="66">
        <f t="shared" si="20"/>
        <v>4.841103333333334</v>
      </c>
      <c r="G132" s="59">
        <f t="shared" si="21"/>
        <v>0.085327350912</v>
      </c>
      <c r="H132" s="94" t="s">
        <v>100</v>
      </c>
      <c r="I132" s="59">
        <v>3.37053</v>
      </c>
      <c r="J132" s="58">
        <v>2.30574</v>
      </c>
      <c r="K132" s="58">
        <v>8.84704</v>
      </c>
      <c r="L132" s="60"/>
      <c r="M132" s="60"/>
      <c r="N132" s="11"/>
    </row>
    <row r="133" spans="1:14" ht="24.75" thickBot="1">
      <c r="A133" s="15">
        <v>33</v>
      </c>
      <c r="B133" s="191">
        <v>40631</v>
      </c>
      <c r="C133" s="16">
        <v>455.436</v>
      </c>
      <c r="D133" s="16">
        <v>0.241</v>
      </c>
      <c r="E133" s="71">
        <f t="shared" si="1"/>
        <v>0.0208224</v>
      </c>
      <c r="F133" s="72">
        <f t="shared" si="20"/>
        <v>15.888646666666666</v>
      </c>
      <c r="G133" s="71">
        <f t="shared" si="21"/>
        <v>0.330839756352</v>
      </c>
      <c r="H133" s="99" t="s">
        <v>101</v>
      </c>
      <c r="I133" s="71">
        <v>17.06791</v>
      </c>
      <c r="J133" s="16">
        <v>15.55149</v>
      </c>
      <c r="K133" s="16">
        <v>15.04654</v>
      </c>
      <c r="L133" s="60"/>
      <c r="M133" s="60"/>
      <c r="N133" s="11"/>
    </row>
    <row r="134" spans="1:14" ht="24.75" thickTop="1">
      <c r="A134" s="10">
        <v>1</v>
      </c>
      <c r="B134" s="189">
        <v>40639</v>
      </c>
      <c r="C134" s="58">
        <v>455.416</v>
      </c>
      <c r="D134" s="58">
        <v>0.252</v>
      </c>
      <c r="E134" s="59">
        <f t="shared" si="1"/>
        <v>0.021772800000000002</v>
      </c>
      <c r="F134" s="66">
        <f t="shared" si="20"/>
        <v>14.034043333333335</v>
      </c>
      <c r="G134" s="59">
        <f t="shared" si="21"/>
        <v>0.30556041868800005</v>
      </c>
      <c r="H134" s="94" t="s">
        <v>103</v>
      </c>
      <c r="I134" s="59">
        <v>13.31046</v>
      </c>
      <c r="J134" s="58">
        <v>13.62567</v>
      </c>
      <c r="K134" s="58">
        <v>15.166</v>
      </c>
      <c r="L134" s="60"/>
      <c r="M134" s="60"/>
      <c r="N134" s="11"/>
    </row>
    <row r="135" spans="1:14" ht="24">
      <c r="A135" s="10">
        <v>2</v>
      </c>
      <c r="B135" s="189">
        <v>40651</v>
      </c>
      <c r="C135" s="58">
        <v>455.436</v>
      </c>
      <c r="D135" s="58">
        <v>0.328</v>
      </c>
      <c r="E135" s="59">
        <f t="shared" si="1"/>
        <v>0.028339200000000002</v>
      </c>
      <c r="F135" s="66">
        <f t="shared" si="20"/>
        <v>18.173446666666667</v>
      </c>
      <c r="G135" s="59">
        <f t="shared" si="21"/>
        <v>0.515020939776</v>
      </c>
      <c r="H135" s="94" t="s">
        <v>104</v>
      </c>
      <c r="I135" s="59">
        <v>20.62072</v>
      </c>
      <c r="J135" s="58">
        <v>23.51802</v>
      </c>
      <c r="K135" s="58">
        <v>10.3816</v>
      </c>
      <c r="L135" s="60"/>
      <c r="M135" s="60"/>
      <c r="N135" s="11"/>
    </row>
    <row r="136" spans="1:14" ht="24">
      <c r="A136" s="10">
        <v>3</v>
      </c>
      <c r="B136" s="189">
        <v>40661</v>
      </c>
      <c r="C136" s="58">
        <v>455.556</v>
      </c>
      <c r="D136" s="58">
        <v>1.14</v>
      </c>
      <c r="E136" s="59">
        <f t="shared" si="1"/>
        <v>0.098496</v>
      </c>
      <c r="F136" s="66">
        <f t="shared" si="20"/>
        <v>17.092373333333335</v>
      </c>
      <c r="G136" s="59">
        <f t="shared" si="21"/>
        <v>1.68353040384</v>
      </c>
      <c r="H136" s="94" t="s">
        <v>105</v>
      </c>
      <c r="I136" s="59">
        <v>6.46914</v>
      </c>
      <c r="J136" s="58">
        <v>41.19929</v>
      </c>
      <c r="K136" s="58">
        <v>3.60869</v>
      </c>
      <c r="L136" s="60"/>
      <c r="M136" s="60"/>
      <c r="N136" s="11"/>
    </row>
    <row r="137" spans="1:14" ht="24">
      <c r="A137" s="10">
        <v>4</v>
      </c>
      <c r="B137" s="189">
        <v>40673</v>
      </c>
      <c r="C137" s="58">
        <v>443.15</v>
      </c>
      <c r="D137" s="58">
        <v>8.578</v>
      </c>
      <c r="E137" s="59">
        <f t="shared" si="1"/>
        <v>0.7411392</v>
      </c>
      <c r="F137" s="66">
        <f t="shared" si="20"/>
        <v>450.21907333333337</v>
      </c>
      <c r="G137" s="59">
        <f t="shared" si="21"/>
        <v>333.675003835008</v>
      </c>
      <c r="H137" s="94" t="s">
        <v>106</v>
      </c>
      <c r="I137" s="59">
        <v>437.7378</v>
      </c>
      <c r="J137" s="58">
        <v>452.45131</v>
      </c>
      <c r="K137" s="58">
        <v>460.46811</v>
      </c>
      <c r="L137" s="60"/>
      <c r="M137" s="60"/>
      <c r="N137" s="11"/>
    </row>
    <row r="138" spans="1:14" ht="24">
      <c r="A138" s="10">
        <v>5</v>
      </c>
      <c r="B138" s="189">
        <v>19868</v>
      </c>
      <c r="C138" s="58">
        <v>442.76</v>
      </c>
      <c r="D138" s="58">
        <v>0.933</v>
      </c>
      <c r="E138" s="59">
        <f t="shared" si="1"/>
        <v>0.08061120000000001</v>
      </c>
      <c r="F138" s="66">
        <f t="shared" si="20"/>
        <v>25.52741</v>
      </c>
      <c r="G138" s="59">
        <f t="shared" si="21"/>
        <v>2.057795152992</v>
      </c>
      <c r="H138" s="94" t="s">
        <v>107</v>
      </c>
      <c r="I138" s="59">
        <v>31.71539</v>
      </c>
      <c r="J138" s="58">
        <v>20.92387</v>
      </c>
      <c r="K138" s="58">
        <v>23.94297</v>
      </c>
      <c r="L138" s="60"/>
      <c r="M138" s="60"/>
      <c r="N138" s="11"/>
    </row>
    <row r="139" spans="1:14" ht="24">
      <c r="A139" s="10">
        <v>6</v>
      </c>
      <c r="B139" s="189">
        <v>40693</v>
      </c>
      <c r="C139" s="58">
        <v>442.86</v>
      </c>
      <c r="D139" s="58">
        <v>2.114</v>
      </c>
      <c r="E139" s="59">
        <f t="shared" si="1"/>
        <v>0.1826496</v>
      </c>
      <c r="F139" s="66">
        <f t="shared" si="20"/>
        <v>42.38881</v>
      </c>
      <c r="G139" s="59">
        <f t="shared" si="21"/>
        <v>7.7422991909759995</v>
      </c>
      <c r="H139" s="94" t="s">
        <v>108</v>
      </c>
      <c r="I139" s="59">
        <v>42.38878</v>
      </c>
      <c r="J139" s="58">
        <v>45.26864</v>
      </c>
      <c r="K139" s="58">
        <v>39.50901</v>
      </c>
      <c r="L139" s="60"/>
      <c r="M139" s="60"/>
      <c r="N139" s="11"/>
    </row>
    <row r="140" spans="1:14" ht="24">
      <c r="A140" s="10">
        <v>7</v>
      </c>
      <c r="B140" s="98">
        <v>19879</v>
      </c>
      <c r="C140" s="58">
        <v>443.15</v>
      </c>
      <c r="D140" s="58">
        <v>8.578</v>
      </c>
      <c r="E140" s="59">
        <f t="shared" si="1"/>
        <v>0.7411392</v>
      </c>
      <c r="F140" s="66">
        <f t="shared" si="20"/>
        <v>14.196553333333334</v>
      </c>
      <c r="G140" s="59">
        <f t="shared" si="21"/>
        <v>10.521622180224</v>
      </c>
      <c r="H140" s="94" t="s">
        <v>82</v>
      </c>
      <c r="I140" s="59">
        <v>11.66978</v>
      </c>
      <c r="J140" s="58">
        <v>19.38586</v>
      </c>
      <c r="K140" s="58">
        <v>11.53402</v>
      </c>
      <c r="L140" s="60"/>
      <c r="M140" s="60"/>
      <c r="N140" s="11"/>
    </row>
    <row r="141" spans="1:14" ht="24">
      <c r="A141" s="100">
        <v>8</v>
      </c>
      <c r="B141" s="127">
        <v>19887</v>
      </c>
      <c r="C141" s="101">
        <v>442.76</v>
      </c>
      <c r="D141" s="101">
        <v>0.933</v>
      </c>
      <c r="E141" s="102">
        <f t="shared" si="1"/>
        <v>0.08061120000000001</v>
      </c>
      <c r="F141" s="103">
        <f t="shared" si="20"/>
        <v>9.804913333333333</v>
      </c>
      <c r="G141" s="102">
        <f t="shared" si="21"/>
        <v>0.7903858296960001</v>
      </c>
      <c r="H141" s="104" t="s">
        <v>83</v>
      </c>
      <c r="I141" s="102">
        <v>4.41591</v>
      </c>
      <c r="J141" s="101">
        <v>9.23961</v>
      </c>
      <c r="K141" s="101">
        <v>15.75922</v>
      </c>
      <c r="L141" s="60"/>
      <c r="M141" s="60"/>
      <c r="N141" s="11"/>
    </row>
    <row r="142" spans="1:14" ht="24">
      <c r="A142" s="10">
        <v>9</v>
      </c>
      <c r="B142" s="98">
        <v>19901</v>
      </c>
      <c r="C142" s="58">
        <v>442.86</v>
      </c>
      <c r="D142" s="58">
        <v>2.114</v>
      </c>
      <c r="E142" s="59">
        <f t="shared" si="1"/>
        <v>0.1826496</v>
      </c>
      <c r="F142" s="66">
        <f t="shared" si="20"/>
        <v>354.48557</v>
      </c>
      <c r="G142" s="59">
        <f t="shared" si="21"/>
        <v>64.746647566272</v>
      </c>
      <c r="H142" s="94" t="s">
        <v>84</v>
      </c>
      <c r="I142" s="59">
        <v>329.02057</v>
      </c>
      <c r="J142" s="58">
        <v>385.19937</v>
      </c>
      <c r="K142" s="58">
        <v>349.23677</v>
      </c>
      <c r="L142" s="60"/>
      <c r="M142" s="60"/>
      <c r="N142" s="11"/>
    </row>
    <row r="143" spans="1:14" ht="24">
      <c r="A143" s="10">
        <v>10</v>
      </c>
      <c r="B143" s="98">
        <v>19910</v>
      </c>
      <c r="C143" s="58">
        <v>442.8</v>
      </c>
      <c r="D143" s="58">
        <v>1.969</v>
      </c>
      <c r="E143" s="59">
        <f t="shared" si="1"/>
        <v>0.1701216</v>
      </c>
      <c r="F143" s="66">
        <f t="shared" si="20"/>
        <v>74.82548333333334</v>
      </c>
      <c r="G143" s="59">
        <f t="shared" si="21"/>
        <v>12.729430945440003</v>
      </c>
      <c r="H143" s="94" t="s">
        <v>85</v>
      </c>
      <c r="I143" s="59">
        <v>76.24037</v>
      </c>
      <c r="J143" s="58">
        <v>112.33451</v>
      </c>
      <c r="K143" s="58">
        <v>35.90157</v>
      </c>
      <c r="L143" s="60"/>
      <c r="M143" s="60"/>
      <c r="N143" s="11"/>
    </row>
    <row r="144" spans="1:14" ht="24">
      <c r="A144" s="10">
        <v>11</v>
      </c>
      <c r="B144" s="98">
        <v>19918</v>
      </c>
      <c r="C144" s="58">
        <v>442.77</v>
      </c>
      <c r="D144" s="58">
        <v>1.361</v>
      </c>
      <c r="E144" s="59">
        <f t="shared" si="1"/>
        <v>0.11759040000000001</v>
      </c>
      <c r="F144" s="66">
        <f t="shared" si="20"/>
        <v>15.68542</v>
      </c>
      <c r="G144" s="59">
        <f t="shared" si="21"/>
        <v>1.8444548119680002</v>
      </c>
      <c r="H144" s="94" t="s">
        <v>86</v>
      </c>
      <c r="I144" s="59">
        <v>12.11827</v>
      </c>
      <c r="J144" s="58">
        <v>12.05469</v>
      </c>
      <c r="K144" s="58">
        <v>22.8833</v>
      </c>
      <c r="L144" s="60"/>
      <c r="M144" s="60"/>
      <c r="N144" s="11"/>
    </row>
    <row r="145" spans="1:14" ht="24">
      <c r="A145" s="10">
        <v>12</v>
      </c>
      <c r="B145" s="98">
        <v>19927</v>
      </c>
      <c r="C145" s="58">
        <v>442.79</v>
      </c>
      <c r="D145" s="58">
        <v>1.896</v>
      </c>
      <c r="E145" s="59">
        <f t="shared" si="1"/>
        <v>0.1638144</v>
      </c>
      <c r="F145" s="66">
        <f t="shared" si="20"/>
        <v>245.43919666666667</v>
      </c>
      <c r="G145" s="59">
        <f t="shared" si="21"/>
        <v>40.206474738432</v>
      </c>
      <c r="H145" s="94" t="s">
        <v>87</v>
      </c>
      <c r="I145" s="59">
        <v>245.02874</v>
      </c>
      <c r="J145" s="58">
        <v>239.59213</v>
      </c>
      <c r="K145" s="58">
        <v>251.69672</v>
      </c>
      <c r="L145" s="60"/>
      <c r="M145" s="60"/>
      <c r="N145" s="11"/>
    </row>
    <row r="146" spans="1:14" ht="24">
      <c r="A146" s="10">
        <v>13</v>
      </c>
      <c r="B146" s="98">
        <v>19937</v>
      </c>
      <c r="C146" s="58">
        <v>443.99</v>
      </c>
      <c r="D146" s="58">
        <v>40.668</v>
      </c>
      <c r="E146" s="59">
        <f t="shared" si="1"/>
        <v>3.5137152</v>
      </c>
      <c r="F146" s="66">
        <f t="shared" si="20"/>
        <v>1429.7823866666668</v>
      </c>
      <c r="G146" s="59">
        <f t="shared" si="21"/>
        <v>5023.848104722944</v>
      </c>
      <c r="H146" s="94" t="s">
        <v>88</v>
      </c>
      <c r="I146" s="59">
        <v>1822.84657</v>
      </c>
      <c r="J146" s="58">
        <v>1294.57597</v>
      </c>
      <c r="K146" s="58">
        <v>1171.92462</v>
      </c>
      <c r="L146" s="60"/>
      <c r="M146" s="60"/>
      <c r="N146" s="11"/>
    </row>
    <row r="147" spans="1:14" ht="24">
      <c r="A147" s="10">
        <v>14</v>
      </c>
      <c r="B147" s="128">
        <v>19950</v>
      </c>
      <c r="C147" s="105">
        <v>442.95</v>
      </c>
      <c r="D147" s="105">
        <v>8.145</v>
      </c>
      <c r="E147" s="106">
        <f t="shared" si="1"/>
        <v>0.703728</v>
      </c>
      <c r="F147" s="107">
        <f t="shared" si="20"/>
        <v>55.87977333333333</v>
      </c>
      <c r="G147" s="106">
        <f t="shared" si="21"/>
        <v>39.32416112832</v>
      </c>
      <c r="H147" s="108" t="s">
        <v>89</v>
      </c>
      <c r="I147" s="106">
        <v>47.66015</v>
      </c>
      <c r="J147" s="105">
        <v>44.14171</v>
      </c>
      <c r="K147" s="105">
        <v>75.83746</v>
      </c>
      <c r="L147" s="60"/>
      <c r="M147" s="60"/>
      <c r="N147" s="11"/>
    </row>
    <row r="148" spans="1:14" ht="24">
      <c r="A148" s="10">
        <v>15</v>
      </c>
      <c r="B148" s="98">
        <v>19964</v>
      </c>
      <c r="C148" s="58">
        <v>442.84</v>
      </c>
      <c r="D148" s="58">
        <v>1.896</v>
      </c>
      <c r="E148" s="59">
        <f t="shared" si="1"/>
        <v>0.1638144</v>
      </c>
      <c r="F148" s="66">
        <f t="shared" si="20"/>
        <v>104.59877</v>
      </c>
      <c r="G148" s="59">
        <f t="shared" si="21"/>
        <v>17.134784748288</v>
      </c>
      <c r="H148" s="94" t="s">
        <v>90</v>
      </c>
      <c r="I148" s="59">
        <v>110.39117</v>
      </c>
      <c r="J148" s="58">
        <v>97.01311</v>
      </c>
      <c r="K148" s="58">
        <v>106.39203</v>
      </c>
      <c r="L148" s="60"/>
      <c r="M148" s="60"/>
      <c r="N148" s="11"/>
    </row>
    <row r="149" spans="1:14" ht="24">
      <c r="A149" s="10">
        <v>16</v>
      </c>
      <c r="B149" s="98">
        <v>19972</v>
      </c>
      <c r="C149" s="58">
        <v>442.9</v>
      </c>
      <c r="D149" s="58">
        <v>5.138</v>
      </c>
      <c r="E149" s="59">
        <f t="shared" si="1"/>
        <v>0.4439232</v>
      </c>
      <c r="F149" s="66">
        <f t="shared" si="20"/>
        <v>73.54616</v>
      </c>
      <c r="G149" s="59">
        <f t="shared" si="21"/>
        <v>32.648846694912</v>
      </c>
      <c r="H149" s="94" t="s">
        <v>91</v>
      </c>
      <c r="I149" s="59">
        <v>67.57819</v>
      </c>
      <c r="J149" s="58">
        <v>83.11976</v>
      </c>
      <c r="K149" s="58">
        <v>69.94053</v>
      </c>
      <c r="L149" s="60"/>
      <c r="M149" s="60"/>
      <c r="N149" s="11"/>
    </row>
    <row r="150" spans="1:14" ht="24">
      <c r="A150" s="10">
        <v>17</v>
      </c>
      <c r="B150" s="98">
        <v>19979</v>
      </c>
      <c r="C150" s="58">
        <v>442.84</v>
      </c>
      <c r="D150" s="58">
        <v>5.678</v>
      </c>
      <c r="E150" s="59">
        <f t="shared" si="1"/>
        <v>0.4905792</v>
      </c>
      <c r="F150" s="66">
        <f t="shared" si="20"/>
        <v>54.59646333333333</v>
      </c>
      <c r="G150" s="59">
        <f t="shared" si="21"/>
        <v>26.783889304896</v>
      </c>
      <c r="H150" s="94" t="s">
        <v>92</v>
      </c>
      <c r="I150" s="59">
        <v>54.14954</v>
      </c>
      <c r="J150" s="58">
        <v>40.87356</v>
      </c>
      <c r="K150" s="58">
        <v>68.76629</v>
      </c>
      <c r="L150" s="60"/>
      <c r="M150" s="60"/>
      <c r="N150" s="11"/>
    </row>
    <row r="151" spans="1:14" ht="24">
      <c r="A151" s="10">
        <v>18</v>
      </c>
      <c r="B151" s="98">
        <v>19993</v>
      </c>
      <c r="C151" s="58">
        <v>442.83</v>
      </c>
      <c r="D151" s="58">
        <v>4.315</v>
      </c>
      <c r="E151" s="59">
        <f t="shared" si="1"/>
        <v>0.37281600000000004</v>
      </c>
      <c r="F151" s="66">
        <f t="shared" si="20"/>
        <v>37.66616333333334</v>
      </c>
      <c r="G151" s="59">
        <f t="shared" si="21"/>
        <v>14.042548349280002</v>
      </c>
      <c r="H151" s="94" t="s">
        <v>93</v>
      </c>
      <c r="I151" s="59">
        <v>45.52352</v>
      </c>
      <c r="J151" s="58">
        <v>33.64306</v>
      </c>
      <c r="K151" s="58">
        <v>33.83191</v>
      </c>
      <c r="L151" s="60"/>
      <c r="M151" s="60"/>
      <c r="N151" s="11"/>
    </row>
    <row r="152" spans="1:14" ht="24">
      <c r="A152" s="10">
        <v>19</v>
      </c>
      <c r="B152" s="98">
        <v>20003</v>
      </c>
      <c r="C152" s="58">
        <v>442.83</v>
      </c>
      <c r="D152" s="58">
        <v>5.658</v>
      </c>
      <c r="E152" s="59">
        <f t="shared" si="1"/>
        <v>0.48885120000000004</v>
      </c>
      <c r="F152" s="66">
        <f t="shared" si="20"/>
        <v>25.220799999999997</v>
      </c>
      <c r="G152" s="59">
        <f t="shared" si="21"/>
        <v>12.32921834496</v>
      </c>
      <c r="H152" s="94" t="s">
        <v>94</v>
      </c>
      <c r="I152" s="59">
        <v>20.44899</v>
      </c>
      <c r="J152" s="58">
        <v>14.62701</v>
      </c>
      <c r="K152" s="58">
        <v>40.5864</v>
      </c>
      <c r="L152" s="60"/>
      <c r="M152" s="60"/>
      <c r="N152" s="11"/>
    </row>
    <row r="153" spans="1:14" ht="24">
      <c r="A153" s="10">
        <v>20</v>
      </c>
      <c r="B153" s="98">
        <v>20015</v>
      </c>
      <c r="C153" s="58">
        <v>442.81</v>
      </c>
      <c r="D153" s="58">
        <v>4.101</v>
      </c>
      <c r="E153" s="59">
        <f t="shared" si="1"/>
        <v>0.35432640000000004</v>
      </c>
      <c r="F153" s="66">
        <f t="shared" si="20"/>
        <v>16.61675333333333</v>
      </c>
      <c r="G153" s="59">
        <f t="shared" si="21"/>
        <v>5.887754388288</v>
      </c>
      <c r="H153" s="94" t="s">
        <v>95</v>
      </c>
      <c r="I153" s="59">
        <v>25.9542</v>
      </c>
      <c r="J153" s="58">
        <v>18.21364</v>
      </c>
      <c r="K153" s="58">
        <v>5.68242</v>
      </c>
      <c r="L153" s="60"/>
      <c r="M153" s="60"/>
      <c r="N153" s="11"/>
    </row>
    <row r="154" spans="1:14" ht="24">
      <c r="A154" s="10">
        <v>21</v>
      </c>
      <c r="B154" s="98">
        <v>20023</v>
      </c>
      <c r="C154" s="58">
        <v>442.77</v>
      </c>
      <c r="D154" s="58">
        <v>3.213</v>
      </c>
      <c r="E154" s="59">
        <f t="shared" si="1"/>
        <v>0.2776032</v>
      </c>
      <c r="F154" s="66">
        <f t="shared" si="20"/>
        <v>7.701159999999999</v>
      </c>
      <c r="G154" s="59">
        <f t="shared" si="21"/>
        <v>2.1378666597119995</v>
      </c>
      <c r="H154" s="94" t="s">
        <v>68</v>
      </c>
      <c r="I154" s="59">
        <v>5.38548</v>
      </c>
      <c r="J154" s="58">
        <v>6.03478</v>
      </c>
      <c r="K154" s="58">
        <v>11.68322</v>
      </c>
      <c r="L154" s="60"/>
      <c r="M154" s="60"/>
      <c r="N154" s="11"/>
    </row>
    <row r="155" spans="1:14" ht="24">
      <c r="A155" s="10">
        <v>22</v>
      </c>
      <c r="B155" s="98">
        <v>20029</v>
      </c>
      <c r="C155" s="58">
        <v>442.77</v>
      </c>
      <c r="D155" s="58">
        <v>3.212</v>
      </c>
      <c r="E155" s="59">
        <f t="shared" si="1"/>
        <v>0.2775168</v>
      </c>
      <c r="F155" s="66">
        <f t="shared" si="20"/>
        <v>2.6622046666666668</v>
      </c>
      <c r="G155" s="59">
        <f t="shared" si="21"/>
        <v>0.7388065200384001</v>
      </c>
      <c r="H155" s="94" t="s">
        <v>96</v>
      </c>
      <c r="I155" s="59">
        <v>1.319984</v>
      </c>
      <c r="J155" s="58">
        <v>3.38996</v>
      </c>
      <c r="K155" s="58">
        <v>3.27667</v>
      </c>
      <c r="L155" s="60"/>
      <c r="M155" s="60"/>
      <c r="N155" s="11"/>
    </row>
    <row r="156" spans="1:14" ht="24">
      <c r="A156" s="10">
        <v>23</v>
      </c>
      <c r="B156" s="98">
        <v>20042</v>
      </c>
      <c r="C156" s="58">
        <v>442.75</v>
      </c>
      <c r="D156" s="58">
        <v>2.317</v>
      </c>
      <c r="E156" s="59">
        <f t="shared" si="1"/>
        <v>0.20018880000000003</v>
      </c>
      <c r="F156" s="66">
        <f t="shared" si="20"/>
        <v>18.64584</v>
      </c>
      <c r="G156" s="59">
        <f t="shared" si="21"/>
        <v>3.7326883345920003</v>
      </c>
      <c r="H156" s="94" t="s">
        <v>97</v>
      </c>
      <c r="I156" s="59">
        <v>14.55957</v>
      </c>
      <c r="J156" s="58">
        <v>33.59191</v>
      </c>
      <c r="K156" s="58">
        <v>7.78604</v>
      </c>
      <c r="L156" s="60"/>
      <c r="M156" s="60"/>
      <c r="N156" s="11"/>
    </row>
    <row r="157" spans="1:14" ht="24">
      <c r="A157" s="10">
        <v>24</v>
      </c>
      <c r="B157" s="98">
        <v>20051</v>
      </c>
      <c r="C157" s="58">
        <v>442.75</v>
      </c>
      <c r="D157" s="58">
        <v>1.962</v>
      </c>
      <c r="E157" s="59">
        <f t="shared" si="1"/>
        <v>0.1695168</v>
      </c>
      <c r="F157" s="66">
        <f t="shared" si="20"/>
        <v>13.302986666666667</v>
      </c>
      <c r="G157" s="59">
        <f t="shared" si="21"/>
        <v>2.255079730176</v>
      </c>
      <c r="H157" s="94" t="s">
        <v>98</v>
      </c>
      <c r="I157" s="59">
        <v>29.45948</v>
      </c>
      <c r="J157" s="58">
        <v>3.8401</v>
      </c>
      <c r="K157" s="58">
        <v>6.60938</v>
      </c>
      <c r="L157" s="60"/>
      <c r="M157" s="60"/>
      <c r="N157" s="11"/>
    </row>
    <row r="158" spans="1:14" ht="24">
      <c r="A158" s="10">
        <v>25</v>
      </c>
      <c r="B158" s="98">
        <v>20059</v>
      </c>
      <c r="C158" s="58">
        <v>442.75</v>
      </c>
      <c r="D158" s="58">
        <v>1.97</v>
      </c>
      <c r="E158" s="59">
        <f t="shared" si="1"/>
        <v>0.170208</v>
      </c>
      <c r="F158" s="66">
        <f t="shared" si="20"/>
        <v>15.173823333333331</v>
      </c>
      <c r="G158" s="59">
        <f t="shared" si="21"/>
        <v>2.58270612192</v>
      </c>
      <c r="H158" s="94" t="s">
        <v>71</v>
      </c>
      <c r="I158" s="59">
        <v>13.32677</v>
      </c>
      <c r="J158" s="58">
        <v>22.88673</v>
      </c>
      <c r="K158" s="58">
        <v>9.30797</v>
      </c>
      <c r="L158" s="60"/>
      <c r="M158" s="60"/>
      <c r="N158" s="11"/>
    </row>
    <row r="159" spans="1:14" ht="24">
      <c r="A159" s="10">
        <v>26</v>
      </c>
      <c r="B159" s="98">
        <v>20071</v>
      </c>
      <c r="C159" s="58">
        <v>442.75</v>
      </c>
      <c r="D159" s="58">
        <v>1.525</v>
      </c>
      <c r="E159" s="59">
        <f t="shared" si="1"/>
        <v>0.13176</v>
      </c>
      <c r="F159" s="66">
        <f t="shared" si="20"/>
        <v>15.040316666666667</v>
      </c>
      <c r="G159" s="59">
        <f t="shared" si="21"/>
        <v>1.981712124</v>
      </c>
      <c r="H159" s="94" t="s">
        <v>72</v>
      </c>
      <c r="I159" s="59">
        <v>15.41772</v>
      </c>
      <c r="J159" s="58">
        <v>13.68317</v>
      </c>
      <c r="K159" s="58">
        <v>16.02006</v>
      </c>
      <c r="L159" s="60"/>
      <c r="M159" s="60"/>
      <c r="N159" s="11"/>
    </row>
    <row r="160" spans="1:14" ht="24">
      <c r="A160" s="10">
        <v>27</v>
      </c>
      <c r="B160" s="98">
        <v>20080</v>
      </c>
      <c r="C160" s="58">
        <v>442.75</v>
      </c>
      <c r="D160" s="58">
        <v>1.422</v>
      </c>
      <c r="E160" s="59">
        <f t="shared" si="1"/>
        <v>0.1228608</v>
      </c>
      <c r="F160" s="66">
        <f t="shared" si="20"/>
        <v>9.315566666666665</v>
      </c>
      <c r="G160" s="59">
        <f t="shared" si="21"/>
        <v>1.14451797312</v>
      </c>
      <c r="H160" s="94" t="s">
        <v>73</v>
      </c>
      <c r="I160" s="59">
        <v>4.04835</v>
      </c>
      <c r="J160" s="58">
        <v>18.8971</v>
      </c>
      <c r="K160" s="58">
        <v>5.00125</v>
      </c>
      <c r="L160" s="60"/>
      <c r="M160" s="60"/>
      <c r="N160" s="11"/>
    </row>
    <row r="161" spans="1:14" ht="24">
      <c r="A161" s="10">
        <v>28</v>
      </c>
      <c r="B161" s="98">
        <v>20099</v>
      </c>
      <c r="C161" s="58">
        <v>442.75</v>
      </c>
      <c r="D161" s="58">
        <v>0.791</v>
      </c>
      <c r="E161" s="59">
        <f t="shared" si="1"/>
        <v>0.06834240000000001</v>
      </c>
      <c r="F161" s="66">
        <f t="shared" si="20"/>
        <v>7.41054</v>
      </c>
      <c r="G161" s="59">
        <f t="shared" si="21"/>
        <v>0.5064540888960001</v>
      </c>
      <c r="H161" s="94" t="s">
        <v>74</v>
      </c>
      <c r="I161" s="59">
        <v>6.95116</v>
      </c>
      <c r="J161" s="58">
        <v>6.22355</v>
      </c>
      <c r="K161" s="58">
        <v>9.05691</v>
      </c>
      <c r="L161" s="60"/>
      <c r="M161" s="60"/>
      <c r="N161" s="11"/>
    </row>
    <row r="162" spans="1:14" ht="24">
      <c r="A162" s="10">
        <v>29</v>
      </c>
      <c r="B162" s="98">
        <v>20106</v>
      </c>
      <c r="C162" s="58">
        <v>442.75</v>
      </c>
      <c r="D162" s="58">
        <v>0.919</v>
      </c>
      <c r="E162" s="59">
        <f t="shared" si="1"/>
        <v>0.0794016</v>
      </c>
      <c r="F162" s="58">
        <f t="shared" si="20"/>
        <v>2.6173466666666667</v>
      </c>
      <c r="G162" s="59">
        <f t="shared" si="21"/>
        <v>0.207821513088</v>
      </c>
      <c r="H162" s="10" t="s">
        <v>75</v>
      </c>
      <c r="I162" s="59">
        <v>2.6807</v>
      </c>
      <c r="J162" s="58">
        <v>1.7008</v>
      </c>
      <c r="K162" s="58">
        <v>3.47054</v>
      </c>
      <c r="L162" s="60"/>
      <c r="M162" s="60"/>
      <c r="N162" s="11"/>
    </row>
    <row r="163" spans="1:14" ht="24">
      <c r="A163" s="10">
        <v>30</v>
      </c>
      <c r="B163" s="98">
        <v>20114</v>
      </c>
      <c r="C163" s="58">
        <v>442.75</v>
      </c>
      <c r="D163" s="58">
        <v>0.855</v>
      </c>
      <c r="E163" s="59">
        <f t="shared" si="1"/>
        <v>0.07387200000000001</v>
      </c>
      <c r="F163" s="58">
        <f t="shared" si="20"/>
        <v>8.10151</v>
      </c>
      <c r="G163" s="59">
        <f t="shared" si="21"/>
        <v>0.59847474672</v>
      </c>
      <c r="H163" s="10" t="s">
        <v>76</v>
      </c>
      <c r="I163" s="59">
        <v>4.49987</v>
      </c>
      <c r="J163" s="58">
        <v>3.87084</v>
      </c>
      <c r="K163" s="58">
        <v>15.93382</v>
      </c>
      <c r="L163" s="60"/>
      <c r="M163" s="60"/>
      <c r="N163" s="11"/>
    </row>
    <row r="164" spans="1:14" ht="24">
      <c r="A164" s="10">
        <v>31</v>
      </c>
      <c r="B164" s="98">
        <v>20121</v>
      </c>
      <c r="C164" s="58">
        <v>442.75</v>
      </c>
      <c r="D164" s="58">
        <v>1.022</v>
      </c>
      <c r="E164" s="59">
        <f t="shared" si="1"/>
        <v>0.08830080000000001</v>
      </c>
      <c r="F164" s="58">
        <f t="shared" si="20"/>
        <v>6.0722966666666665</v>
      </c>
      <c r="G164" s="59">
        <f t="shared" si="21"/>
        <v>0.536188653504</v>
      </c>
      <c r="H164" s="10" t="s">
        <v>99</v>
      </c>
      <c r="I164" s="59">
        <v>6.3167</v>
      </c>
      <c r="J164" s="58">
        <v>2.69237</v>
      </c>
      <c r="K164" s="58">
        <v>9.20782</v>
      </c>
      <c r="L164" s="60"/>
      <c r="M164" s="60"/>
      <c r="N164" s="11"/>
    </row>
    <row r="165" spans="1:14" ht="24">
      <c r="A165" s="10">
        <v>32</v>
      </c>
      <c r="B165" s="98">
        <v>20134</v>
      </c>
      <c r="C165" s="58">
        <v>442.75</v>
      </c>
      <c r="D165" s="58">
        <v>0.661</v>
      </c>
      <c r="E165" s="59">
        <f t="shared" si="1"/>
        <v>0.057110400000000006</v>
      </c>
      <c r="F165" s="58">
        <f t="shared" si="20"/>
        <v>10.28513</v>
      </c>
      <c r="G165" s="59">
        <f t="shared" si="21"/>
        <v>0.5873878883520001</v>
      </c>
      <c r="H165" s="10" t="s">
        <v>100</v>
      </c>
      <c r="I165" s="59">
        <v>13.34668</v>
      </c>
      <c r="J165" s="58">
        <v>9.85707</v>
      </c>
      <c r="K165" s="58">
        <v>7.65164</v>
      </c>
      <c r="L165" s="60"/>
      <c r="M165" s="60"/>
      <c r="N165" s="11"/>
    </row>
    <row r="166" spans="1:14" ht="24">
      <c r="A166" s="10">
        <v>33</v>
      </c>
      <c r="B166" s="98">
        <v>20142</v>
      </c>
      <c r="C166" s="58">
        <v>442.75</v>
      </c>
      <c r="D166" s="58">
        <v>0.811</v>
      </c>
      <c r="E166" s="59">
        <f t="shared" si="1"/>
        <v>0.0700704</v>
      </c>
      <c r="F166" s="58">
        <f t="shared" si="20"/>
        <v>21.82956</v>
      </c>
      <c r="G166" s="59">
        <f t="shared" si="21"/>
        <v>1.5296060010240002</v>
      </c>
      <c r="H166" s="10" t="s">
        <v>101</v>
      </c>
      <c r="I166" s="59">
        <v>14.33806</v>
      </c>
      <c r="J166" s="58">
        <v>22.78451</v>
      </c>
      <c r="K166" s="58">
        <v>28.36611</v>
      </c>
      <c r="L166" s="60"/>
      <c r="M166" s="60"/>
      <c r="N166" s="11"/>
    </row>
    <row r="167" spans="1:14" ht="24">
      <c r="A167" s="10">
        <v>34</v>
      </c>
      <c r="B167" s="98">
        <v>20154</v>
      </c>
      <c r="C167" s="58">
        <v>442.85</v>
      </c>
      <c r="D167" s="58">
        <v>0.519</v>
      </c>
      <c r="E167" s="59">
        <f t="shared" si="1"/>
        <v>0.0448416</v>
      </c>
      <c r="F167" s="58">
        <f t="shared" si="20"/>
        <v>2.935513333333333</v>
      </c>
      <c r="G167" s="59">
        <f t="shared" si="21"/>
        <v>0.131633114688</v>
      </c>
      <c r="H167" s="10" t="s">
        <v>110</v>
      </c>
      <c r="I167" s="59">
        <v>0</v>
      </c>
      <c r="J167" s="58">
        <v>3.52572</v>
      </c>
      <c r="K167" s="58">
        <v>5.28082</v>
      </c>
      <c r="L167" s="60"/>
      <c r="M167" s="60"/>
      <c r="N167" s="11"/>
    </row>
    <row r="168" spans="1:14" ht="24">
      <c r="A168" s="10">
        <v>35</v>
      </c>
      <c r="B168" s="98">
        <v>20164</v>
      </c>
      <c r="C168" s="58">
        <v>442.85</v>
      </c>
      <c r="D168" s="58">
        <v>0.585</v>
      </c>
      <c r="E168" s="59">
        <f t="shared" si="1"/>
        <v>0.050544</v>
      </c>
      <c r="F168" s="58">
        <f t="shared" si="20"/>
        <v>3.06236</v>
      </c>
      <c r="G168" s="59">
        <f t="shared" si="21"/>
        <v>0.15478392384</v>
      </c>
      <c r="H168" s="10" t="s">
        <v>111</v>
      </c>
      <c r="I168" s="59">
        <v>9.18708</v>
      </c>
      <c r="J168" s="58">
        <v>0</v>
      </c>
      <c r="K168" s="58">
        <v>0</v>
      </c>
      <c r="L168" s="60"/>
      <c r="M168" s="60"/>
      <c r="N168" s="11"/>
    </row>
    <row r="169" spans="1:15" ht="24">
      <c r="A169" s="110">
        <v>36</v>
      </c>
      <c r="B169" s="116">
        <v>20171</v>
      </c>
      <c r="C169" s="111">
        <v>442.83</v>
      </c>
      <c r="D169" s="111">
        <v>0.48</v>
      </c>
      <c r="E169" s="112">
        <f t="shared" si="1"/>
        <v>0.041472</v>
      </c>
      <c r="F169" s="111">
        <f t="shared" si="20"/>
        <v>0.33253333333333335</v>
      </c>
      <c r="G169" s="112">
        <f t="shared" si="21"/>
        <v>0.013790822400000001</v>
      </c>
      <c r="H169" s="110" t="s">
        <v>112</v>
      </c>
      <c r="I169" s="112">
        <v>0</v>
      </c>
      <c r="J169" s="111">
        <v>0.9976</v>
      </c>
      <c r="K169" s="111">
        <v>0</v>
      </c>
      <c r="L169" s="113"/>
      <c r="M169" s="113"/>
      <c r="N169" s="114"/>
      <c r="O169" s="114"/>
    </row>
    <row r="170" spans="1:14" ht="24">
      <c r="A170" s="10">
        <v>1</v>
      </c>
      <c r="B170" s="98">
        <v>20183</v>
      </c>
      <c r="C170" s="58">
        <v>442.83</v>
      </c>
      <c r="D170" s="58">
        <v>0.485</v>
      </c>
      <c r="E170" s="59">
        <f t="shared" si="1"/>
        <v>0.041904000000000004</v>
      </c>
      <c r="H170" s="10" t="s">
        <v>103</v>
      </c>
      <c r="I170" s="59">
        <v>0</v>
      </c>
      <c r="J170" s="58">
        <v>0</v>
      </c>
      <c r="K170" s="58">
        <v>0</v>
      </c>
      <c r="L170" s="60"/>
      <c r="M170" s="58">
        <f>+AVERAGE(I170:K170)</f>
        <v>0</v>
      </c>
      <c r="N170" s="59">
        <f>M170*E170</f>
        <v>0</v>
      </c>
    </row>
    <row r="171" spans="1:14" ht="24">
      <c r="A171" s="10">
        <v>2</v>
      </c>
      <c r="B171" s="98">
        <v>20197</v>
      </c>
      <c r="C171" s="58">
        <v>442.8</v>
      </c>
      <c r="D171" s="58">
        <v>0.352</v>
      </c>
      <c r="E171" s="59">
        <f t="shared" si="1"/>
        <v>0.0304128</v>
      </c>
      <c r="H171" s="109" t="s">
        <v>104</v>
      </c>
      <c r="I171" s="59">
        <v>0</v>
      </c>
      <c r="J171" s="58">
        <v>0</v>
      </c>
      <c r="K171" s="58">
        <v>0</v>
      </c>
      <c r="L171" s="60"/>
      <c r="M171" s="58">
        <f>+AVERAGE(I171:K171)</f>
        <v>0</v>
      </c>
      <c r="N171" s="59">
        <f>M171*E171</f>
        <v>0</v>
      </c>
    </row>
    <row r="172" spans="1:14" ht="24">
      <c r="A172" s="10">
        <v>3</v>
      </c>
      <c r="B172" s="98">
        <v>20202</v>
      </c>
      <c r="C172" s="58">
        <v>442.79</v>
      </c>
      <c r="D172" s="58">
        <v>0.236</v>
      </c>
      <c r="E172" s="59">
        <f t="shared" si="1"/>
        <v>0.0203904</v>
      </c>
      <c r="H172" s="10" t="s">
        <v>105</v>
      </c>
      <c r="I172" s="59">
        <v>0</v>
      </c>
      <c r="J172" s="58">
        <v>0</v>
      </c>
      <c r="K172" s="58">
        <v>0</v>
      </c>
      <c r="L172" s="60"/>
      <c r="M172" s="58">
        <f>+AVERAGE(I172:K172)</f>
        <v>0</v>
      </c>
      <c r="N172" s="59">
        <f>M172*E172</f>
        <v>0</v>
      </c>
    </row>
    <row r="173" spans="1:14" ht="24">
      <c r="A173" s="10">
        <v>4</v>
      </c>
      <c r="B173" s="98">
        <v>20217</v>
      </c>
      <c r="C173" s="58">
        <v>442.86</v>
      </c>
      <c r="D173" s="58">
        <v>0.903</v>
      </c>
      <c r="E173" s="59">
        <f t="shared" si="1"/>
        <v>0.07801920000000001</v>
      </c>
      <c r="F173" s="58">
        <f t="shared" si="20"/>
        <v>15.927206666666669</v>
      </c>
      <c r="G173" s="59">
        <f t="shared" si="21"/>
        <v>1.2426279223680003</v>
      </c>
      <c r="H173" s="10" t="s">
        <v>106</v>
      </c>
      <c r="I173" s="59">
        <v>3.13665</v>
      </c>
      <c r="J173" s="58">
        <v>12.06924</v>
      </c>
      <c r="K173" s="58">
        <v>32.57573</v>
      </c>
      <c r="L173" s="60"/>
      <c r="M173" s="60"/>
      <c r="N173" s="11"/>
    </row>
    <row r="174" spans="1:14" ht="24">
      <c r="A174" s="10">
        <v>5</v>
      </c>
      <c r="B174" s="98">
        <v>20224</v>
      </c>
      <c r="C174" s="58">
        <v>442.81</v>
      </c>
      <c r="D174" s="58">
        <v>0.545</v>
      </c>
      <c r="E174" s="59">
        <f t="shared" si="1"/>
        <v>0.047088000000000005</v>
      </c>
      <c r="F174" s="58">
        <f t="shared" si="20"/>
        <v>9.42531</v>
      </c>
      <c r="G174" s="59">
        <f t="shared" si="21"/>
        <v>0.44381899728</v>
      </c>
      <c r="H174" s="10" t="s">
        <v>107</v>
      </c>
      <c r="I174" s="59">
        <v>3.86358</v>
      </c>
      <c r="J174" s="58">
        <v>19.88849</v>
      </c>
      <c r="K174" s="58">
        <v>4.52386</v>
      </c>
      <c r="L174" s="60"/>
      <c r="M174" s="60"/>
      <c r="N174" s="11"/>
    </row>
    <row r="175" spans="1:14" ht="24">
      <c r="A175" s="10">
        <v>6</v>
      </c>
      <c r="B175" s="98">
        <v>20237</v>
      </c>
      <c r="C175" s="58">
        <v>442.88</v>
      </c>
      <c r="D175" s="58">
        <v>0.901</v>
      </c>
      <c r="E175" s="59">
        <f t="shared" si="1"/>
        <v>0.07784640000000001</v>
      </c>
      <c r="F175" s="58">
        <f t="shared" si="20"/>
        <v>1.7767533333333336</v>
      </c>
      <c r="G175" s="59">
        <f t="shared" si="21"/>
        <v>0.13831385068800003</v>
      </c>
      <c r="H175" s="10" t="s">
        <v>108</v>
      </c>
      <c r="I175" s="59">
        <v>0.86382</v>
      </c>
      <c r="J175" s="58">
        <v>0</v>
      </c>
      <c r="K175" s="58">
        <v>4.46644</v>
      </c>
      <c r="L175" s="60"/>
      <c r="M175" s="60"/>
      <c r="N175" s="11"/>
    </row>
    <row r="176" spans="1:14" ht="24">
      <c r="A176" s="10">
        <v>7</v>
      </c>
      <c r="B176" s="98">
        <v>20245</v>
      </c>
      <c r="C176" s="58">
        <v>442.85</v>
      </c>
      <c r="D176" s="58">
        <v>0.805</v>
      </c>
      <c r="E176" s="59">
        <f t="shared" si="1"/>
        <v>0.069552</v>
      </c>
      <c r="F176" s="58">
        <f t="shared" si="20"/>
        <v>5.203273333333333</v>
      </c>
      <c r="G176" s="59">
        <f t="shared" si="21"/>
        <v>0.36189806688</v>
      </c>
      <c r="H176" s="94" t="s">
        <v>82</v>
      </c>
      <c r="I176" s="59">
        <v>4.29889</v>
      </c>
      <c r="J176" s="58">
        <v>5.62786</v>
      </c>
      <c r="K176" s="58">
        <v>5.68307</v>
      </c>
      <c r="L176" s="60"/>
      <c r="M176" s="60"/>
      <c r="N176" s="11"/>
    </row>
    <row r="177" spans="1:14" ht="24">
      <c r="A177" s="100">
        <v>8</v>
      </c>
      <c r="B177" s="98">
        <v>20252</v>
      </c>
      <c r="C177" s="58">
        <v>442.87</v>
      </c>
      <c r="D177" s="58">
        <v>0.865</v>
      </c>
      <c r="E177" s="59">
        <f t="shared" si="1"/>
        <v>0.074736</v>
      </c>
      <c r="F177" s="58">
        <f t="shared" si="20"/>
        <v>4.99327</v>
      </c>
      <c r="G177" s="59">
        <f t="shared" si="21"/>
        <v>0.37317702671999997</v>
      </c>
      <c r="H177" s="104" t="s">
        <v>83</v>
      </c>
      <c r="I177" s="59">
        <v>9.10229</v>
      </c>
      <c r="J177" s="58">
        <v>2.97998</v>
      </c>
      <c r="K177" s="58">
        <v>2.89754</v>
      </c>
      <c r="L177" s="60"/>
      <c r="M177" s="60"/>
      <c r="N177" s="11"/>
    </row>
    <row r="178" spans="1:14" ht="24">
      <c r="A178" s="10">
        <v>9</v>
      </c>
      <c r="B178" s="98">
        <v>20262</v>
      </c>
      <c r="C178" s="58">
        <v>442.85</v>
      </c>
      <c r="D178" s="58">
        <v>0.721</v>
      </c>
      <c r="E178" s="59">
        <f t="shared" si="1"/>
        <v>0.0622944</v>
      </c>
      <c r="F178" s="58">
        <f t="shared" si="20"/>
        <v>1.58474</v>
      </c>
      <c r="G178" s="59">
        <f t="shared" si="21"/>
        <v>0.098720427456</v>
      </c>
      <c r="H178" s="94" t="s">
        <v>84</v>
      </c>
      <c r="I178" s="59">
        <v>3.17192</v>
      </c>
      <c r="J178" s="58">
        <v>0.68968</v>
      </c>
      <c r="K178" s="58">
        <v>0.89262</v>
      </c>
      <c r="L178" s="60"/>
      <c r="M178" s="60"/>
      <c r="N178" s="11"/>
    </row>
    <row r="179" spans="1:14" ht="24">
      <c r="A179" s="10">
        <v>10</v>
      </c>
      <c r="B179" s="98">
        <v>20273</v>
      </c>
      <c r="C179" s="58">
        <v>442.81</v>
      </c>
      <c r="D179" s="58">
        <v>0.398</v>
      </c>
      <c r="E179" s="59">
        <f t="shared" si="1"/>
        <v>0.03438720000000001</v>
      </c>
      <c r="F179" s="58">
        <f t="shared" si="20"/>
        <v>1.5227899999999999</v>
      </c>
      <c r="G179" s="59">
        <f t="shared" si="21"/>
        <v>0.05236448428800001</v>
      </c>
      <c r="H179" s="94" t="s">
        <v>85</v>
      </c>
      <c r="I179" s="59">
        <v>2.09591</v>
      </c>
      <c r="J179" s="58">
        <v>1.68294</v>
      </c>
      <c r="K179" s="58">
        <v>0.78952</v>
      </c>
      <c r="L179" s="60"/>
      <c r="M179" s="60"/>
      <c r="N179" s="11"/>
    </row>
    <row r="180" spans="1:14" ht="24">
      <c r="A180" s="10">
        <v>11</v>
      </c>
      <c r="B180" s="98">
        <v>20282</v>
      </c>
      <c r="C180" s="58">
        <v>442.86</v>
      </c>
      <c r="D180" s="58">
        <v>1.089</v>
      </c>
      <c r="E180" s="59">
        <f t="shared" si="1"/>
        <v>0.0940896</v>
      </c>
      <c r="F180" s="58">
        <f t="shared" si="20"/>
        <v>5.686063333333334</v>
      </c>
      <c r="G180" s="59">
        <f t="shared" si="21"/>
        <v>0.5349994246080001</v>
      </c>
      <c r="H180" s="94" t="s">
        <v>86</v>
      </c>
      <c r="I180" s="59">
        <v>5.56153</v>
      </c>
      <c r="J180" s="58">
        <v>8.4114</v>
      </c>
      <c r="K180" s="58">
        <v>3.08526</v>
      </c>
      <c r="L180" s="60"/>
      <c r="M180" s="60"/>
      <c r="N180" s="11"/>
    </row>
    <row r="181" spans="1:14" ht="24">
      <c r="A181" s="10">
        <v>12</v>
      </c>
      <c r="B181" s="98">
        <v>20292</v>
      </c>
      <c r="C181" s="58">
        <v>442.99</v>
      </c>
      <c r="D181" s="58">
        <v>2.749</v>
      </c>
      <c r="E181" s="59">
        <f t="shared" si="1"/>
        <v>0.23751360000000002</v>
      </c>
      <c r="F181" s="58">
        <f t="shared" si="20"/>
        <v>14.019219999999999</v>
      </c>
      <c r="G181" s="59">
        <f t="shared" si="21"/>
        <v>3.329755411392</v>
      </c>
      <c r="H181" s="94" t="s">
        <v>87</v>
      </c>
      <c r="I181" s="59">
        <v>11.65603</v>
      </c>
      <c r="J181" s="58">
        <v>15.43157</v>
      </c>
      <c r="K181" s="58">
        <v>14.97006</v>
      </c>
      <c r="L181" s="60"/>
      <c r="M181" s="60"/>
      <c r="N181" s="11"/>
    </row>
    <row r="182" spans="1:14" ht="24">
      <c r="A182" s="10">
        <v>13</v>
      </c>
      <c r="B182" s="98">
        <v>38566</v>
      </c>
      <c r="C182" s="58">
        <v>442.87</v>
      </c>
      <c r="D182" s="58">
        <v>1.2</v>
      </c>
      <c r="E182" s="59">
        <f t="shared" si="1"/>
        <v>0.10368000000000001</v>
      </c>
      <c r="F182" s="58">
        <f aca="true" t="shared" si="22" ref="F182:F254">+AVERAGE(I182:K182)</f>
        <v>20.62389</v>
      </c>
      <c r="G182" s="59">
        <f aca="true" t="shared" si="23" ref="G182:G254">F182*E182</f>
        <v>2.1382849152000003</v>
      </c>
      <c r="H182" s="10" t="s">
        <v>88</v>
      </c>
      <c r="I182" s="59">
        <v>18.01621</v>
      </c>
      <c r="J182" s="58">
        <v>34.62722</v>
      </c>
      <c r="K182" s="58">
        <v>9.22824</v>
      </c>
      <c r="L182" s="60"/>
      <c r="M182" s="60"/>
      <c r="N182" s="11"/>
    </row>
    <row r="183" spans="1:14" ht="24">
      <c r="A183" s="10">
        <v>14</v>
      </c>
      <c r="B183" s="98">
        <v>20311</v>
      </c>
      <c r="C183" s="58">
        <v>442.93</v>
      </c>
      <c r="D183" s="58">
        <v>2.065</v>
      </c>
      <c r="E183" s="59">
        <f t="shared" si="1"/>
        <v>0.178416</v>
      </c>
      <c r="F183" s="58">
        <f t="shared" si="22"/>
        <v>23.083460000000002</v>
      </c>
      <c r="G183" s="59">
        <f t="shared" si="23"/>
        <v>4.11845859936</v>
      </c>
      <c r="H183" s="10" t="s">
        <v>89</v>
      </c>
      <c r="I183" s="59">
        <v>16.8153</v>
      </c>
      <c r="J183" s="58">
        <v>20.79215</v>
      </c>
      <c r="K183" s="58">
        <v>31.64293</v>
      </c>
      <c r="L183" s="60"/>
      <c r="M183" s="60"/>
      <c r="N183" s="11"/>
    </row>
    <row r="184" spans="1:14" ht="24">
      <c r="A184" s="10">
        <v>15</v>
      </c>
      <c r="B184" s="98">
        <v>20325</v>
      </c>
      <c r="C184" s="58">
        <v>443.01</v>
      </c>
      <c r="D184" s="58">
        <v>2.87</v>
      </c>
      <c r="E184" s="59">
        <f t="shared" si="1"/>
        <v>0.24796800000000002</v>
      </c>
      <c r="F184" s="58">
        <f t="shared" si="22"/>
        <v>32.70908666666667</v>
      </c>
      <c r="G184" s="59">
        <f t="shared" si="23"/>
        <v>8.110806802560003</v>
      </c>
      <c r="H184" s="10" t="s">
        <v>90</v>
      </c>
      <c r="I184" s="59">
        <v>34.7211</v>
      </c>
      <c r="J184" s="58">
        <v>31.77354</v>
      </c>
      <c r="K184" s="58">
        <v>31.63262</v>
      </c>
      <c r="L184" s="60"/>
      <c r="M184" s="60"/>
      <c r="N184" s="11"/>
    </row>
    <row r="185" spans="1:14" ht="24">
      <c r="A185" s="10">
        <v>16</v>
      </c>
      <c r="B185" s="98">
        <v>20334</v>
      </c>
      <c r="C185" s="58">
        <v>442.95</v>
      </c>
      <c r="D185" s="58">
        <v>2.352</v>
      </c>
      <c r="E185" s="59">
        <f t="shared" si="1"/>
        <v>0.2032128</v>
      </c>
      <c r="F185" s="58">
        <f t="shared" si="22"/>
        <v>33.77559</v>
      </c>
      <c r="G185" s="59">
        <f t="shared" si="23"/>
        <v>6.863632215552</v>
      </c>
      <c r="H185" s="94" t="s">
        <v>91</v>
      </c>
      <c r="I185" s="59">
        <v>34.88438</v>
      </c>
      <c r="J185" s="58">
        <v>38.41721</v>
      </c>
      <c r="K185" s="58">
        <v>28.02518</v>
      </c>
      <c r="L185" s="60"/>
      <c r="M185" s="60"/>
      <c r="N185" s="11"/>
    </row>
    <row r="186" spans="1:14" ht="24">
      <c r="A186" s="10">
        <v>17</v>
      </c>
      <c r="B186" s="98">
        <v>20342</v>
      </c>
      <c r="C186" s="58">
        <v>443.03</v>
      </c>
      <c r="D186" s="58">
        <v>4.807</v>
      </c>
      <c r="E186" s="59">
        <f t="shared" si="1"/>
        <v>0.41532480000000005</v>
      </c>
      <c r="F186" s="58">
        <f t="shared" si="22"/>
        <v>25.732340000000004</v>
      </c>
      <c r="G186" s="59">
        <f t="shared" si="23"/>
        <v>10.687278964032004</v>
      </c>
      <c r="H186" s="94" t="s">
        <v>92</v>
      </c>
      <c r="I186" s="59">
        <v>14.57354</v>
      </c>
      <c r="J186" s="58">
        <v>36.33635</v>
      </c>
      <c r="K186" s="58">
        <v>26.28713</v>
      </c>
      <c r="L186" s="60"/>
      <c r="M186" s="60"/>
      <c r="N186" s="11"/>
    </row>
    <row r="187" spans="1:14" ht="24">
      <c r="A187" s="10">
        <v>18</v>
      </c>
      <c r="B187" s="98">
        <v>20351</v>
      </c>
      <c r="C187" s="58">
        <v>442.93</v>
      </c>
      <c r="D187" s="58">
        <v>2.792</v>
      </c>
      <c r="E187" s="59">
        <f t="shared" si="1"/>
        <v>0.2412288</v>
      </c>
      <c r="F187" s="58">
        <f t="shared" si="22"/>
        <v>29.096816666666665</v>
      </c>
      <c r="G187" s="59">
        <f t="shared" si="23"/>
        <v>7.018990168319999</v>
      </c>
      <c r="H187" s="94" t="s">
        <v>93</v>
      </c>
      <c r="I187" s="59">
        <v>29.5961</v>
      </c>
      <c r="J187" s="58">
        <v>30.04752</v>
      </c>
      <c r="K187" s="58">
        <v>27.64683</v>
      </c>
      <c r="L187" s="60"/>
      <c r="M187" s="60"/>
      <c r="N187" s="11"/>
    </row>
    <row r="188" spans="1:14" ht="24">
      <c r="A188" s="10">
        <v>19</v>
      </c>
      <c r="B188" s="98">
        <v>20370</v>
      </c>
      <c r="C188" s="58">
        <v>442.95</v>
      </c>
      <c r="D188" s="58">
        <v>3.236</v>
      </c>
      <c r="E188" s="59">
        <f t="shared" si="1"/>
        <v>0.2795904</v>
      </c>
      <c r="F188" s="58">
        <f t="shared" si="22"/>
        <v>11.733783333333335</v>
      </c>
      <c r="G188" s="59">
        <f t="shared" si="23"/>
        <v>3.280653175680001</v>
      </c>
      <c r="H188" s="94" t="s">
        <v>94</v>
      </c>
      <c r="I188" s="59">
        <v>10.91666</v>
      </c>
      <c r="J188" s="58">
        <v>14.98044</v>
      </c>
      <c r="K188" s="58">
        <v>9.30425</v>
      </c>
      <c r="L188" s="60"/>
      <c r="M188" s="60"/>
      <c r="N188" s="11"/>
    </row>
    <row r="189" spans="1:14" ht="24">
      <c r="A189" s="10">
        <v>20</v>
      </c>
      <c r="B189" s="98">
        <v>20379</v>
      </c>
      <c r="C189" s="58">
        <v>442.91</v>
      </c>
      <c r="D189" s="58">
        <v>2.097</v>
      </c>
      <c r="E189" s="59">
        <f t="shared" si="1"/>
        <v>0.1811808</v>
      </c>
      <c r="F189" s="58">
        <f t="shared" si="22"/>
        <v>7.605826666666666</v>
      </c>
      <c r="G189" s="59">
        <f t="shared" si="23"/>
        <v>1.378029760128</v>
      </c>
      <c r="H189" s="94" t="s">
        <v>95</v>
      </c>
      <c r="I189" s="59">
        <v>14.62921</v>
      </c>
      <c r="J189" s="58">
        <v>4.64514</v>
      </c>
      <c r="K189" s="58">
        <v>3.54313</v>
      </c>
      <c r="L189" s="60"/>
      <c r="M189" s="60"/>
      <c r="N189" s="11"/>
    </row>
    <row r="190" spans="1:14" ht="24">
      <c r="A190" s="10">
        <v>21</v>
      </c>
      <c r="B190" s="98">
        <v>20391</v>
      </c>
      <c r="C190" s="58">
        <v>442.85</v>
      </c>
      <c r="D190" s="58">
        <v>1.412</v>
      </c>
      <c r="E190" s="59">
        <f t="shared" si="1"/>
        <v>0.1219968</v>
      </c>
      <c r="F190" s="58">
        <f t="shared" si="22"/>
        <v>3.6987</v>
      </c>
      <c r="G190" s="59">
        <f t="shared" si="23"/>
        <v>0.45122956416000004</v>
      </c>
      <c r="H190" s="94" t="s">
        <v>68</v>
      </c>
      <c r="I190" s="59">
        <v>2.91375</v>
      </c>
      <c r="J190" s="58">
        <v>4.94315</v>
      </c>
      <c r="K190" s="58">
        <v>3.2392</v>
      </c>
      <c r="L190" s="60"/>
      <c r="M190" s="60"/>
      <c r="N190" s="11"/>
    </row>
    <row r="191" spans="1:14" ht="24">
      <c r="A191" s="10">
        <v>22</v>
      </c>
      <c r="B191" s="98">
        <v>20399</v>
      </c>
      <c r="C191" s="58">
        <v>442.85</v>
      </c>
      <c r="D191" s="58">
        <v>1.783</v>
      </c>
      <c r="E191" s="59">
        <f t="shared" si="1"/>
        <v>0.1540512</v>
      </c>
      <c r="F191" s="58">
        <f t="shared" si="22"/>
        <v>10.980966666666667</v>
      </c>
      <c r="G191" s="59">
        <f t="shared" si="23"/>
        <v>1.6916310921600002</v>
      </c>
      <c r="H191" s="94" t="s">
        <v>96</v>
      </c>
      <c r="I191" s="59">
        <v>5.99668</v>
      </c>
      <c r="J191" s="58">
        <v>3.96367</v>
      </c>
      <c r="K191" s="58">
        <v>22.98255</v>
      </c>
      <c r="L191" s="60"/>
      <c r="M191" s="60"/>
      <c r="N191" s="11"/>
    </row>
    <row r="192" spans="1:14" ht="24">
      <c r="A192" s="10">
        <v>23</v>
      </c>
      <c r="B192" s="98">
        <v>20412</v>
      </c>
      <c r="C192" s="58">
        <v>442.82</v>
      </c>
      <c r="D192" s="58">
        <v>1.348</v>
      </c>
      <c r="E192" s="59">
        <f t="shared" si="1"/>
        <v>0.1164672</v>
      </c>
      <c r="F192" s="58">
        <f t="shared" si="22"/>
        <v>2.92084</v>
      </c>
      <c r="G192" s="59">
        <f t="shared" si="23"/>
        <v>0.34018205644800004</v>
      </c>
      <c r="H192" s="94" t="s">
        <v>97</v>
      </c>
      <c r="I192" s="59">
        <v>0.99545</v>
      </c>
      <c r="J192" s="58">
        <v>1.55734</v>
      </c>
      <c r="K192" s="58">
        <v>6.20973</v>
      </c>
      <c r="L192" s="60"/>
      <c r="M192" s="60"/>
      <c r="N192" s="11"/>
    </row>
    <row r="193" spans="1:14" ht="24">
      <c r="A193" s="10">
        <v>24</v>
      </c>
      <c r="B193" s="98">
        <v>20420</v>
      </c>
      <c r="C193" s="58">
        <v>442.81</v>
      </c>
      <c r="D193" s="58">
        <v>1.103</v>
      </c>
      <c r="E193" s="59">
        <f t="shared" si="1"/>
        <v>0.0952992</v>
      </c>
      <c r="F193" s="58">
        <f t="shared" si="22"/>
        <v>1.5918700000000001</v>
      </c>
      <c r="G193" s="59">
        <f t="shared" si="23"/>
        <v>0.15170393750400002</v>
      </c>
      <c r="H193" s="94" t="s">
        <v>98</v>
      </c>
      <c r="I193" s="59">
        <v>2.21374</v>
      </c>
      <c r="J193" s="58">
        <v>1.12183</v>
      </c>
      <c r="K193" s="58">
        <v>1.44004</v>
      </c>
      <c r="L193" s="60"/>
      <c r="M193" s="60"/>
      <c r="N193" s="11"/>
    </row>
    <row r="194" spans="1:14" ht="24">
      <c r="A194" s="10">
        <v>25</v>
      </c>
      <c r="B194" s="98">
        <v>20427</v>
      </c>
      <c r="C194" s="58">
        <v>442.8</v>
      </c>
      <c r="D194" s="58">
        <v>1.171</v>
      </c>
      <c r="E194" s="59">
        <f t="shared" si="1"/>
        <v>0.10117440000000001</v>
      </c>
      <c r="F194" s="58">
        <f t="shared" si="22"/>
        <v>22.005386666666666</v>
      </c>
      <c r="G194" s="59">
        <f t="shared" si="23"/>
        <v>2.226381792768</v>
      </c>
      <c r="H194" s="94" t="s">
        <v>71</v>
      </c>
      <c r="I194" s="59">
        <v>26.9864</v>
      </c>
      <c r="J194" s="58">
        <v>24.03769</v>
      </c>
      <c r="K194" s="58">
        <v>14.99207</v>
      </c>
      <c r="L194" s="60"/>
      <c r="M194" s="60"/>
      <c r="N194" s="11"/>
    </row>
    <row r="195" spans="1:14" ht="24">
      <c r="A195" s="10">
        <v>26</v>
      </c>
      <c r="B195" s="98">
        <v>20440</v>
      </c>
      <c r="C195" s="58">
        <v>442.78</v>
      </c>
      <c r="D195" s="58">
        <v>0.863</v>
      </c>
      <c r="E195" s="59">
        <f t="shared" si="1"/>
        <v>0.0745632</v>
      </c>
      <c r="F195" s="58">
        <f t="shared" si="22"/>
        <v>26.659123333333337</v>
      </c>
      <c r="G195" s="59">
        <f t="shared" si="23"/>
        <v>1.987789544928</v>
      </c>
      <c r="H195" s="94" t="s">
        <v>72</v>
      </c>
      <c r="I195" s="59">
        <v>11.3852</v>
      </c>
      <c r="J195" s="58">
        <v>53.70383</v>
      </c>
      <c r="K195" s="58">
        <v>14.88834</v>
      </c>
      <c r="L195" s="60"/>
      <c r="M195" s="60"/>
      <c r="N195" s="11"/>
    </row>
    <row r="196" spans="1:14" ht="24">
      <c r="A196" s="10">
        <v>27</v>
      </c>
      <c r="B196" s="98">
        <v>20450</v>
      </c>
      <c r="C196" s="58">
        <v>442.78</v>
      </c>
      <c r="D196" s="58">
        <v>0.716</v>
      </c>
      <c r="E196" s="59">
        <f t="shared" si="1"/>
        <v>0.0618624</v>
      </c>
      <c r="F196" s="58">
        <f t="shared" si="22"/>
        <v>12.251973333333334</v>
      </c>
      <c r="G196" s="59">
        <f t="shared" si="23"/>
        <v>0.757936475136</v>
      </c>
      <c r="H196" s="94" t="s">
        <v>73</v>
      </c>
      <c r="I196" s="59">
        <v>11.3801</v>
      </c>
      <c r="J196" s="58">
        <v>13.01422</v>
      </c>
      <c r="K196" s="58">
        <v>12.3616</v>
      </c>
      <c r="L196" s="60"/>
      <c r="M196" s="60"/>
      <c r="N196" s="11"/>
    </row>
    <row r="197" spans="1:14" ht="24">
      <c r="A197" s="10">
        <v>28</v>
      </c>
      <c r="B197" s="98">
        <v>20463</v>
      </c>
      <c r="C197" s="58">
        <v>442.76</v>
      </c>
      <c r="D197" s="58">
        <v>0.655</v>
      </c>
      <c r="E197" s="59">
        <f t="shared" si="1"/>
        <v>0.056592</v>
      </c>
      <c r="F197" s="58">
        <f t="shared" si="22"/>
        <v>7.649573333333334</v>
      </c>
      <c r="G197" s="59">
        <f t="shared" si="23"/>
        <v>0.43290465408000006</v>
      </c>
      <c r="H197" s="94" t="s">
        <v>74</v>
      </c>
      <c r="I197" s="59">
        <v>7.04163</v>
      </c>
      <c r="J197" s="58">
        <v>12.78721</v>
      </c>
      <c r="K197" s="58">
        <v>3.11988</v>
      </c>
      <c r="L197" s="60"/>
      <c r="M197" s="60"/>
      <c r="N197" s="11"/>
    </row>
    <row r="198" spans="1:14" ht="24">
      <c r="A198" s="10">
        <v>29</v>
      </c>
      <c r="B198" s="98">
        <v>20469</v>
      </c>
      <c r="C198" s="58">
        <v>442.77</v>
      </c>
      <c r="D198" s="58">
        <v>0.528</v>
      </c>
      <c r="E198" s="59">
        <f t="shared" si="1"/>
        <v>0.045619200000000006</v>
      </c>
      <c r="F198" s="58">
        <f t="shared" si="22"/>
        <v>8.104353333333334</v>
      </c>
      <c r="G198" s="59">
        <f t="shared" si="23"/>
        <v>0.3697141155840001</v>
      </c>
      <c r="H198" s="10" t="s">
        <v>75</v>
      </c>
      <c r="I198" s="59">
        <v>5.47592</v>
      </c>
      <c r="J198" s="58">
        <v>6.44766</v>
      </c>
      <c r="K198" s="58">
        <v>12.38948</v>
      </c>
      <c r="L198" s="60"/>
      <c r="M198" s="60"/>
      <c r="N198" s="11"/>
    </row>
    <row r="199" spans="1:14" ht="24">
      <c r="A199" s="10">
        <v>30</v>
      </c>
      <c r="B199" s="98">
        <v>20482</v>
      </c>
      <c r="C199" s="58">
        <v>442.75</v>
      </c>
      <c r="D199" s="58">
        <v>0.653</v>
      </c>
      <c r="E199" s="59">
        <f t="shared" si="1"/>
        <v>0.0564192</v>
      </c>
      <c r="F199" s="58">
        <f t="shared" si="22"/>
        <v>8.085700000000001</v>
      </c>
      <c r="G199" s="59">
        <f t="shared" si="23"/>
        <v>0.45618872544000005</v>
      </c>
      <c r="H199" s="10" t="s">
        <v>76</v>
      </c>
      <c r="I199" s="59">
        <v>8.64996</v>
      </c>
      <c r="J199" s="58">
        <v>7.51076</v>
      </c>
      <c r="K199" s="58">
        <v>8.09638</v>
      </c>
      <c r="L199" s="60"/>
      <c r="M199" s="60"/>
      <c r="N199" s="11"/>
    </row>
    <row r="200" spans="1:14" ht="24">
      <c r="A200" s="10">
        <v>31</v>
      </c>
      <c r="B200" s="98">
        <v>20489</v>
      </c>
      <c r="C200" s="58">
        <v>442.79</v>
      </c>
      <c r="D200" s="58">
        <v>0.862</v>
      </c>
      <c r="E200" s="59">
        <f t="shared" si="1"/>
        <v>0.07447680000000001</v>
      </c>
      <c r="F200" s="58">
        <f t="shared" si="22"/>
        <v>21.266516666666664</v>
      </c>
      <c r="G200" s="59">
        <f t="shared" si="23"/>
        <v>1.58386210848</v>
      </c>
      <c r="H200" s="10" t="s">
        <v>99</v>
      </c>
      <c r="I200" s="59">
        <v>30.94137</v>
      </c>
      <c r="J200" s="58">
        <v>12.55155</v>
      </c>
      <c r="K200" s="58">
        <v>20.30663</v>
      </c>
      <c r="L200" s="60"/>
      <c r="M200" s="60"/>
      <c r="N200" s="11"/>
    </row>
    <row r="201" spans="1:14" ht="24">
      <c r="A201" s="10">
        <v>32</v>
      </c>
      <c r="B201" s="98">
        <v>20499</v>
      </c>
      <c r="C201" s="58">
        <v>442.76</v>
      </c>
      <c r="D201" s="58">
        <v>0.686</v>
      </c>
      <c r="E201" s="59">
        <f t="shared" si="1"/>
        <v>0.05927040000000001</v>
      </c>
      <c r="F201" s="58">
        <f t="shared" si="22"/>
        <v>6.89127</v>
      </c>
      <c r="G201" s="59">
        <f t="shared" si="23"/>
        <v>0.408448329408</v>
      </c>
      <c r="H201" s="10" t="s">
        <v>100</v>
      </c>
      <c r="I201" s="59">
        <v>6.75607</v>
      </c>
      <c r="J201" s="58">
        <v>6.99367</v>
      </c>
      <c r="K201" s="58">
        <v>6.92407</v>
      </c>
      <c r="L201" s="60"/>
      <c r="M201" s="60"/>
      <c r="N201" s="11"/>
    </row>
    <row r="202" spans="1:14" ht="24">
      <c r="A202" s="10">
        <v>33</v>
      </c>
      <c r="B202" s="98">
        <v>20512</v>
      </c>
      <c r="C202" s="58">
        <v>442.75</v>
      </c>
      <c r="D202" s="58">
        <v>0.257</v>
      </c>
      <c r="E202" s="59">
        <f t="shared" si="1"/>
        <v>0.0222048</v>
      </c>
      <c r="F202" s="58">
        <f t="shared" si="22"/>
        <v>5.3510333333333335</v>
      </c>
      <c r="G202" s="59">
        <f t="shared" si="23"/>
        <v>0.11881862496000001</v>
      </c>
      <c r="H202" s="10" t="s">
        <v>101</v>
      </c>
      <c r="I202" s="59">
        <v>2.37204</v>
      </c>
      <c r="J202" s="58">
        <v>7.32084</v>
      </c>
      <c r="K202" s="58">
        <v>6.36022</v>
      </c>
      <c r="L202" s="60"/>
      <c r="M202" s="60"/>
      <c r="N202" s="11"/>
    </row>
    <row r="203" spans="1:14" ht="24">
      <c r="A203" s="10">
        <v>34</v>
      </c>
      <c r="B203" s="98">
        <v>20520</v>
      </c>
      <c r="C203" s="58">
        <v>442.76</v>
      </c>
      <c r="D203" s="58">
        <v>0.155</v>
      </c>
      <c r="E203" s="59">
        <f t="shared" si="1"/>
        <v>0.013392000000000001</v>
      </c>
      <c r="F203" s="58">
        <f t="shared" si="22"/>
        <v>19.574883333333332</v>
      </c>
      <c r="G203" s="59">
        <f t="shared" si="23"/>
        <v>0.2621468376</v>
      </c>
      <c r="H203" s="10" t="s">
        <v>110</v>
      </c>
      <c r="I203" s="59">
        <v>23.62916</v>
      </c>
      <c r="J203" s="58">
        <v>17.46409</v>
      </c>
      <c r="K203" s="58">
        <v>17.6314</v>
      </c>
      <c r="L203" s="60"/>
      <c r="M203" s="60"/>
      <c r="N203" s="11"/>
    </row>
    <row r="204" spans="1:14" ht="24">
      <c r="A204" s="10">
        <v>35</v>
      </c>
      <c r="B204" s="98">
        <v>20527</v>
      </c>
      <c r="C204" s="58">
        <v>442.75</v>
      </c>
      <c r="D204" s="58">
        <v>0.445</v>
      </c>
      <c r="E204" s="59">
        <f t="shared" si="1"/>
        <v>0.038448</v>
      </c>
      <c r="F204" s="58">
        <f t="shared" si="22"/>
        <v>14.524423333333333</v>
      </c>
      <c r="G204" s="59">
        <f t="shared" si="23"/>
        <v>0.55843502832</v>
      </c>
      <c r="H204" s="10" t="s">
        <v>111</v>
      </c>
      <c r="I204" s="59">
        <v>14.88498</v>
      </c>
      <c r="J204" s="58">
        <v>17.9742</v>
      </c>
      <c r="K204" s="58">
        <v>10.71409</v>
      </c>
      <c r="L204" s="60"/>
      <c r="M204" s="60"/>
      <c r="N204" s="11"/>
    </row>
    <row r="205" spans="1:19" ht="24">
      <c r="A205" s="110">
        <v>36</v>
      </c>
      <c r="B205" s="116">
        <v>20540</v>
      </c>
      <c r="C205" s="111">
        <v>442.73</v>
      </c>
      <c r="D205" s="111">
        <v>0.28</v>
      </c>
      <c r="E205" s="112">
        <f t="shared" si="1"/>
        <v>0.024192000000000005</v>
      </c>
      <c r="F205" s="111">
        <f t="shared" si="22"/>
        <v>14.708856666666668</v>
      </c>
      <c r="G205" s="112">
        <f t="shared" si="23"/>
        <v>0.3558366604800001</v>
      </c>
      <c r="H205" s="110" t="s">
        <v>112</v>
      </c>
      <c r="I205" s="112">
        <v>12.0584</v>
      </c>
      <c r="J205" s="111">
        <v>13.61195</v>
      </c>
      <c r="K205" s="111">
        <v>18.45622</v>
      </c>
      <c r="L205" s="113"/>
      <c r="M205" s="113"/>
      <c r="N205" s="114"/>
      <c r="O205" s="114"/>
      <c r="P205" s="114"/>
      <c r="Q205" s="114"/>
      <c r="R205" s="114"/>
      <c r="S205" s="114"/>
    </row>
    <row r="206" spans="1:14" ht="24">
      <c r="A206" s="10">
        <v>1</v>
      </c>
      <c r="B206" s="98">
        <v>20554</v>
      </c>
      <c r="C206" s="58">
        <v>442.72</v>
      </c>
      <c r="D206" s="58">
        <v>0.164</v>
      </c>
      <c r="E206" s="59">
        <f t="shared" si="1"/>
        <v>0.014169600000000001</v>
      </c>
      <c r="F206" s="58">
        <f t="shared" si="22"/>
        <v>18.55402666666667</v>
      </c>
      <c r="G206" s="59">
        <f t="shared" si="23"/>
        <v>0.26290313625600004</v>
      </c>
      <c r="H206" s="10" t="s">
        <v>103</v>
      </c>
      <c r="I206" s="59">
        <v>4.82692</v>
      </c>
      <c r="J206" s="58">
        <v>23.04213</v>
      </c>
      <c r="K206" s="58">
        <v>27.79303</v>
      </c>
      <c r="L206" s="60"/>
      <c r="M206" s="60"/>
      <c r="N206" s="11"/>
    </row>
    <row r="207" spans="1:14" ht="24">
      <c r="A207" s="10">
        <v>2</v>
      </c>
      <c r="B207" s="98">
        <v>20569</v>
      </c>
      <c r="C207" s="58">
        <v>442.7</v>
      </c>
      <c r="D207" s="58">
        <v>0.329</v>
      </c>
      <c r="E207" s="59">
        <f t="shared" si="1"/>
        <v>0.028425600000000002</v>
      </c>
      <c r="F207" s="58">
        <f t="shared" si="22"/>
        <v>11.681076666666668</v>
      </c>
      <c r="G207" s="59">
        <f t="shared" si="23"/>
        <v>0.33204161289600004</v>
      </c>
      <c r="H207" s="109" t="s">
        <v>104</v>
      </c>
      <c r="I207" s="59">
        <v>15.92674</v>
      </c>
      <c r="J207" s="58">
        <v>9.4902</v>
      </c>
      <c r="K207" s="58">
        <v>9.62629</v>
      </c>
      <c r="L207" s="60"/>
      <c r="M207" s="60"/>
      <c r="N207" s="11"/>
    </row>
    <row r="208" spans="1:14" ht="24">
      <c r="A208" s="10">
        <v>3</v>
      </c>
      <c r="B208" s="98">
        <v>20578</v>
      </c>
      <c r="C208" s="58">
        <v>442.71</v>
      </c>
      <c r="D208" s="58">
        <v>0.216</v>
      </c>
      <c r="E208" s="59">
        <f t="shared" si="1"/>
        <v>0.0186624</v>
      </c>
      <c r="H208" s="10" t="s">
        <v>105</v>
      </c>
      <c r="I208" s="59">
        <v>0</v>
      </c>
      <c r="J208" s="58">
        <v>0</v>
      </c>
      <c r="K208" s="58">
        <v>0</v>
      </c>
      <c r="L208" s="60"/>
      <c r="M208" s="58">
        <f>+AVERAGE(I208:K208)</f>
        <v>0</v>
      </c>
      <c r="N208" s="59">
        <f>M208*E208</f>
        <v>0</v>
      </c>
    </row>
    <row r="209" spans="1:14" ht="24">
      <c r="A209" s="10">
        <v>4</v>
      </c>
      <c r="B209" s="98">
        <v>20590</v>
      </c>
      <c r="C209" s="58">
        <v>442.72</v>
      </c>
      <c r="D209" s="58">
        <v>0.251</v>
      </c>
      <c r="E209" s="59">
        <f t="shared" si="1"/>
        <v>0.0216864</v>
      </c>
      <c r="H209" s="10" t="s">
        <v>106</v>
      </c>
      <c r="I209" s="59">
        <v>0</v>
      </c>
      <c r="J209" s="58">
        <v>0</v>
      </c>
      <c r="K209" s="58">
        <v>0</v>
      </c>
      <c r="L209" s="60"/>
      <c r="M209" s="58">
        <f>+AVERAGE(I209:K209)</f>
        <v>0</v>
      </c>
      <c r="N209" s="59">
        <f>M209*E209</f>
        <v>0</v>
      </c>
    </row>
    <row r="210" spans="1:14" ht="24">
      <c r="A210" s="10">
        <v>5</v>
      </c>
      <c r="B210" s="98">
        <v>20603</v>
      </c>
      <c r="C210" s="58">
        <v>442.72</v>
      </c>
      <c r="D210" s="58">
        <v>0.564</v>
      </c>
      <c r="E210" s="59">
        <f t="shared" si="1"/>
        <v>0.0487296</v>
      </c>
      <c r="H210" s="10" t="s">
        <v>107</v>
      </c>
      <c r="I210" s="59">
        <v>0</v>
      </c>
      <c r="J210" s="58">
        <v>0</v>
      </c>
      <c r="K210" s="58">
        <v>0</v>
      </c>
      <c r="L210" s="60"/>
      <c r="M210" s="58">
        <f>+AVERAGE(I210:K210)</f>
        <v>0</v>
      </c>
      <c r="N210" s="59">
        <f>M210*E210</f>
        <v>0</v>
      </c>
    </row>
    <row r="211" spans="1:14" ht="24">
      <c r="A211" s="10">
        <v>6</v>
      </c>
      <c r="B211" s="98">
        <v>20608</v>
      </c>
      <c r="C211" s="58">
        <v>442.72</v>
      </c>
      <c r="D211" s="58">
        <v>0.311</v>
      </c>
      <c r="E211" s="59">
        <f t="shared" si="1"/>
        <v>0.026870400000000003</v>
      </c>
      <c r="F211" s="58">
        <f t="shared" si="22"/>
        <v>0.5690433333333335</v>
      </c>
      <c r="G211" s="59">
        <f t="shared" si="23"/>
        <v>0.015290421984000005</v>
      </c>
      <c r="H211" s="10" t="s">
        <v>108</v>
      </c>
      <c r="I211" s="59">
        <v>1.0079</v>
      </c>
      <c r="J211" s="58">
        <v>0.37756</v>
      </c>
      <c r="K211" s="58">
        <v>0.32167</v>
      </c>
      <c r="L211" s="60"/>
      <c r="M211" s="60"/>
      <c r="N211" s="11"/>
    </row>
    <row r="212" spans="1:14" ht="24">
      <c r="A212" s="10">
        <v>7</v>
      </c>
      <c r="B212" s="98">
        <v>20623</v>
      </c>
      <c r="C212" s="58">
        <v>442.74</v>
      </c>
      <c r="D212" s="58">
        <v>0.382</v>
      </c>
      <c r="E212" s="59">
        <f t="shared" si="1"/>
        <v>0.0330048</v>
      </c>
      <c r="F212" s="58">
        <f t="shared" si="22"/>
        <v>6.4708</v>
      </c>
      <c r="G212" s="59">
        <f t="shared" si="23"/>
        <v>0.21356745984</v>
      </c>
      <c r="H212" s="94" t="s">
        <v>82</v>
      </c>
      <c r="I212" s="59">
        <v>1.92592</v>
      </c>
      <c r="J212" s="58">
        <v>2.84309</v>
      </c>
      <c r="K212" s="58">
        <v>14.64339</v>
      </c>
      <c r="L212" s="60"/>
      <c r="M212" s="60"/>
      <c r="N212" s="11"/>
    </row>
    <row r="213" spans="1:14" ht="24">
      <c r="A213" s="10">
        <v>8</v>
      </c>
      <c r="B213" s="98">
        <v>20631</v>
      </c>
      <c r="C213" s="58">
        <v>442.74</v>
      </c>
      <c r="D213" s="58">
        <v>0.33</v>
      </c>
      <c r="E213" s="59">
        <f t="shared" si="1"/>
        <v>0.028512000000000003</v>
      </c>
      <c r="F213" s="58">
        <f t="shared" si="22"/>
        <v>17.666749999999997</v>
      </c>
      <c r="G213" s="59">
        <f t="shared" si="23"/>
        <v>0.5037143759999999</v>
      </c>
      <c r="H213" s="104" t="s">
        <v>83</v>
      </c>
      <c r="I213" s="59">
        <v>13.95629</v>
      </c>
      <c r="J213" s="58">
        <v>15.46392</v>
      </c>
      <c r="K213" s="58">
        <v>23.58004</v>
      </c>
      <c r="L213" s="60"/>
      <c r="M213" s="60"/>
      <c r="N213" s="11"/>
    </row>
    <row r="214" spans="1:14" ht="24">
      <c r="A214" s="10">
        <v>9</v>
      </c>
      <c r="B214" s="98">
        <v>20646</v>
      </c>
      <c r="C214" s="58">
        <v>442.75</v>
      </c>
      <c r="D214" s="58">
        <v>0.628</v>
      </c>
      <c r="E214" s="59">
        <f t="shared" si="1"/>
        <v>0.0542592</v>
      </c>
      <c r="F214" s="58">
        <f t="shared" si="22"/>
        <v>7.220973333333333</v>
      </c>
      <c r="G214" s="59">
        <f t="shared" si="23"/>
        <v>0.391804236288</v>
      </c>
      <c r="H214" s="94" t="s">
        <v>84</v>
      </c>
      <c r="I214" s="59">
        <v>1.96417</v>
      </c>
      <c r="J214" s="58">
        <v>4.38273</v>
      </c>
      <c r="K214" s="58">
        <v>15.31602</v>
      </c>
      <c r="L214" s="60"/>
      <c r="M214" s="60"/>
      <c r="N214" s="11"/>
    </row>
    <row r="215" spans="1:14" ht="24">
      <c r="A215" s="10">
        <v>10</v>
      </c>
      <c r="B215" s="98">
        <v>20653</v>
      </c>
      <c r="C215" s="58">
        <v>442.83</v>
      </c>
      <c r="D215" s="58">
        <v>1.896</v>
      </c>
      <c r="E215" s="59">
        <f t="shared" si="1"/>
        <v>0.1638144</v>
      </c>
      <c r="F215" s="58">
        <f t="shared" si="22"/>
        <v>24.857333333333333</v>
      </c>
      <c r="G215" s="59">
        <f t="shared" si="23"/>
        <v>4.0719891456</v>
      </c>
      <c r="H215" s="94" t="s">
        <v>85</v>
      </c>
      <c r="I215" s="59">
        <v>35.20621</v>
      </c>
      <c r="J215" s="58">
        <v>15.36208</v>
      </c>
      <c r="K215" s="58">
        <v>24.00371</v>
      </c>
      <c r="L215" s="60"/>
      <c r="M215" s="60"/>
      <c r="N215" s="11"/>
    </row>
    <row r="216" spans="1:14" ht="24">
      <c r="A216" s="10">
        <v>11</v>
      </c>
      <c r="B216" s="98">
        <v>20667</v>
      </c>
      <c r="C216" s="58">
        <v>442.89</v>
      </c>
      <c r="D216" s="58">
        <v>3.4</v>
      </c>
      <c r="E216" s="59">
        <f t="shared" si="1"/>
        <v>0.29376</v>
      </c>
      <c r="F216" s="58">
        <f t="shared" si="22"/>
        <v>13.147593333333333</v>
      </c>
      <c r="G216" s="59">
        <f t="shared" si="23"/>
        <v>3.8622370176</v>
      </c>
      <c r="H216" s="94" t="s">
        <v>86</v>
      </c>
      <c r="I216" s="59">
        <v>13.37234</v>
      </c>
      <c r="J216" s="58">
        <v>14.85752</v>
      </c>
      <c r="K216" s="58">
        <v>11.21292</v>
      </c>
      <c r="L216" s="60"/>
      <c r="M216" s="60"/>
      <c r="N216" s="11"/>
    </row>
    <row r="217" spans="1:14" ht="24">
      <c r="A217" s="10">
        <v>12</v>
      </c>
      <c r="B217" s="98">
        <v>20669</v>
      </c>
      <c r="C217" s="58">
        <v>442.8</v>
      </c>
      <c r="D217" s="58">
        <v>1.465</v>
      </c>
      <c r="E217" s="59">
        <f t="shared" si="1"/>
        <v>0.12657600000000002</v>
      </c>
      <c r="F217" s="58">
        <f t="shared" si="22"/>
        <v>30.068293333333333</v>
      </c>
      <c r="G217" s="59">
        <f t="shared" si="23"/>
        <v>3.8059242969600007</v>
      </c>
      <c r="H217" s="94" t="s">
        <v>87</v>
      </c>
      <c r="I217" s="59">
        <v>22.52498</v>
      </c>
      <c r="J217" s="58">
        <v>34.14874</v>
      </c>
      <c r="K217" s="58">
        <v>33.53116</v>
      </c>
      <c r="L217" s="60"/>
      <c r="M217" s="60"/>
      <c r="N217" s="11"/>
    </row>
    <row r="218" spans="1:14" ht="24">
      <c r="A218" s="10">
        <v>13</v>
      </c>
      <c r="B218" s="115">
        <v>20676</v>
      </c>
      <c r="C218" s="58">
        <v>443.19</v>
      </c>
      <c r="D218" s="58">
        <v>19.398</v>
      </c>
      <c r="E218" s="59">
        <f t="shared" si="1"/>
        <v>1.6759872</v>
      </c>
      <c r="F218" s="58">
        <f t="shared" si="22"/>
        <v>339.43246</v>
      </c>
      <c r="G218" s="59">
        <f t="shared" si="23"/>
        <v>568.884458224512</v>
      </c>
      <c r="H218" s="10" t="s">
        <v>88</v>
      </c>
      <c r="I218" s="59">
        <v>315.34411</v>
      </c>
      <c r="J218" s="58">
        <v>336.86325</v>
      </c>
      <c r="K218" s="58">
        <v>366.09002</v>
      </c>
      <c r="L218" s="60"/>
      <c r="M218" s="60"/>
      <c r="N218" s="11"/>
    </row>
    <row r="219" spans="1:14" ht="24">
      <c r="A219" s="10">
        <v>14</v>
      </c>
      <c r="B219" s="115">
        <v>20684</v>
      </c>
      <c r="C219" s="58">
        <v>442.87</v>
      </c>
      <c r="D219" s="58">
        <v>4.281</v>
      </c>
      <c r="E219" s="59">
        <f t="shared" si="1"/>
        <v>0.3698784</v>
      </c>
      <c r="F219" s="58">
        <f t="shared" si="22"/>
        <v>26.54771666666667</v>
      </c>
      <c r="G219" s="59">
        <f t="shared" si="23"/>
        <v>9.819426964320002</v>
      </c>
      <c r="H219" s="10" t="s">
        <v>89</v>
      </c>
      <c r="I219" s="59">
        <v>31.27676</v>
      </c>
      <c r="J219" s="58">
        <v>19.26009</v>
      </c>
      <c r="K219" s="58">
        <v>29.1063</v>
      </c>
      <c r="L219" s="60"/>
      <c r="M219" s="60"/>
      <c r="N219" s="11"/>
    </row>
    <row r="220" spans="1:14" ht="24">
      <c r="A220" s="10">
        <v>15</v>
      </c>
      <c r="B220" s="115">
        <v>20689</v>
      </c>
      <c r="C220" s="58">
        <v>443</v>
      </c>
      <c r="D220" s="58">
        <v>7.561</v>
      </c>
      <c r="E220" s="59">
        <f t="shared" si="1"/>
        <v>0.6532704</v>
      </c>
      <c r="F220" s="58">
        <f t="shared" si="22"/>
        <v>121.34643000000001</v>
      </c>
      <c r="G220" s="59">
        <f t="shared" si="23"/>
        <v>79.27203086467202</v>
      </c>
      <c r="H220" s="10" t="s">
        <v>90</v>
      </c>
      <c r="I220" s="59">
        <v>103.1204</v>
      </c>
      <c r="J220" s="58">
        <v>148.11921</v>
      </c>
      <c r="K220" s="58">
        <v>112.79968</v>
      </c>
      <c r="L220" s="60"/>
      <c r="M220" s="60"/>
      <c r="N220" s="11"/>
    </row>
    <row r="221" spans="1:14" ht="24">
      <c r="A221" s="10">
        <v>16</v>
      </c>
      <c r="B221" s="115">
        <v>20699</v>
      </c>
      <c r="C221" s="58">
        <v>442.91</v>
      </c>
      <c r="D221" s="58">
        <v>4.196</v>
      </c>
      <c r="E221" s="59">
        <f t="shared" si="1"/>
        <v>0.3625344</v>
      </c>
      <c r="F221" s="58">
        <f t="shared" si="22"/>
        <v>67.02428666666667</v>
      </c>
      <c r="G221" s="59">
        <f t="shared" si="23"/>
        <v>24.298609552128</v>
      </c>
      <c r="H221" s="94" t="s">
        <v>91</v>
      </c>
      <c r="I221" s="59">
        <v>48.57438</v>
      </c>
      <c r="J221" s="58">
        <v>90.77208</v>
      </c>
      <c r="K221" s="58">
        <v>61.7264</v>
      </c>
      <c r="L221" s="60"/>
      <c r="M221" s="60"/>
      <c r="N221" s="11"/>
    </row>
    <row r="222" spans="1:14" ht="24">
      <c r="A222" s="10">
        <v>17</v>
      </c>
      <c r="B222" s="115">
        <v>20716</v>
      </c>
      <c r="C222" s="58">
        <v>442.97</v>
      </c>
      <c r="D222" s="58">
        <v>4.941</v>
      </c>
      <c r="E222" s="59">
        <f t="shared" si="1"/>
        <v>0.4269024</v>
      </c>
      <c r="F222" s="58">
        <f t="shared" si="22"/>
        <v>51.614149999999995</v>
      </c>
      <c r="G222" s="59">
        <f t="shared" si="23"/>
        <v>22.03420450896</v>
      </c>
      <c r="H222" s="94" t="s">
        <v>92</v>
      </c>
      <c r="I222" s="59">
        <v>52.22996</v>
      </c>
      <c r="J222" s="58">
        <v>56.27198</v>
      </c>
      <c r="K222" s="58">
        <v>46.34051</v>
      </c>
      <c r="L222" s="119"/>
      <c r="M222" s="60"/>
      <c r="N222" s="11"/>
    </row>
    <row r="223" spans="1:14" ht="24">
      <c r="A223" s="10">
        <v>18</v>
      </c>
      <c r="B223" s="115">
        <v>20722</v>
      </c>
      <c r="C223" s="58">
        <v>442.84</v>
      </c>
      <c r="D223" s="58">
        <v>1.097</v>
      </c>
      <c r="E223" s="59">
        <f t="shared" si="1"/>
        <v>0.0947808</v>
      </c>
      <c r="F223" s="58">
        <f t="shared" si="22"/>
        <v>41.213210000000004</v>
      </c>
      <c r="G223" s="59">
        <f t="shared" si="23"/>
        <v>3.906221014368</v>
      </c>
      <c r="H223" s="94" t="s">
        <v>93</v>
      </c>
      <c r="I223" s="59">
        <v>43.9315</v>
      </c>
      <c r="J223" s="58">
        <v>35.03253</v>
      </c>
      <c r="K223" s="58">
        <v>44.6756</v>
      </c>
      <c r="L223" s="60"/>
      <c r="M223" s="60"/>
      <c r="N223" s="11"/>
    </row>
    <row r="224" spans="1:14" ht="24">
      <c r="A224" s="10">
        <v>19</v>
      </c>
      <c r="B224" s="115">
        <v>20730</v>
      </c>
      <c r="C224" s="58">
        <v>443.05</v>
      </c>
      <c r="D224" s="58">
        <v>5.05</v>
      </c>
      <c r="E224" s="59">
        <f t="shared" si="1"/>
        <v>0.43632</v>
      </c>
      <c r="F224" s="58">
        <f t="shared" si="22"/>
        <v>60.494646666666675</v>
      </c>
      <c r="G224" s="59">
        <f t="shared" si="23"/>
        <v>26.395024233600004</v>
      </c>
      <c r="H224" s="94" t="s">
        <v>94</v>
      </c>
      <c r="I224" s="59">
        <v>77.76663</v>
      </c>
      <c r="J224" s="58">
        <v>56.82007</v>
      </c>
      <c r="K224" s="58">
        <v>46.89724</v>
      </c>
      <c r="L224" s="60"/>
      <c r="M224" s="60"/>
      <c r="N224" s="11"/>
    </row>
    <row r="225" spans="1:14" ht="24">
      <c r="A225" s="10">
        <v>20</v>
      </c>
      <c r="B225" s="115">
        <v>20746</v>
      </c>
      <c r="C225" s="58">
        <v>443.1</v>
      </c>
      <c r="D225" s="58">
        <v>8.636</v>
      </c>
      <c r="E225" s="59">
        <f t="shared" si="1"/>
        <v>0.7461504</v>
      </c>
      <c r="F225" s="58">
        <f t="shared" si="22"/>
        <v>82.51572666666668</v>
      </c>
      <c r="G225" s="59">
        <f t="shared" si="23"/>
        <v>61.56914245862401</v>
      </c>
      <c r="H225" s="10" t="s">
        <v>95</v>
      </c>
      <c r="I225" s="59">
        <v>81.50563</v>
      </c>
      <c r="J225" s="58">
        <v>84.80225</v>
      </c>
      <c r="K225" s="58">
        <v>81.2393</v>
      </c>
      <c r="L225" s="60"/>
      <c r="M225" s="60"/>
      <c r="N225" s="11"/>
    </row>
    <row r="226" spans="1:14" ht="24">
      <c r="A226" s="10">
        <v>21</v>
      </c>
      <c r="B226" s="115">
        <v>20756</v>
      </c>
      <c r="C226" s="58">
        <v>442.95</v>
      </c>
      <c r="D226" s="58">
        <v>5.075</v>
      </c>
      <c r="E226" s="59">
        <f t="shared" si="1"/>
        <v>0.43848000000000004</v>
      </c>
      <c r="F226" s="58">
        <f t="shared" si="22"/>
        <v>16.598133333333333</v>
      </c>
      <c r="G226" s="59">
        <f t="shared" si="23"/>
        <v>7.277949504</v>
      </c>
      <c r="H226" s="10" t="s">
        <v>68</v>
      </c>
      <c r="I226" s="59">
        <v>15.86109</v>
      </c>
      <c r="J226" s="58">
        <v>18.01441</v>
      </c>
      <c r="K226" s="58">
        <v>15.9189</v>
      </c>
      <c r="L226" s="60"/>
      <c r="M226" s="60"/>
      <c r="N226" s="11"/>
    </row>
    <row r="227" spans="1:14" ht="24">
      <c r="A227" s="10">
        <v>22</v>
      </c>
      <c r="B227" s="115">
        <v>20771</v>
      </c>
      <c r="C227" s="58">
        <v>442.9</v>
      </c>
      <c r="D227" s="58">
        <v>2.579</v>
      </c>
      <c r="E227" s="59">
        <f t="shared" si="1"/>
        <v>0.22282560000000004</v>
      </c>
      <c r="F227" s="58">
        <f t="shared" si="22"/>
        <v>44.142873333333334</v>
      </c>
      <c r="G227" s="59">
        <f t="shared" si="23"/>
        <v>9.836162236224002</v>
      </c>
      <c r="H227" s="10" t="s">
        <v>96</v>
      </c>
      <c r="I227" s="59">
        <v>36.46096</v>
      </c>
      <c r="J227" s="58">
        <v>59.72187</v>
      </c>
      <c r="K227" s="58">
        <v>36.24579</v>
      </c>
      <c r="L227" s="60"/>
      <c r="M227" s="60"/>
      <c r="N227" s="11"/>
    </row>
    <row r="228" spans="1:14" ht="24">
      <c r="A228" s="10">
        <v>23</v>
      </c>
      <c r="B228" s="115">
        <v>20773</v>
      </c>
      <c r="C228" s="58">
        <v>442.88</v>
      </c>
      <c r="D228" s="58">
        <v>2.463</v>
      </c>
      <c r="E228" s="59">
        <f t="shared" si="1"/>
        <v>0.21280320000000003</v>
      </c>
      <c r="F228" s="58">
        <f t="shared" si="22"/>
        <v>48.83908666666667</v>
      </c>
      <c r="G228" s="59">
        <f t="shared" si="23"/>
        <v>10.393113927744002</v>
      </c>
      <c r="H228" s="10" t="s">
        <v>97</v>
      </c>
      <c r="I228" s="59">
        <v>40.74675</v>
      </c>
      <c r="J228" s="58">
        <v>56.75317</v>
      </c>
      <c r="K228" s="58">
        <v>49.01734</v>
      </c>
      <c r="L228" s="60"/>
      <c r="M228" s="60"/>
      <c r="N228" s="11"/>
    </row>
    <row r="229" spans="1:14" ht="24">
      <c r="A229" s="10">
        <v>24</v>
      </c>
      <c r="B229" s="115">
        <v>20784</v>
      </c>
      <c r="C229" s="58">
        <v>442.78</v>
      </c>
      <c r="D229" s="58">
        <v>1.838</v>
      </c>
      <c r="E229" s="59">
        <f t="shared" si="1"/>
        <v>0.1588032</v>
      </c>
      <c r="F229" s="58">
        <f t="shared" si="22"/>
        <v>45.192906666666666</v>
      </c>
      <c r="G229" s="59">
        <f t="shared" si="23"/>
        <v>7.176778195968</v>
      </c>
      <c r="H229" s="10" t="s">
        <v>98</v>
      </c>
      <c r="I229" s="59">
        <v>57.89314</v>
      </c>
      <c r="J229" s="58">
        <v>45.90691</v>
      </c>
      <c r="K229" s="58">
        <v>31.77867</v>
      </c>
      <c r="L229" s="60"/>
      <c r="M229" s="60"/>
      <c r="N229" s="11"/>
    </row>
    <row r="230" spans="1:14" ht="24">
      <c r="A230" s="10">
        <v>25</v>
      </c>
      <c r="B230" s="115">
        <v>20798</v>
      </c>
      <c r="C230" s="58">
        <v>442.73</v>
      </c>
      <c r="D230" s="58">
        <v>1.507</v>
      </c>
      <c r="E230" s="59">
        <f t="shared" si="1"/>
        <v>0.1302048</v>
      </c>
      <c r="F230" s="58">
        <f t="shared" si="22"/>
        <v>17.36649</v>
      </c>
      <c r="G230" s="59">
        <f t="shared" si="23"/>
        <v>2.261200357152</v>
      </c>
      <c r="H230" s="10" t="s">
        <v>71</v>
      </c>
      <c r="I230" s="59">
        <v>9.16792</v>
      </c>
      <c r="J230" s="58">
        <v>19.26835</v>
      </c>
      <c r="K230" s="58">
        <v>23.6632</v>
      </c>
      <c r="L230" s="60"/>
      <c r="M230" s="60"/>
      <c r="N230" s="11"/>
    </row>
    <row r="231" spans="1:14" ht="24">
      <c r="A231" s="10">
        <v>26</v>
      </c>
      <c r="B231" s="115">
        <v>20809</v>
      </c>
      <c r="C231" s="58">
        <v>442.72</v>
      </c>
      <c r="D231" s="58">
        <v>1.507</v>
      </c>
      <c r="E231" s="59">
        <f t="shared" si="1"/>
        <v>0.1302048</v>
      </c>
      <c r="F231" s="58">
        <f t="shared" si="22"/>
        <v>20.15983</v>
      </c>
      <c r="G231" s="59">
        <f t="shared" si="23"/>
        <v>2.624906633184</v>
      </c>
      <c r="H231" s="10" t="s">
        <v>72</v>
      </c>
      <c r="I231" s="59">
        <v>22.86959</v>
      </c>
      <c r="J231" s="58">
        <v>23.77414</v>
      </c>
      <c r="K231" s="58">
        <v>13.83576</v>
      </c>
      <c r="L231" s="60"/>
      <c r="M231" s="60"/>
      <c r="N231" s="11"/>
    </row>
    <row r="232" spans="1:14" ht="24">
      <c r="A232" s="10">
        <v>27</v>
      </c>
      <c r="B232" s="115">
        <v>20814</v>
      </c>
      <c r="C232" s="58">
        <v>442.7</v>
      </c>
      <c r="D232" s="58">
        <v>1.794</v>
      </c>
      <c r="E232" s="59">
        <f t="shared" si="1"/>
        <v>0.15500160000000002</v>
      </c>
      <c r="F232" s="58">
        <f t="shared" si="22"/>
        <v>20.169613333333334</v>
      </c>
      <c r="G232" s="59">
        <f t="shared" si="23"/>
        <v>3.1263223380480003</v>
      </c>
      <c r="H232" s="10" t="s">
        <v>73</v>
      </c>
      <c r="I232" s="59">
        <v>19.20657</v>
      </c>
      <c r="J232" s="58">
        <v>23.18311</v>
      </c>
      <c r="K232" s="58">
        <v>18.11916</v>
      </c>
      <c r="L232" s="60"/>
      <c r="M232" s="60"/>
      <c r="N232" s="11"/>
    </row>
    <row r="233" spans="1:14" ht="24">
      <c r="A233" s="10">
        <v>28</v>
      </c>
      <c r="B233" s="115">
        <v>20826</v>
      </c>
      <c r="C233" s="58">
        <v>442.7</v>
      </c>
      <c r="D233" s="58">
        <v>0.794</v>
      </c>
      <c r="E233" s="59">
        <f t="shared" si="1"/>
        <v>0.06860160000000001</v>
      </c>
      <c r="F233" s="58">
        <f t="shared" si="22"/>
        <v>11.820603333333333</v>
      </c>
      <c r="G233" s="59">
        <f t="shared" si="23"/>
        <v>0.8109123016320001</v>
      </c>
      <c r="H233" s="10" t="s">
        <v>74</v>
      </c>
      <c r="I233" s="59">
        <v>10.74691</v>
      </c>
      <c r="J233" s="58">
        <v>14.14904</v>
      </c>
      <c r="K233" s="58">
        <v>10.56586</v>
      </c>
      <c r="L233" s="60"/>
      <c r="M233" s="60"/>
      <c r="N233" s="11"/>
    </row>
    <row r="234" spans="1:14" ht="24">
      <c r="A234" s="10">
        <v>29</v>
      </c>
      <c r="B234" s="115">
        <v>20834</v>
      </c>
      <c r="C234" s="58">
        <v>442.68</v>
      </c>
      <c r="D234" s="58">
        <v>1.2</v>
      </c>
      <c r="E234" s="59">
        <f t="shared" si="1"/>
        <v>0.10368000000000001</v>
      </c>
      <c r="F234" s="58">
        <f t="shared" si="22"/>
        <v>5.951976666666667</v>
      </c>
      <c r="G234" s="59">
        <f t="shared" si="23"/>
        <v>0.6171009408000001</v>
      </c>
      <c r="H234" s="10" t="s">
        <v>75</v>
      </c>
      <c r="I234" s="59">
        <v>2.19346</v>
      </c>
      <c r="J234" s="58">
        <v>9.18774</v>
      </c>
      <c r="K234" s="58">
        <v>6.47473</v>
      </c>
      <c r="L234" s="60"/>
      <c r="M234" s="60"/>
      <c r="N234" s="11"/>
    </row>
    <row r="235" spans="1:14" ht="24">
      <c r="A235" s="10">
        <v>30</v>
      </c>
      <c r="B235" s="115">
        <v>20842</v>
      </c>
      <c r="C235" s="58">
        <v>442.68</v>
      </c>
      <c r="D235" s="58">
        <v>1.16</v>
      </c>
      <c r="E235" s="59">
        <f t="shared" si="1"/>
        <v>0.100224</v>
      </c>
      <c r="F235" s="58">
        <f t="shared" si="22"/>
        <v>7.028716666666667</v>
      </c>
      <c r="G235" s="59">
        <f t="shared" si="23"/>
        <v>0.7044460992</v>
      </c>
      <c r="H235" s="10" t="s">
        <v>76</v>
      </c>
      <c r="I235" s="59">
        <v>6.64582</v>
      </c>
      <c r="J235" s="58">
        <v>13.76321</v>
      </c>
      <c r="K235" s="58">
        <v>0.67712</v>
      </c>
      <c r="L235" s="60"/>
      <c r="M235" s="60"/>
      <c r="N235" s="11"/>
    </row>
    <row r="236" spans="1:14" ht="24">
      <c r="A236" s="10">
        <v>31</v>
      </c>
      <c r="B236" s="115">
        <v>20856</v>
      </c>
      <c r="C236" s="58">
        <v>442.65</v>
      </c>
      <c r="D236" s="58">
        <v>0.877</v>
      </c>
      <c r="E236" s="59">
        <f t="shared" si="1"/>
        <v>0.0757728</v>
      </c>
      <c r="H236" s="10" t="s">
        <v>99</v>
      </c>
      <c r="I236" s="59">
        <v>0</v>
      </c>
      <c r="J236" s="58">
        <v>0</v>
      </c>
      <c r="K236" s="58">
        <v>0</v>
      </c>
      <c r="L236" s="60"/>
      <c r="M236" s="58">
        <f>+AVERAGE(I236:K236)</f>
        <v>0</v>
      </c>
      <c r="N236" s="59">
        <f>M236*E236</f>
        <v>0</v>
      </c>
    </row>
    <row r="237" spans="1:14" ht="24">
      <c r="A237" s="10">
        <v>32</v>
      </c>
      <c r="B237" s="115">
        <v>20863</v>
      </c>
      <c r="C237" s="58">
        <v>442.65</v>
      </c>
      <c r="D237" s="58">
        <v>0.537</v>
      </c>
      <c r="E237" s="59">
        <f t="shared" si="1"/>
        <v>0.0463968</v>
      </c>
      <c r="H237" s="10" t="s">
        <v>100</v>
      </c>
      <c r="I237" s="59">
        <v>0</v>
      </c>
      <c r="J237" s="58">
        <v>0</v>
      </c>
      <c r="K237" s="58">
        <v>0</v>
      </c>
      <c r="L237" s="60"/>
      <c r="M237" s="58">
        <f>+AVERAGE(I237:K237)</f>
        <v>0</v>
      </c>
      <c r="N237" s="59">
        <f>M237*E237</f>
        <v>0</v>
      </c>
    </row>
    <row r="238" spans="1:14" ht="24">
      <c r="A238" s="10">
        <v>33</v>
      </c>
      <c r="B238" s="115">
        <v>20877</v>
      </c>
      <c r="C238" s="58">
        <v>442.65</v>
      </c>
      <c r="D238" s="58">
        <v>0.514</v>
      </c>
      <c r="E238" s="59">
        <f t="shared" si="1"/>
        <v>0.0444096</v>
      </c>
      <c r="H238" s="10" t="s">
        <v>101</v>
      </c>
      <c r="I238" s="59">
        <v>0</v>
      </c>
      <c r="J238" s="58">
        <v>0</v>
      </c>
      <c r="K238" s="58">
        <v>0</v>
      </c>
      <c r="L238" s="60"/>
      <c r="M238" s="58">
        <f>+AVERAGE(I238:K238)</f>
        <v>0</v>
      </c>
      <c r="N238" s="59">
        <f>M238*E238</f>
        <v>0</v>
      </c>
    </row>
    <row r="239" spans="1:13" ht="24">
      <c r="A239" s="10">
        <v>34</v>
      </c>
      <c r="B239" s="115">
        <v>20884</v>
      </c>
      <c r="C239" s="58">
        <v>442.73</v>
      </c>
      <c r="D239" s="58">
        <v>0.647</v>
      </c>
      <c r="E239" s="59">
        <f t="shared" si="1"/>
        <v>0.05590080000000001</v>
      </c>
      <c r="F239" s="58">
        <f t="shared" si="22"/>
        <v>27.317806666666666</v>
      </c>
      <c r="G239" s="59">
        <f t="shared" si="23"/>
        <v>1.5270872469120003</v>
      </c>
      <c r="H239" s="10" t="s">
        <v>110</v>
      </c>
      <c r="I239" s="59">
        <v>32.73424</v>
      </c>
      <c r="J239" s="58">
        <v>23.00374</v>
      </c>
      <c r="K239" s="58">
        <v>26.21544</v>
      </c>
      <c r="L239" s="60"/>
      <c r="M239" s="6"/>
    </row>
    <row r="240" spans="1:14" ht="24">
      <c r="A240" s="110">
        <v>35</v>
      </c>
      <c r="B240" s="134">
        <v>20904</v>
      </c>
      <c r="C240" s="111">
        <v>442.65</v>
      </c>
      <c r="D240" s="111">
        <v>0.328</v>
      </c>
      <c r="E240" s="112">
        <f t="shared" si="1"/>
        <v>0.028339200000000002</v>
      </c>
      <c r="F240" s="111">
        <f t="shared" si="22"/>
        <v>24.793096666666667</v>
      </c>
      <c r="G240" s="112">
        <f t="shared" si="23"/>
        <v>0.702616525056</v>
      </c>
      <c r="H240" s="110" t="s">
        <v>111</v>
      </c>
      <c r="I240" s="112">
        <v>19.97248</v>
      </c>
      <c r="J240" s="111">
        <v>39.28316</v>
      </c>
      <c r="K240" s="111">
        <v>15.12365</v>
      </c>
      <c r="L240" s="113"/>
      <c r="M240" s="113"/>
      <c r="N240" s="114"/>
    </row>
    <row r="241" spans="1:13" ht="24">
      <c r="A241" s="10">
        <v>1</v>
      </c>
      <c r="B241" s="115">
        <v>20914</v>
      </c>
      <c r="C241" s="58">
        <v>442.65</v>
      </c>
      <c r="D241" s="58">
        <v>0.269</v>
      </c>
      <c r="E241" s="59">
        <f t="shared" si="1"/>
        <v>0.0232416</v>
      </c>
      <c r="F241" s="58">
        <f t="shared" si="22"/>
        <v>18.141221799149193</v>
      </c>
      <c r="G241" s="59">
        <f t="shared" si="23"/>
        <v>0.4216310205671059</v>
      </c>
      <c r="H241" s="10" t="s">
        <v>103</v>
      </c>
      <c r="I241" s="59">
        <f>การคำนวณตะกอน!F6</f>
        <v>17.26357677901717</v>
      </c>
      <c r="J241" s="58">
        <f>การคำนวณตะกอน!F7</f>
        <v>19.4445250602056</v>
      </c>
      <c r="K241" s="58">
        <f>การคำนวณตะกอน!F8</f>
        <v>17.715563558224808</v>
      </c>
      <c r="L241" s="60"/>
      <c r="M241" s="6"/>
    </row>
    <row r="242" spans="1:13" ht="24">
      <c r="A242" s="10">
        <v>2</v>
      </c>
      <c r="B242" s="115">
        <v>20932</v>
      </c>
      <c r="C242" s="58">
        <v>442.64</v>
      </c>
      <c r="D242" s="58">
        <v>0.272</v>
      </c>
      <c r="E242" s="59">
        <f t="shared" si="1"/>
        <v>0.023500800000000002</v>
      </c>
      <c r="F242" s="58">
        <f t="shared" si="22"/>
        <v>23.675573658939886</v>
      </c>
      <c r="G242" s="59">
        <f t="shared" si="23"/>
        <v>0.5563949214440145</v>
      </c>
      <c r="H242" s="109" t="s">
        <v>104</v>
      </c>
      <c r="I242" s="59">
        <f>การคำนวณตะกอน!F9</f>
        <v>21.156138259857933</v>
      </c>
      <c r="J242" s="58">
        <f>การคำนวณตะกอน!F10</f>
        <v>26.235802271643596</v>
      </c>
      <c r="K242" s="58">
        <f>การคำนวณตะกอน!F11</f>
        <v>23.634780445318135</v>
      </c>
      <c r="L242" s="60"/>
      <c r="M242" s="6"/>
    </row>
    <row r="243" spans="1:13" ht="24">
      <c r="A243" s="10">
        <v>3</v>
      </c>
      <c r="B243" s="115">
        <v>20942</v>
      </c>
      <c r="C243" s="58">
        <v>442.64</v>
      </c>
      <c r="D243" s="58">
        <v>0.396</v>
      </c>
      <c r="E243" s="59">
        <f t="shared" si="1"/>
        <v>0.034214400000000006</v>
      </c>
      <c r="F243" s="58">
        <f t="shared" si="22"/>
        <v>15.88335260916665</v>
      </c>
      <c r="G243" s="59">
        <f t="shared" si="23"/>
        <v>0.5434393795110716</v>
      </c>
      <c r="H243" s="10" t="s">
        <v>105</v>
      </c>
      <c r="I243" s="59">
        <f>การคำนวณตะกอน!F12</f>
        <v>9.695342506622838</v>
      </c>
      <c r="J243" s="58">
        <f>การคำนวณตะกอน!F13</f>
        <v>19.693816884681226</v>
      </c>
      <c r="K243" s="58">
        <f>การคำนวณตะกอน!F14</f>
        <v>18.26089843619589</v>
      </c>
      <c r="L243" s="60"/>
      <c r="M243" s="6"/>
    </row>
    <row r="244" spans="1:13" ht="24">
      <c r="A244" s="10">
        <v>4</v>
      </c>
      <c r="B244" s="115">
        <v>20955</v>
      </c>
      <c r="C244" s="58">
        <v>442.63</v>
      </c>
      <c r="D244" s="58">
        <v>0.386</v>
      </c>
      <c r="E244" s="59">
        <f t="shared" si="1"/>
        <v>0.0333504</v>
      </c>
      <c r="F244" s="58">
        <f t="shared" si="22"/>
        <v>14.645516057672287</v>
      </c>
      <c r="G244" s="59">
        <f t="shared" si="23"/>
        <v>0.48843381872979386</v>
      </c>
      <c r="H244" s="10" t="s">
        <v>106</v>
      </c>
      <c r="I244" s="59">
        <f>การคำนวณตะกอน!F15</f>
        <v>15.67105705010006</v>
      </c>
      <c r="J244" s="58">
        <f>การคำนวณตะกอน!F16</f>
        <v>12.691533818319792</v>
      </c>
      <c r="K244" s="58">
        <f>การคำนวณตะกอน!F17</f>
        <v>15.573957304597007</v>
      </c>
      <c r="L244" s="60"/>
      <c r="M244" s="6"/>
    </row>
    <row r="245" spans="1:13" ht="24">
      <c r="A245" s="10">
        <v>5</v>
      </c>
      <c r="B245" s="115">
        <v>20963</v>
      </c>
      <c r="C245" s="58">
        <v>402.75</v>
      </c>
      <c r="D245" s="58">
        <v>0.511</v>
      </c>
      <c r="E245" s="59">
        <f t="shared" si="1"/>
        <v>0.044150400000000006</v>
      </c>
      <c r="F245" s="58">
        <f t="shared" si="22"/>
        <v>12.077562453650165</v>
      </c>
      <c r="G245" s="59">
        <f t="shared" si="23"/>
        <v>0.5332292133536363</v>
      </c>
      <c r="H245" s="10" t="s">
        <v>107</v>
      </c>
      <c r="I245" s="59">
        <f>การคำนวณตะกอน!F18</f>
        <v>18.274018913631906</v>
      </c>
      <c r="J245" s="58">
        <f>การคำนวณตะกอน!F19</f>
        <v>11.955366631262686</v>
      </c>
      <c r="K245" s="58">
        <f>การคำนวณตะกอน!F20</f>
        <v>6.003301816055901</v>
      </c>
      <c r="L245" s="60"/>
      <c r="M245" s="6"/>
    </row>
    <row r="246" spans="1:13" ht="24">
      <c r="A246" s="10">
        <v>6</v>
      </c>
      <c r="B246" s="115">
        <v>20975</v>
      </c>
      <c r="C246" s="58">
        <v>442.75</v>
      </c>
      <c r="D246" s="58">
        <v>0.594</v>
      </c>
      <c r="E246" s="59">
        <f t="shared" si="1"/>
        <v>0.0513216</v>
      </c>
      <c r="F246" s="58">
        <f t="shared" si="22"/>
        <v>25.544804508308232</v>
      </c>
      <c r="G246" s="59">
        <f t="shared" si="23"/>
        <v>1.3110002390535918</v>
      </c>
      <c r="H246" s="10" t="s">
        <v>108</v>
      </c>
      <c r="I246" s="59">
        <f>การคำนวณตะกอน!F21</f>
        <v>19.750299781340058</v>
      </c>
      <c r="J246" s="58">
        <f>การคำนวณตะกอน!F22</f>
        <v>29.468583216005825</v>
      </c>
      <c r="K246" s="58">
        <f>การคำนวณตะกอน!F23</f>
        <v>27.415530527578806</v>
      </c>
      <c r="L246" s="60"/>
      <c r="M246" s="6"/>
    </row>
    <row r="247" spans="1:13" ht="24">
      <c r="A247" s="10">
        <v>7</v>
      </c>
      <c r="B247" s="115">
        <v>20987</v>
      </c>
      <c r="C247" s="58">
        <v>442.78</v>
      </c>
      <c r="D247" s="58">
        <v>0.648</v>
      </c>
      <c r="E247" s="59">
        <f t="shared" si="1"/>
        <v>0.05598720000000001</v>
      </c>
      <c r="F247" s="58">
        <f t="shared" si="22"/>
        <v>6.877639829573311</v>
      </c>
      <c r="G247" s="59">
        <f t="shared" si="23"/>
        <v>0.3850597966662869</v>
      </c>
      <c r="H247" s="94" t="s">
        <v>82</v>
      </c>
      <c r="I247" s="59">
        <f>การคำนวณตะกอน!F24</f>
        <v>5.689805207843867</v>
      </c>
      <c r="J247" s="58">
        <f>การคำนวณตะกอน!F25</f>
        <v>14.943114280876065</v>
      </c>
      <c r="K247" s="58">
        <f>การคำนวณตะกอน!F26</f>
        <v>0</v>
      </c>
      <c r="L247" s="60"/>
      <c r="M247" s="6"/>
    </row>
    <row r="248" spans="1:13" ht="24">
      <c r="A248" s="10">
        <v>8</v>
      </c>
      <c r="B248" s="115">
        <v>20996</v>
      </c>
      <c r="C248" s="58">
        <v>442.78</v>
      </c>
      <c r="D248" s="58">
        <v>0.683</v>
      </c>
      <c r="E248" s="59">
        <f t="shared" si="1"/>
        <v>0.05901120000000001</v>
      </c>
      <c r="F248" s="58">
        <f t="shared" si="22"/>
        <v>1.5285477858057408</v>
      </c>
      <c r="G248" s="59">
        <f t="shared" si="23"/>
        <v>0.09020143909773974</v>
      </c>
      <c r="H248" s="10" t="s">
        <v>83</v>
      </c>
      <c r="I248" s="59">
        <f>การคำนวณตะกอน!F27</f>
        <v>2.42806847156837</v>
      </c>
      <c r="J248" s="58">
        <f>การคำนวณตะกอน!F28</f>
        <v>0</v>
      </c>
      <c r="K248" s="58">
        <f>การคำนวณตะกอน!F29</f>
        <v>2.157574885848852</v>
      </c>
      <c r="L248" s="60"/>
      <c r="M248" s="6"/>
    </row>
    <row r="249" spans="1:13" ht="24">
      <c r="A249" s="10">
        <v>9</v>
      </c>
      <c r="B249" s="115">
        <v>21004</v>
      </c>
      <c r="C249" s="58">
        <v>442.78</v>
      </c>
      <c r="D249" s="58">
        <v>0.445</v>
      </c>
      <c r="E249" s="59">
        <f t="shared" si="1"/>
        <v>0.038448</v>
      </c>
      <c r="F249" s="58">
        <f t="shared" si="22"/>
        <v>37.57328332379424</v>
      </c>
      <c r="G249" s="59">
        <f t="shared" si="23"/>
        <v>1.4446175972332411</v>
      </c>
      <c r="H249" s="10" t="s">
        <v>84</v>
      </c>
      <c r="I249" s="59">
        <f>การคำนวณตะกอน!F30</f>
        <v>6.20415313309584</v>
      </c>
      <c r="J249" s="58">
        <f>การคำนวณตะกอน!F31</f>
        <v>45.878136200732165</v>
      </c>
      <c r="K249" s="58">
        <f>การคำนวณตะกอน!F32</f>
        <v>60.637560637554735</v>
      </c>
      <c r="L249" s="60"/>
      <c r="M249" s="6"/>
    </row>
    <row r="250" spans="1:13" ht="24">
      <c r="A250" s="10">
        <v>10</v>
      </c>
      <c r="B250" s="115">
        <v>21017</v>
      </c>
      <c r="C250" s="58">
        <v>442.87</v>
      </c>
      <c r="D250" s="58">
        <v>1.701</v>
      </c>
      <c r="E250" s="59">
        <f t="shared" si="1"/>
        <v>0.14696640000000002</v>
      </c>
      <c r="F250" s="58">
        <f t="shared" si="22"/>
        <v>9.74875880652449</v>
      </c>
      <c r="G250" s="59">
        <f t="shared" si="23"/>
        <v>1.432739986263201</v>
      </c>
      <c r="H250" s="10" t="s">
        <v>85</v>
      </c>
      <c r="I250" s="59">
        <f>การคำนวณตะกอน!F33</f>
        <v>9.933032138176273</v>
      </c>
      <c r="J250" s="58">
        <f>การคำนวณตะกอน!F34</f>
        <v>11.442769804173345</v>
      </c>
      <c r="K250" s="58">
        <f>การคำนวณตะกอน!F35</f>
        <v>7.870474477223855</v>
      </c>
      <c r="L250" s="60"/>
      <c r="M250" s="6"/>
    </row>
    <row r="251" spans="1:13" ht="24">
      <c r="A251" s="10">
        <v>11</v>
      </c>
      <c r="B251" s="115">
        <v>21025</v>
      </c>
      <c r="C251" s="58">
        <v>442.82</v>
      </c>
      <c r="D251" s="58">
        <v>1.145</v>
      </c>
      <c r="E251" s="59">
        <f t="shared" si="1"/>
        <v>0.098928</v>
      </c>
      <c r="F251" s="58">
        <f t="shared" si="22"/>
        <v>36.646111433403725</v>
      </c>
      <c r="G251" s="59">
        <f t="shared" si="23"/>
        <v>3.6253265118837636</v>
      </c>
      <c r="H251" s="10" t="s">
        <v>86</v>
      </c>
      <c r="I251" s="59">
        <f>การคำนวณตะกอน!F36</f>
        <v>27.697220502453494</v>
      </c>
      <c r="J251" s="58">
        <f>การคำนวณตะกอน!F37</f>
        <v>41.76630001592329</v>
      </c>
      <c r="K251" s="58">
        <f>การคำนวณตะกอน!F38</f>
        <v>40.474813781834406</v>
      </c>
      <c r="L251" s="60"/>
      <c r="M251" s="6"/>
    </row>
    <row r="252" spans="1:13" ht="24">
      <c r="A252" s="10">
        <v>12</v>
      </c>
      <c r="B252" s="115">
        <v>21038</v>
      </c>
      <c r="C252" s="58">
        <v>442.93</v>
      </c>
      <c r="D252" s="58">
        <v>3.206</v>
      </c>
      <c r="E252" s="59">
        <f t="shared" si="1"/>
        <v>0.27699840000000003</v>
      </c>
      <c r="F252" s="58">
        <f t="shared" si="22"/>
        <v>75.82428430750629</v>
      </c>
      <c r="G252" s="59">
        <f t="shared" si="23"/>
        <v>21.003205434324354</v>
      </c>
      <c r="H252" s="10" t="s">
        <v>87</v>
      </c>
      <c r="I252" s="59">
        <f>การคำนวณตะกอน!F39</f>
        <v>70.19328585963055</v>
      </c>
      <c r="J252" s="58">
        <f>การคำนวณตะกอน!F40</f>
        <v>71.97290431835692</v>
      </c>
      <c r="K252" s="58">
        <f>การคำนวณตะกอน!F41</f>
        <v>85.30666274453144</v>
      </c>
      <c r="L252" s="60"/>
      <c r="M252" s="6"/>
    </row>
    <row r="253" spans="1:13" ht="24">
      <c r="A253" s="10">
        <v>13</v>
      </c>
      <c r="B253" s="115">
        <v>21046</v>
      </c>
      <c r="C253" s="58">
        <v>442.86</v>
      </c>
      <c r="D253" s="58">
        <v>1.72</v>
      </c>
      <c r="E253" s="59">
        <f t="shared" si="1"/>
        <v>0.14860800000000002</v>
      </c>
      <c r="F253" s="58">
        <f t="shared" si="22"/>
        <v>65.01142406346844</v>
      </c>
      <c r="G253" s="59">
        <f t="shared" si="23"/>
        <v>9.66121770722392</v>
      </c>
      <c r="H253" s="10" t="s">
        <v>88</v>
      </c>
      <c r="I253" s="59">
        <f>การคำนวณตะกอน!F42</f>
        <v>66.00542314824054</v>
      </c>
      <c r="J253" s="58">
        <f>การคำนวณตะกอน!F43</f>
        <v>49.074346165148874</v>
      </c>
      <c r="K253" s="58">
        <f>การคำนวณตะกอน!F44</f>
        <v>79.95450287701591</v>
      </c>
      <c r="L253" s="60"/>
      <c r="M253" s="6"/>
    </row>
    <row r="254" spans="1:13" ht="24">
      <c r="A254" s="10">
        <v>14</v>
      </c>
      <c r="B254" s="115">
        <v>21052</v>
      </c>
      <c r="C254" s="58">
        <v>442.98</v>
      </c>
      <c r="D254" s="58">
        <v>4.751</v>
      </c>
      <c r="E254" s="59">
        <f t="shared" si="1"/>
        <v>0.41048640000000003</v>
      </c>
      <c r="F254" s="58">
        <f t="shared" si="22"/>
        <v>390.4345884467093</v>
      </c>
      <c r="G254" s="59">
        <f t="shared" si="23"/>
        <v>160.2680886469713</v>
      </c>
      <c r="H254" s="10" t="s">
        <v>89</v>
      </c>
      <c r="I254" s="59">
        <f>การคำนวณตะกอน!F45</f>
        <v>938.6314820496904</v>
      </c>
      <c r="J254" s="58">
        <f>การคำนวณตะกอน!F46</f>
        <v>122.03330309324171</v>
      </c>
      <c r="K254" s="58">
        <f>การคำนวณตะกอน!F47</f>
        <v>110.638980197196</v>
      </c>
      <c r="L254" s="60"/>
      <c r="M254" s="6"/>
    </row>
    <row r="255" spans="1:13" ht="24">
      <c r="A255" s="10">
        <v>15</v>
      </c>
      <c r="B255" s="115">
        <v>21073</v>
      </c>
      <c r="C255" s="58">
        <v>442.67</v>
      </c>
      <c r="D255" s="58">
        <v>2.384</v>
      </c>
      <c r="E255" s="59">
        <f t="shared" si="1"/>
        <v>0.2059776</v>
      </c>
      <c r="F255" s="58">
        <f aca="true" t="shared" si="24" ref="F255:F265">+AVERAGE(I255:K255)</f>
        <v>34.45493516302802</v>
      </c>
      <c r="G255" s="59">
        <f aca="true" t="shared" si="25" ref="G255:G265">F255*E255</f>
        <v>7.0969448530361205</v>
      </c>
      <c r="H255" s="10" t="s">
        <v>90</v>
      </c>
      <c r="I255" s="59">
        <f>การคำนวณตะกอน!F48</f>
        <v>37.54317465086768</v>
      </c>
      <c r="J255" s="58">
        <f>การคำนวณตะกอน!F49</f>
        <v>25.702960485586296</v>
      </c>
      <c r="K255" s="58">
        <f>การคำนวณตะกอน!F50</f>
        <v>40.118670352630076</v>
      </c>
      <c r="L255" s="60"/>
      <c r="M255" s="6"/>
    </row>
    <row r="256" spans="1:13" ht="24">
      <c r="A256" s="10">
        <v>16</v>
      </c>
      <c r="B256" s="115">
        <v>21081</v>
      </c>
      <c r="C256" s="58">
        <v>442.6</v>
      </c>
      <c r="D256" s="58">
        <v>1.625</v>
      </c>
      <c r="E256" s="59">
        <f t="shared" si="1"/>
        <v>0.1404</v>
      </c>
      <c r="F256" s="58">
        <f t="shared" si="24"/>
        <v>33.72002707850937</v>
      </c>
      <c r="G256" s="59">
        <f t="shared" si="25"/>
        <v>4.734291801822716</v>
      </c>
      <c r="H256" s="10" t="s">
        <v>91</v>
      </c>
      <c r="I256" s="59">
        <f>การคำนวณตะกอน!F51</f>
        <v>37.046837787813544</v>
      </c>
      <c r="J256" s="58">
        <f>การคำนวณตะกอน!F52</f>
        <v>35.78940759110522</v>
      </c>
      <c r="K256" s="58">
        <f>การคำนวณตะกอน!F53</f>
        <v>28.323835856609353</v>
      </c>
      <c r="L256" s="60"/>
      <c r="M256" s="6"/>
    </row>
    <row r="257" spans="1:13" ht="24">
      <c r="A257" s="10">
        <v>17</v>
      </c>
      <c r="B257" s="115">
        <v>21087</v>
      </c>
      <c r="C257" s="58">
        <v>442.58</v>
      </c>
      <c r="D257" s="58">
        <v>1.477</v>
      </c>
      <c r="E257" s="59">
        <f t="shared" si="1"/>
        <v>0.12761280000000003</v>
      </c>
      <c r="F257" s="58">
        <f t="shared" si="24"/>
        <v>29.75891589730845</v>
      </c>
      <c r="G257" s="59">
        <f t="shared" si="25"/>
        <v>3.7976185826200446</v>
      </c>
      <c r="H257" s="10" t="s">
        <v>92</v>
      </c>
      <c r="I257" s="59">
        <f>การคำนวณตะกอน!F54</f>
        <v>22.271714922097793</v>
      </c>
      <c r="J257" s="58">
        <f>การคำนวณตะกอน!F55</f>
        <v>36.83027060557777</v>
      </c>
      <c r="K257" s="58">
        <f>การคำนวณตะกอน!F56</f>
        <v>30.174762164249785</v>
      </c>
      <c r="L257" s="60"/>
      <c r="M257" s="6"/>
    </row>
    <row r="258" spans="1:13" ht="24">
      <c r="A258" s="10">
        <v>18</v>
      </c>
      <c r="B258" s="115">
        <v>21095</v>
      </c>
      <c r="C258" s="58">
        <v>442.61</v>
      </c>
      <c r="D258" s="58">
        <v>1.734</v>
      </c>
      <c r="E258" s="59">
        <f t="shared" si="1"/>
        <v>0.1498176</v>
      </c>
      <c r="F258" s="58">
        <f t="shared" si="24"/>
        <v>21.331477077047023</v>
      </c>
      <c r="G258" s="59">
        <f t="shared" si="25"/>
        <v>3.1958307001382</v>
      </c>
      <c r="H258" s="10" t="s">
        <v>93</v>
      </c>
      <c r="I258" s="59">
        <f>การคำนวณตะกอน!F57</f>
        <v>23.53045640208405</v>
      </c>
      <c r="J258" s="58">
        <f>การคำนวณตะกอน!F58</f>
        <v>10.127607859014487</v>
      </c>
      <c r="K258" s="58">
        <f>การคำนวณตะกอน!F59</f>
        <v>30.336366970042533</v>
      </c>
      <c r="L258" s="60"/>
      <c r="M258" s="6"/>
    </row>
    <row r="259" spans="1:13" ht="24">
      <c r="A259" s="10">
        <v>19</v>
      </c>
      <c r="B259" s="115">
        <v>21106</v>
      </c>
      <c r="C259" s="58">
        <v>442.6</v>
      </c>
      <c r="D259" s="58">
        <v>1.711</v>
      </c>
      <c r="E259" s="59">
        <f t="shared" si="1"/>
        <v>0.1478304</v>
      </c>
      <c r="F259" s="58">
        <f t="shared" si="24"/>
        <v>10.766711714941017</v>
      </c>
      <c r="G259" s="59">
        <f t="shared" si="25"/>
        <v>1.5916472995044166</v>
      </c>
      <c r="H259" s="10" t="s">
        <v>94</v>
      </c>
      <c r="I259" s="59">
        <f>การคำนวณตะกอน!F60</f>
        <v>19.052600119541136</v>
      </c>
      <c r="J259" s="58">
        <f>การคำนวณตะกอน!F61</f>
        <v>7.08534621578737</v>
      </c>
      <c r="K259" s="58">
        <f>การคำนวณตะกอน!F62</f>
        <v>6.1621888094945465</v>
      </c>
      <c r="L259" s="60"/>
      <c r="M259" s="6"/>
    </row>
    <row r="260" spans="1:12" ht="24">
      <c r="A260" s="10">
        <v>20</v>
      </c>
      <c r="B260" s="115">
        <v>21122</v>
      </c>
      <c r="C260" s="58">
        <v>442.59</v>
      </c>
      <c r="D260" s="58">
        <v>1.635</v>
      </c>
      <c r="E260" s="59">
        <f t="shared" si="1"/>
        <v>0.141264</v>
      </c>
      <c r="F260" s="58">
        <f t="shared" si="24"/>
        <v>6.019120599788302</v>
      </c>
      <c r="G260" s="59">
        <f t="shared" si="25"/>
        <v>0.8502850524084946</v>
      </c>
      <c r="H260" s="10" t="s">
        <v>95</v>
      </c>
      <c r="I260" s="59">
        <f>การคำนวณตะกอน!F63</f>
        <v>5.919426163862218</v>
      </c>
      <c r="J260" s="58">
        <f>การคำนวณตะกอน!F64</f>
        <v>1.8769649476752275</v>
      </c>
      <c r="K260" s="58">
        <f>การคำนวณตะกอน!F65</f>
        <v>10.26097068782746</v>
      </c>
      <c r="L260" s="11"/>
    </row>
    <row r="261" spans="1:12" ht="24">
      <c r="A261" s="10">
        <v>21</v>
      </c>
      <c r="B261" s="115">
        <v>21130</v>
      </c>
      <c r="C261" s="58">
        <v>442.61</v>
      </c>
      <c r="D261" s="58">
        <v>1.86</v>
      </c>
      <c r="E261" s="59">
        <f t="shared" si="1"/>
        <v>0.160704</v>
      </c>
      <c r="F261" s="58">
        <f t="shared" si="24"/>
        <v>10.43121413580951</v>
      </c>
      <c r="G261" s="59">
        <f t="shared" si="25"/>
        <v>1.6763378364811317</v>
      </c>
      <c r="H261" s="10" t="s">
        <v>68</v>
      </c>
      <c r="I261" s="59">
        <f>การคำนวณตะกอน!F66</f>
        <v>3.4244229846947603</v>
      </c>
      <c r="J261" s="58">
        <f>การคำนวณตะกอน!F67</f>
        <v>13.857394809788223</v>
      </c>
      <c r="K261" s="58">
        <f>การคำนวณตะกอน!F68</f>
        <v>14.01182461294555</v>
      </c>
      <c r="L261" s="11"/>
    </row>
    <row r="262" spans="1:12" ht="24">
      <c r="A262" s="10">
        <v>22</v>
      </c>
      <c r="B262" s="115">
        <v>21136</v>
      </c>
      <c r="C262" s="58">
        <v>442.58</v>
      </c>
      <c r="D262" s="58">
        <v>1.307</v>
      </c>
      <c r="E262" s="59">
        <f t="shared" si="1"/>
        <v>0.1129248</v>
      </c>
      <c r="F262" s="58">
        <f t="shared" si="24"/>
        <v>24.52240318005224</v>
      </c>
      <c r="G262" s="59">
        <f t="shared" si="25"/>
        <v>2.7691874746267633</v>
      </c>
      <c r="H262" s="10" t="s">
        <v>96</v>
      </c>
      <c r="I262" s="59">
        <f>การคำนวณตะกอน!F69</f>
        <v>29.98286693321261</v>
      </c>
      <c r="J262" s="58">
        <f>การคำนวณตะกอน!F70</f>
        <v>32.93784310256879</v>
      </c>
      <c r="K262" s="58">
        <f>การคำนวณตะกอน!F71</f>
        <v>10.646499504375322</v>
      </c>
      <c r="L262" s="11"/>
    </row>
    <row r="263" spans="1:12" ht="24">
      <c r="A263" s="10">
        <v>23</v>
      </c>
      <c r="B263" s="115">
        <v>21145</v>
      </c>
      <c r="C263" s="58">
        <v>442.55</v>
      </c>
      <c r="D263" s="58">
        <v>0.811</v>
      </c>
      <c r="E263" s="59">
        <f t="shared" si="1"/>
        <v>0.0700704</v>
      </c>
      <c r="F263" s="58">
        <f t="shared" si="24"/>
        <v>10.486684272326716</v>
      </c>
      <c r="G263" s="59">
        <f t="shared" si="25"/>
        <v>0.7348061616356419</v>
      </c>
      <c r="H263" s="10" t="s">
        <v>97</v>
      </c>
      <c r="I263" s="59">
        <f>การคำนวณตะกอน!F72</f>
        <v>5.64741317098704</v>
      </c>
      <c r="J263" s="58">
        <f>การคำนวณตะกอน!F73</f>
        <v>7.505714578151473</v>
      </c>
      <c r="K263" s="58">
        <f>การคำนวณตะกอน!F74</f>
        <v>18.306925067841636</v>
      </c>
      <c r="L263" s="11"/>
    </row>
    <row r="264" spans="1:12" ht="24">
      <c r="A264" s="10">
        <v>24</v>
      </c>
      <c r="B264" s="115">
        <v>21156</v>
      </c>
      <c r="C264" s="58">
        <v>442.53</v>
      </c>
      <c r="D264" s="58">
        <v>0.7</v>
      </c>
      <c r="E264" s="59">
        <f t="shared" si="1"/>
        <v>0.06048</v>
      </c>
      <c r="F264" s="58">
        <f t="shared" si="24"/>
        <v>6.0034467878937035</v>
      </c>
      <c r="G264" s="59">
        <f t="shared" si="25"/>
        <v>0.3630884617318112</v>
      </c>
      <c r="H264" s="10" t="s">
        <v>98</v>
      </c>
      <c r="I264" s="59">
        <f>การคำนวณตะกอน!F75</f>
        <v>9.577076310189769</v>
      </c>
      <c r="J264" s="58">
        <f>การคำนวณตะกอน!F76</f>
        <v>3.3010233172099857</v>
      </c>
      <c r="K264" s="58">
        <f>การคำนวณตะกอน!F77</f>
        <v>5.132240736281354</v>
      </c>
      <c r="L264" s="11"/>
    </row>
    <row r="265" spans="1:12" ht="24">
      <c r="A265" s="10">
        <v>25</v>
      </c>
      <c r="B265" s="115">
        <v>21170</v>
      </c>
      <c r="C265" s="58">
        <v>442.52</v>
      </c>
      <c r="D265" s="58">
        <v>0.723</v>
      </c>
      <c r="E265" s="59">
        <f aca="true" t="shared" si="26" ref="E265:E295">D265*0.0864</f>
        <v>0.0624672</v>
      </c>
      <c r="F265" s="58">
        <f t="shared" si="24"/>
        <v>3.0472700709305176</v>
      </c>
      <c r="G265" s="59">
        <f t="shared" si="25"/>
        <v>0.19035442897483082</v>
      </c>
      <c r="H265" s="10" t="s">
        <v>71</v>
      </c>
      <c r="I265" s="59">
        <f>การคำนวณตะกอน!F78</f>
        <v>1.4143271338627674</v>
      </c>
      <c r="J265" s="58">
        <f>การคำนวณตะกอน!F79</f>
        <v>4.601226993854306</v>
      </c>
      <c r="K265" s="58">
        <f>การคำนวณตะกอน!F80</f>
        <v>3.12625608507448</v>
      </c>
      <c r="L265" s="11"/>
    </row>
    <row r="266" spans="1:12" ht="24">
      <c r="A266" s="10">
        <v>26</v>
      </c>
      <c r="B266" s="115">
        <v>21177</v>
      </c>
      <c r="C266" s="58">
        <v>442.52</v>
      </c>
      <c r="D266" s="58">
        <v>0.738</v>
      </c>
      <c r="E266" s="59">
        <f t="shared" si="26"/>
        <v>0.0637632</v>
      </c>
      <c r="F266" s="58">
        <f aca="true" t="shared" si="27" ref="F266:F271">+AVERAGE(I266:K266)</f>
        <v>21.344951027011348</v>
      </c>
      <c r="G266" s="59">
        <f aca="true" t="shared" si="28" ref="G266:G271">F266*E266</f>
        <v>1.36102238132553</v>
      </c>
      <c r="H266" s="10" t="s">
        <v>72</v>
      </c>
      <c r="I266" s="59">
        <f>การคำนวณตะกอน!F81</f>
        <v>25.18891687662747</v>
      </c>
      <c r="J266" s="58">
        <f>การคำนวณตะกอน!F82</f>
        <v>20.31553922627925</v>
      </c>
      <c r="K266" s="58">
        <f>การคำนวณตะกอน!F83</f>
        <v>18.53039697812733</v>
      </c>
      <c r="L266" s="11"/>
    </row>
    <row r="267" spans="1:12" ht="24">
      <c r="A267" s="10">
        <v>27</v>
      </c>
      <c r="B267" s="115">
        <v>21190</v>
      </c>
      <c r="C267" s="58">
        <v>442.53</v>
      </c>
      <c r="D267" s="58">
        <v>0.734</v>
      </c>
      <c r="E267" s="59">
        <f t="shared" si="26"/>
        <v>0.0634176</v>
      </c>
      <c r="F267" s="58">
        <f t="shared" si="27"/>
        <v>13.127040000000001</v>
      </c>
      <c r="G267" s="59">
        <f t="shared" si="28"/>
        <v>0.8324853719040001</v>
      </c>
      <c r="H267" s="10" t="s">
        <v>73</v>
      </c>
      <c r="I267" s="59">
        <v>11.50211</v>
      </c>
      <c r="J267" s="58">
        <v>14.73885</v>
      </c>
      <c r="K267" s="58">
        <v>13.14016</v>
      </c>
      <c r="L267" s="11"/>
    </row>
    <row r="268" spans="1:12" ht="24">
      <c r="A268" s="10">
        <v>28</v>
      </c>
      <c r="B268" s="115">
        <v>21198</v>
      </c>
      <c r="C268" s="58">
        <v>442.54</v>
      </c>
      <c r="D268" s="58">
        <v>1.013</v>
      </c>
      <c r="E268" s="59">
        <f t="shared" si="26"/>
        <v>0.0875232</v>
      </c>
      <c r="F268" s="58">
        <f t="shared" si="27"/>
        <v>11.15632</v>
      </c>
      <c r="G268" s="59">
        <f t="shared" si="28"/>
        <v>0.9764368266239999</v>
      </c>
      <c r="H268" s="10" t="s">
        <v>74</v>
      </c>
      <c r="I268" s="59">
        <v>9.84702</v>
      </c>
      <c r="J268" s="58">
        <v>6.73258</v>
      </c>
      <c r="K268" s="58">
        <v>16.88936</v>
      </c>
      <c r="L268" s="11"/>
    </row>
    <row r="269" spans="1:12" ht="24">
      <c r="A269" s="10">
        <v>29</v>
      </c>
      <c r="B269" s="115">
        <v>21206</v>
      </c>
      <c r="C269" s="58">
        <v>442.52</v>
      </c>
      <c r="D269" s="58">
        <v>0.73</v>
      </c>
      <c r="E269" s="59">
        <f t="shared" si="26"/>
        <v>0.063072</v>
      </c>
      <c r="F269" s="58">
        <f t="shared" si="27"/>
        <v>11.126843333333333</v>
      </c>
      <c r="G269" s="59">
        <f t="shared" si="28"/>
        <v>0.7017922627200001</v>
      </c>
      <c r="H269" s="10" t="s">
        <v>75</v>
      </c>
      <c r="I269" s="59">
        <v>19.07453</v>
      </c>
      <c r="J269" s="58">
        <v>9.63948</v>
      </c>
      <c r="K269" s="58">
        <v>4.66652</v>
      </c>
      <c r="L269" s="11"/>
    </row>
    <row r="270" spans="1:12" ht="24">
      <c r="A270" s="10">
        <v>30</v>
      </c>
      <c r="B270" s="115">
        <v>21218</v>
      </c>
      <c r="C270" s="58">
        <v>442.52</v>
      </c>
      <c r="D270" s="58">
        <v>0.72</v>
      </c>
      <c r="E270" s="59">
        <f t="shared" si="26"/>
        <v>0.062208</v>
      </c>
      <c r="F270" s="58">
        <f t="shared" si="27"/>
        <v>13.568010000000001</v>
      </c>
      <c r="G270" s="59">
        <f t="shared" si="28"/>
        <v>0.8440387660800001</v>
      </c>
      <c r="H270" s="10" t="s">
        <v>76</v>
      </c>
      <c r="I270" s="59">
        <v>4.20413</v>
      </c>
      <c r="J270" s="58">
        <v>28.19353</v>
      </c>
      <c r="K270" s="58">
        <v>8.30637</v>
      </c>
      <c r="L270" s="11"/>
    </row>
    <row r="271" spans="1:12" ht="24">
      <c r="A271" s="10">
        <v>31</v>
      </c>
      <c r="B271" s="115">
        <v>21227</v>
      </c>
      <c r="C271" s="58">
        <v>442.53</v>
      </c>
      <c r="D271" s="58">
        <v>0.371</v>
      </c>
      <c r="E271" s="59">
        <f t="shared" si="26"/>
        <v>0.032054400000000004</v>
      </c>
      <c r="F271" s="58">
        <f t="shared" si="27"/>
        <v>20.07826</v>
      </c>
      <c r="G271" s="59">
        <f t="shared" si="28"/>
        <v>0.6435965773440001</v>
      </c>
      <c r="H271" s="10" t="s">
        <v>99</v>
      </c>
      <c r="I271" s="59">
        <v>14.4856</v>
      </c>
      <c r="J271" s="58">
        <v>34.25961</v>
      </c>
      <c r="K271" s="58">
        <v>11.48957</v>
      </c>
      <c r="L271" s="11"/>
    </row>
    <row r="272" spans="1:12" ht="24">
      <c r="A272" s="10">
        <v>32</v>
      </c>
      <c r="B272" s="115">
        <v>21255</v>
      </c>
      <c r="C272" s="58">
        <v>442.53</v>
      </c>
      <c r="D272" s="58">
        <v>0.303</v>
      </c>
      <c r="E272" s="59">
        <f t="shared" si="26"/>
        <v>0.0261792</v>
      </c>
      <c r="F272" s="58">
        <f aca="true" t="shared" si="29" ref="F272:F345">+AVERAGE(I272:K272)</f>
        <v>16.75398</v>
      </c>
      <c r="G272" s="59">
        <f aca="true" t="shared" si="30" ref="G272:G335">F272*E272</f>
        <v>0.43860579321599996</v>
      </c>
      <c r="H272" s="10" t="s">
        <v>100</v>
      </c>
      <c r="I272" s="59">
        <v>2.87853</v>
      </c>
      <c r="J272" s="58">
        <v>17.20162</v>
      </c>
      <c r="K272" s="58">
        <v>30.18179</v>
      </c>
      <c r="L272" s="11"/>
    </row>
    <row r="273" spans="1:12" ht="24.75" thickBot="1">
      <c r="A273" s="10">
        <v>33</v>
      </c>
      <c r="B273" s="115">
        <v>21270</v>
      </c>
      <c r="C273" s="58">
        <v>442.52</v>
      </c>
      <c r="D273" s="58">
        <v>0.291</v>
      </c>
      <c r="E273" s="59">
        <f t="shared" si="26"/>
        <v>0.0251424</v>
      </c>
      <c r="F273" s="58">
        <f t="shared" si="29"/>
        <v>13.269536666666667</v>
      </c>
      <c r="G273" s="59">
        <f t="shared" si="30"/>
        <v>0.33362799868799997</v>
      </c>
      <c r="H273" s="10" t="s">
        <v>101</v>
      </c>
      <c r="I273" s="59">
        <v>34.90767</v>
      </c>
      <c r="J273" s="58">
        <v>0.77652</v>
      </c>
      <c r="K273" s="58">
        <v>4.12442</v>
      </c>
      <c r="L273" s="11"/>
    </row>
    <row r="274" spans="1:15" ht="24">
      <c r="A274" s="86">
        <v>1</v>
      </c>
      <c r="B274" s="179">
        <v>21277</v>
      </c>
      <c r="C274" s="87">
        <v>442.52</v>
      </c>
      <c r="D274" s="87">
        <v>0.286</v>
      </c>
      <c r="E274" s="88">
        <f t="shared" si="26"/>
        <v>0.0247104</v>
      </c>
      <c r="F274" s="87">
        <f t="shared" si="29"/>
        <v>24.531356666666664</v>
      </c>
      <c r="G274" s="88">
        <f t="shared" si="30"/>
        <v>0.606179635776</v>
      </c>
      <c r="H274" s="94" t="s">
        <v>77</v>
      </c>
      <c r="I274" s="88">
        <v>26.74338</v>
      </c>
      <c r="J274" s="87">
        <v>30.96326</v>
      </c>
      <c r="K274" s="87">
        <v>15.88743</v>
      </c>
      <c r="L274" s="180"/>
      <c r="M274" s="180"/>
      <c r="N274" s="180"/>
      <c r="O274" s="180"/>
    </row>
    <row r="275" spans="1:12" ht="24">
      <c r="A275" s="10">
        <v>2</v>
      </c>
      <c r="B275" s="115">
        <v>21297</v>
      </c>
      <c r="C275" s="58">
        <v>442.51</v>
      </c>
      <c r="D275" s="58">
        <v>0.28</v>
      </c>
      <c r="E275" s="59">
        <f t="shared" si="26"/>
        <v>0.024192000000000005</v>
      </c>
      <c r="F275" s="58">
        <f t="shared" si="29"/>
        <v>21.94836666666667</v>
      </c>
      <c r="G275" s="59">
        <f t="shared" si="30"/>
        <v>0.5309748864000001</v>
      </c>
      <c r="H275" s="94" t="s">
        <v>44</v>
      </c>
      <c r="I275" s="59">
        <v>13.66526</v>
      </c>
      <c r="J275" s="58">
        <v>37.68252</v>
      </c>
      <c r="K275" s="58">
        <v>14.49732</v>
      </c>
      <c r="L275" s="11"/>
    </row>
    <row r="276" spans="1:12" ht="24">
      <c r="A276" s="10">
        <v>3</v>
      </c>
      <c r="B276" s="115">
        <v>21306</v>
      </c>
      <c r="C276" s="58">
        <v>442.53</v>
      </c>
      <c r="D276" s="58">
        <v>0.341</v>
      </c>
      <c r="E276" s="59">
        <f t="shared" si="26"/>
        <v>0.029462400000000003</v>
      </c>
      <c r="F276" s="58">
        <f t="shared" si="29"/>
        <v>43.61222333333333</v>
      </c>
      <c r="G276" s="59">
        <f t="shared" si="30"/>
        <v>1.284920768736</v>
      </c>
      <c r="H276" s="94" t="s">
        <v>78</v>
      </c>
      <c r="I276" s="59">
        <v>41.30066</v>
      </c>
      <c r="J276" s="58">
        <v>51.8351</v>
      </c>
      <c r="K276" s="58">
        <v>37.70091</v>
      </c>
      <c r="L276" s="11"/>
    </row>
    <row r="277" spans="1:12" ht="24">
      <c r="A277" s="10">
        <v>4</v>
      </c>
      <c r="B277" s="115">
        <v>21325</v>
      </c>
      <c r="C277" s="58">
        <v>442.53</v>
      </c>
      <c r="D277" s="58">
        <v>0.327</v>
      </c>
      <c r="E277" s="59">
        <f t="shared" si="26"/>
        <v>0.0282528</v>
      </c>
      <c r="F277" s="58">
        <f t="shared" si="29"/>
        <v>9.620603333333333</v>
      </c>
      <c r="G277" s="59">
        <f t="shared" si="30"/>
        <v>0.271808981856</v>
      </c>
      <c r="H277" s="94" t="s">
        <v>79</v>
      </c>
      <c r="I277" s="59">
        <v>7.54094</v>
      </c>
      <c r="J277" s="58">
        <v>9.32191</v>
      </c>
      <c r="K277" s="58">
        <v>11.99896</v>
      </c>
      <c r="L277" s="11"/>
    </row>
    <row r="278" spans="1:12" ht="24">
      <c r="A278" s="10">
        <v>5</v>
      </c>
      <c r="B278" s="115">
        <v>21332</v>
      </c>
      <c r="C278" s="58">
        <v>442.55</v>
      </c>
      <c r="D278" s="58">
        <v>0.35</v>
      </c>
      <c r="E278" s="59">
        <f t="shared" si="26"/>
        <v>0.03024</v>
      </c>
      <c r="F278" s="58">
        <f t="shared" si="29"/>
        <v>16.20262333333333</v>
      </c>
      <c r="G278" s="59">
        <f t="shared" si="30"/>
        <v>0.48996732959999995</v>
      </c>
      <c r="H278" s="94" t="s">
        <v>80</v>
      </c>
      <c r="I278" s="59">
        <v>32.21384</v>
      </c>
      <c r="J278" s="58">
        <v>4.66099</v>
      </c>
      <c r="K278" s="58">
        <v>11.73304</v>
      </c>
      <c r="L278" s="11"/>
    </row>
    <row r="279" spans="1:12" ht="24">
      <c r="A279" s="10">
        <v>6</v>
      </c>
      <c r="B279" s="115">
        <v>21341</v>
      </c>
      <c r="C279" s="58">
        <v>442.55</v>
      </c>
      <c r="D279" s="58">
        <v>0.345</v>
      </c>
      <c r="E279" s="59">
        <f t="shared" si="26"/>
        <v>0.029807999999999998</v>
      </c>
      <c r="F279" s="58">
        <f t="shared" si="29"/>
        <v>4.38728</v>
      </c>
      <c r="G279" s="59">
        <f t="shared" si="30"/>
        <v>0.13077604223999997</v>
      </c>
      <c r="H279" s="10" t="s">
        <v>81</v>
      </c>
      <c r="I279" s="59">
        <v>6.59365</v>
      </c>
      <c r="J279" s="58">
        <v>2.79642</v>
      </c>
      <c r="K279" s="58">
        <v>3.77177</v>
      </c>
      <c r="L279" s="11"/>
    </row>
    <row r="280" spans="1:12" ht="24">
      <c r="A280" s="10">
        <v>7</v>
      </c>
      <c r="B280" s="115">
        <v>21355</v>
      </c>
      <c r="C280" s="58">
        <v>442.53</v>
      </c>
      <c r="D280" s="58">
        <v>0.29</v>
      </c>
      <c r="E280" s="59">
        <f t="shared" si="26"/>
        <v>0.025056</v>
      </c>
      <c r="F280" s="58">
        <f t="shared" si="29"/>
        <v>7.910993333333333</v>
      </c>
      <c r="G280" s="59">
        <f t="shared" si="30"/>
        <v>0.19821784895999997</v>
      </c>
      <c r="H280" s="10" t="s">
        <v>82</v>
      </c>
      <c r="I280" s="59">
        <v>2.09329</v>
      </c>
      <c r="J280" s="58">
        <v>20.29817</v>
      </c>
      <c r="K280" s="58">
        <v>1.34152</v>
      </c>
      <c r="L280" s="11"/>
    </row>
    <row r="281" spans="1:12" ht="24">
      <c r="A281" s="10">
        <v>8</v>
      </c>
      <c r="B281" s="115">
        <v>21362</v>
      </c>
      <c r="C281" s="58">
        <v>442.52</v>
      </c>
      <c r="D281" s="58">
        <v>0.286</v>
      </c>
      <c r="E281" s="59">
        <f t="shared" si="26"/>
        <v>0.0247104</v>
      </c>
      <c r="F281" s="58">
        <f t="shared" si="29"/>
        <v>2.6658666666666666</v>
      </c>
      <c r="G281" s="59">
        <f t="shared" si="30"/>
        <v>0.06587463168</v>
      </c>
      <c r="H281" s="10" t="s">
        <v>83</v>
      </c>
      <c r="I281" s="59">
        <v>4.50248</v>
      </c>
      <c r="J281" s="58">
        <v>0.91589</v>
      </c>
      <c r="K281" s="58">
        <v>2.57923</v>
      </c>
      <c r="L281" s="11"/>
    </row>
    <row r="282" spans="1:12" ht="24">
      <c r="A282" s="10">
        <v>9</v>
      </c>
      <c r="B282" s="115">
        <v>21367</v>
      </c>
      <c r="C282" s="58">
        <v>442.52</v>
      </c>
      <c r="D282" s="58">
        <v>0.284</v>
      </c>
      <c r="E282" s="59">
        <f t="shared" si="26"/>
        <v>0.0245376</v>
      </c>
      <c r="F282" s="58">
        <f t="shared" si="29"/>
        <v>28.29587666666667</v>
      </c>
      <c r="G282" s="59">
        <f t="shared" si="30"/>
        <v>0.694312903296</v>
      </c>
      <c r="H282" s="10" t="s">
        <v>84</v>
      </c>
      <c r="I282" s="59">
        <v>12.80337</v>
      </c>
      <c r="J282" s="58">
        <v>40.69604</v>
      </c>
      <c r="K282" s="58">
        <v>31.38822</v>
      </c>
      <c r="L282" s="11"/>
    </row>
    <row r="283" spans="1:12" ht="24">
      <c r="A283" s="10">
        <v>10</v>
      </c>
      <c r="B283" s="115">
        <v>21382</v>
      </c>
      <c r="C283" s="58">
        <v>442.57</v>
      </c>
      <c r="D283" s="58">
        <v>0.365</v>
      </c>
      <c r="E283" s="59">
        <f t="shared" si="26"/>
        <v>0.031536</v>
      </c>
      <c r="F283" s="58">
        <f t="shared" si="29"/>
        <v>20.841996666666667</v>
      </c>
      <c r="G283" s="59">
        <f t="shared" si="30"/>
        <v>0.65727320688</v>
      </c>
      <c r="H283" s="10" t="s">
        <v>85</v>
      </c>
      <c r="I283" s="59">
        <v>21.18195</v>
      </c>
      <c r="J283" s="58">
        <v>13.07985</v>
      </c>
      <c r="K283" s="58">
        <v>28.26419</v>
      </c>
      <c r="L283" s="11"/>
    </row>
    <row r="284" spans="1:12" ht="24">
      <c r="A284" s="10">
        <v>11</v>
      </c>
      <c r="B284" s="115">
        <v>21388</v>
      </c>
      <c r="C284" s="58">
        <v>442.74</v>
      </c>
      <c r="D284" s="58">
        <v>3.47</v>
      </c>
      <c r="E284" s="59">
        <f t="shared" si="26"/>
        <v>0.299808</v>
      </c>
      <c r="F284" s="58">
        <f t="shared" si="29"/>
        <v>90.21983999999999</v>
      </c>
      <c r="G284" s="59">
        <f t="shared" si="30"/>
        <v>27.04862979072</v>
      </c>
      <c r="H284" s="10" t="s">
        <v>86</v>
      </c>
      <c r="I284" s="59">
        <v>75.64535</v>
      </c>
      <c r="J284" s="58">
        <v>100.07388</v>
      </c>
      <c r="K284" s="58">
        <v>94.94029</v>
      </c>
      <c r="L284" s="11"/>
    </row>
    <row r="285" spans="1:12" ht="24">
      <c r="A285" s="10">
        <v>12</v>
      </c>
      <c r="B285" s="115">
        <v>21403</v>
      </c>
      <c r="C285" s="58">
        <v>442.68</v>
      </c>
      <c r="D285" s="58">
        <v>2.438</v>
      </c>
      <c r="E285" s="59">
        <f t="shared" si="26"/>
        <v>0.21064320000000003</v>
      </c>
      <c r="F285" s="58">
        <f t="shared" si="29"/>
        <v>40.3413</v>
      </c>
      <c r="G285" s="59">
        <f t="shared" si="30"/>
        <v>8.49762052416</v>
      </c>
      <c r="H285" s="10" t="s">
        <v>87</v>
      </c>
      <c r="I285" s="59">
        <v>46.39001</v>
      </c>
      <c r="J285" s="58">
        <v>33.03866</v>
      </c>
      <c r="K285" s="58">
        <v>41.59523</v>
      </c>
      <c r="L285" s="11"/>
    </row>
    <row r="286" spans="1:12" ht="24">
      <c r="A286" s="10">
        <v>13</v>
      </c>
      <c r="B286" s="115">
        <v>21416</v>
      </c>
      <c r="C286" s="58">
        <v>442.66</v>
      </c>
      <c r="D286" s="58">
        <v>1.75</v>
      </c>
      <c r="E286" s="59">
        <f t="shared" si="26"/>
        <v>0.1512</v>
      </c>
      <c r="F286" s="58">
        <f t="shared" si="29"/>
        <v>9.851796666666667</v>
      </c>
      <c r="G286" s="59">
        <f t="shared" si="30"/>
        <v>1.489591656</v>
      </c>
      <c r="H286" s="10" t="s">
        <v>88</v>
      </c>
      <c r="I286" s="59">
        <v>18.99762</v>
      </c>
      <c r="J286" s="58">
        <v>1.78923</v>
      </c>
      <c r="K286" s="58">
        <v>8.76854</v>
      </c>
      <c r="L286" s="11"/>
    </row>
    <row r="287" spans="1:12" ht="24">
      <c r="A287" s="10">
        <v>14</v>
      </c>
      <c r="B287" s="115">
        <v>21424</v>
      </c>
      <c r="C287" s="58">
        <v>442.59</v>
      </c>
      <c r="D287" s="58">
        <v>1.047</v>
      </c>
      <c r="E287" s="59">
        <f t="shared" si="26"/>
        <v>0.0904608</v>
      </c>
      <c r="F287" s="58">
        <f t="shared" si="29"/>
        <v>21.64815</v>
      </c>
      <c r="G287" s="59">
        <f t="shared" si="30"/>
        <v>1.95830896752</v>
      </c>
      <c r="H287" s="10" t="s">
        <v>89</v>
      </c>
      <c r="I287" s="59">
        <v>23.4156</v>
      </c>
      <c r="J287" s="58">
        <v>26.61147</v>
      </c>
      <c r="K287" s="58">
        <v>14.91738</v>
      </c>
      <c r="L287" s="11"/>
    </row>
    <row r="288" spans="1:12" ht="24">
      <c r="A288" s="10">
        <v>15</v>
      </c>
      <c r="B288" s="115">
        <v>21431</v>
      </c>
      <c r="C288" s="58">
        <v>442.6</v>
      </c>
      <c r="D288" s="58">
        <v>1.092</v>
      </c>
      <c r="E288" s="59">
        <f t="shared" si="26"/>
        <v>0.09434880000000001</v>
      </c>
      <c r="F288" s="58">
        <f t="shared" si="29"/>
        <v>18.871553333333335</v>
      </c>
      <c r="G288" s="59">
        <f t="shared" si="30"/>
        <v>1.7805084111360003</v>
      </c>
      <c r="H288" s="10" t="s">
        <v>90</v>
      </c>
      <c r="I288" s="59">
        <v>25.94569</v>
      </c>
      <c r="J288" s="58">
        <v>12.71995</v>
      </c>
      <c r="K288" s="58">
        <v>17.94902</v>
      </c>
      <c r="L288" s="11"/>
    </row>
    <row r="289" spans="1:12" ht="24">
      <c r="A289" s="10">
        <v>16</v>
      </c>
      <c r="B289" s="115">
        <v>21444</v>
      </c>
      <c r="C289" s="58">
        <v>442.6</v>
      </c>
      <c r="D289" s="58">
        <v>1.084</v>
      </c>
      <c r="E289" s="59">
        <f t="shared" si="26"/>
        <v>0.09365760000000001</v>
      </c>
      <c r="F289" s="58">
        <f t="shared" si="29"/>
        <v>15.403263333333333</v>
      </c>
      <c r="G289" s="59">
        <f t="shared" si="30"/>
        <v>1.4426326759680002</v>
      </c>
      <c r="H289" s="10" t="s">
        <v>91</v>
      </c>
      <c r="I289" s="59">
        <v>5.13812</v>
      </c>
      <c r="J289" s="58">
        <v>22.18088</v>
      </c>
      <c r="K289" s="58">
        <v>18.89079</v>
      </c>
      <c r="L289" s="11"/>
    </row>
    <row r="290" spans="1:12" ht="24">
      <c r="A290" s="10">
        <v>17</v>
      </c>
      <c r="B290" s="115">
        <v>21452</v>
      </c>
      <c r="C290" s="58">
        <v>442.64</v>
      </c>
      <c r="D290" s="58">
        <v>1.493</v>
      </c>
      <c r="E290" s="59">
        <f t="shared" si="26"/>
        <v>0.1289952</v>
      </c>
      <c r="F290" s="58">
        <f t="shared" si="29"/>
        <v>5.788653333333333</v>
      </c>
      <c r="G290" s="59">
        <f t="shared" si="30"/>
        <v>0.746708494464</v>
      </c>
      <c r="H290" s="10" t="s">
        <v>92</v>
      </c>
      <c r="I290" s="59">
        <v>3.30221</v>
      </c>
      <c r="J290" s="58">
        <v>4.50058</v>
      </c>
      <c r="K290" s="58">
        <v>9.56317</v>
      </c>
      <c r="L290" s="11"/>
    </row>
    <row r="291" spans="1:12" ht="24">
      <c r="A291" s="10">
        <v>18</v>
      </c>
      <c r="B291" s="115">
        <v>21459</v>
      </c>
      <c r="C291" s="58">
        <v>442.61</v>
      </c>
      <c r="D291" s="58">
        <v>1.158</v>
      </c>
      <c r="E291" s="59">
        <f t="shared" si="26"/>
        <v>0.10005119999999999</v>
      </c>
      <c r="F291" s="58">
        <f t="shared" si="29"/>
        <v>7.3300633333333325</v>
      </c>
      <c r="G291" s="59">
        <f t="shared" si="30"/>
        <v>0.7333816325759999</v>
      </c>
      <c r="H291" s="10" t="s">
        <v>93</v>
      </c>
      <c r="I291" s="59">
        <v>15.42863</v>
      </c>
      <c r="J291" s="58">
        <v>5.79811</v>
      </c>
      <c r="K291" s="58">
        <v>0.76345</v>
      </c>
      <c r="L291" s="11"/>
    </row>
    <row r="292" spans="1:12" ht="24">
      <c r="A292" s="10">
        <v>19</v>
      </c>
      <c r="B292" s="115">
        <v>21486</v>
      </c>
      <c r="C292" s="58">
        <v>442.6</v>
      </c>
      <c r="D292" s="58">
        <v>1.147</v>
      </c>
      <c r="E292" s="59">
        <f t="shared" si="26"/>
        <v>0.0991008</v>
      </c>
      <c r="F292" s="58">
        <f t="shared" si="29"/>
        <v>15.159066666666666</v>
      </c>
      <c r="G292" s="59">
        <f t="shared" si="30"/>
        <v>1.50227563392</v>
      </c>
      <c r="H292" s="10" t="s">
        <v>94</v>
      </c>
      <c r="I292" s="59">
        <v>18.00095</v>
      </c>
      <c r="J292" s="58">
        <v>16.98995</v>
      </c>
      <c r="K292" s="58">
        <v>10.4863</v>
      </c>
      <c r="L292" s="11"/>
    </row>
    <row r="293" spans="1:12" ht="24">
      <c r="A293" s="10">
        <v>20</v>
      </c>
      <c r="B293" s="115">
        <v>21494</v>
      </c>
      <c r="C293" s="58">
        <v>442.6</v>
      </c>
      <c r="D293" s="58">
        <v>1.146</v>
      </c>
      <c r="E293" s="59">
        <f t="shared" si="26"/>
        <v>0.0990144</v>
      </c>
      <c r="F293" s="58">
        <f t="shared" si="29"/>
        <v>37.72989333333334</v>
      </c>
      <c r="G293" s="59">
        <f t="shared" si="30"/>
        <v>3.7358027504640003</v>
      </c>
      <c r="H293" s="10" t="s">
        <v>95</v>
      </c>
      <c r="I293" s="59">
        <v>38.93663</v>
      </c>
      <c r="J293" s="58">
        <v>31.34796</v>
      </c>
      <c r="K293" s="58">
        <v>42.90509</v>
      </c>
      <c r="L293" s="11"/>
    </row>
    <row r="294" spans="1:12" ht="24">
      <c r="A294" s="10">
        <v>21</v>
      </c>
      <c r="B294" s="115">
        <v>21501</v>
      </c>
      <c r="C294" s="58">
        <v>442.92</v>
      </c>
      <c r="D294" s="58">
        <v>6.751</v>
      </c>
      <c r="E294" s="59">
        <f t="shared" si="26"/>
        <v>0.5832864000000001</v>
      </c>
      <c r="F294" s="58">
        <f t="shared" si="29"/>
        <v>242.26624333333334</v>
      </c>
      <c r="G294" s="59">
        <f t="shared" si="30"/>
        <v>141.31060491542402</v>
      </c>
      <c r="H294" s="10" t="s">
        <v>68</v>
      </c>
      <c r="I294" s="59">
        <v>210.44772</v>
      </c>
      <c r="J294" s="58">
        <v>278.83769</v>
      </c>
      <c r="K294" s="58">
        <v>237.51332</v>
      </c>
      <c r="L294" s="11"/>
    </row>
    <row r="295" spans="1:12" ht="24">
      <c r="A295" s="10">
        <v>22</v>
      </c>
      <c r="B295" s="123">
        <v>21513</v>
      </c>
      <c r="C295" s="4">
        <v>442.59</v>
      </c>
      <c r="D295" s="4">
        <v>1.143</v>
      </c>
      <c r="E295" s="4">
        <f t="shared" si="26"/>
        <v>0.0987552</v>
      </c>
      <c r="F295" s="58">
        <f t="shared" si="29"/>
        <v>30.15518</v>
      </c>
      <c r="G295" s="59">
        <f t="shared" si="30"/>
        <v>2.977980831936</v>
      </c>
      <c r="H295" s="10" t="s">
        <v>96</v>
      </c>
      <c r="I295" s="59">
        <v>25.90168</v>
      </c>
      <c r="J295" s="58">
        <v>25.37918</v>
      </c>
      <c r="K295" s="58">
        <v>39.18468</v>
      </c>
      <c r="L295" s="11"/>
    </row>
    <row r="296" spans="1:12" ht="24">
      <c r="A296" s="10">
        <v>23</v>
      </c>
      <c r="B296" s="115">
        <v>21527</v>
      </c>
      <c r="C296" s="58">
        <v>442.58</v>
      </c>
      <c r="D296" s="58">
        <v>1.001</v>
      </c>
      <c r="E296" s="59">
        <f aca="true" t="shared" si="31" ref="E296:E336">D296*0.0864</f>
        <v>0.08648639999999999</v>
      </c>
      <c r="F296" s="58">
        <f t="shared" si="29"/>
        <v>17.62735</v>
      </c>
      <c r="G296" s="59">
        <f t="shared" si="30"/>
        <v>1.5245260430399998</v>
      </c>
      <c r="H296" s="10" t="s">
        <v>97</v>
      </c>
      <c r="I296" s="59">
        <v>15.11168</v>
      </c>
      <c r="J296" s="58">
        <v>11.82068</v>
      </c>
      <c r="K296" s="58">
        <v>25.94969</v>
      </c>
      <c r="L296" s="11"/>
    </row>
    <row r="297" spans="1:12" ht="24">
      <c r="A297" s="10">
        <v>24</v>
      </c>
      <c r="B297" s="115">
        <v>21543</v>
      </c>
      <c r="C297" s="58">
        <v>442.55</v>
      </c>
      <c r="D297" s="58">
        <v>0.523</v>
      </c>
      <c r="E297" s="59">
        <f t="shared" si="31"/>
        <v>0.045187200000000004</v>
      </c>
      <c r="F297" s="58">
        <f t="shared" si="29"/>
        <v>29.510680000000004</v>
      </c>
      <c r="G297" s="59">
        <f t="shared" si="30"/>
        <v>1.3335049992960002</v>
      </c>
      <c r="H297" s="10" t="s">
        <v>98</v>
      </c>
      <c r="I297" s="59">
        <v>31.91372</v>
      </c>
      <c r="J297" s="58">
        <v>31.75683</v>
      </c>
      <c r="K297" s="58">
        <v>24.86149</v>
      </c>
      <c r="L297" s="11"/>
    </row>
    <row r="298" spans="1:12" ht="24">
      <c r="A298" s="10">
        <v>25</v>
      </c>
      <c r="B298" s="115">
        <v>21562</v>
      </c>
      <c r="C298" s="58">
        <v>442.55</v>
      </c>
      <c r="D298" s="58">
        <v>0.52</v>
      </c>
      <c r="E298" s="59">
        <f t="shared" si="31"/>
        <v>0.044928</v>
      </c>
      <c r="F298" s="58">
        <f t="shared" si="29"/>
        <v>10.44307</v>
      </c>
      <c r="G298" s="59">
        <f t="shared" si="30"/>
        <v>0.46918624896000005</v>
      </c>
      <c r="H298" s="10" t="s">
        <v>71</v>
      </c>
      <c r="I298" s="59">
        <v>9.07647</v>
      </c>
      <c r="J298" s="58">
        <v>11.55794</v>
      </c>
      <c r="K298" s="58">
        <v>10.6948</v>
      </c>
      <c r="L298" s="11"/>
    </row>
    <row r="299" spans="1:12" ht="24">
      <c r="A299" s="10">
        <v>26</v>
      </c>
      <c r="B299" s="115">
        <v>21578</v>
      </c>
      <c r="C299" s="58">
        <v>442.58</v>
      </c>
      <c r="D299" s="58">
        <v>0.673</v>
      </c>
      <c r="E299" s="59">
        <f t="shared" si="31"/>
        <v>0.05814720000000001</v>
      </c>
      <c r="F299" s="58">
        <f t="shared" si="29"/>
        <v>3.470413333333333</v>
      </c>
      <c r="G299" s="59">
        <f t="shared" si="30"/>
        <v>0.20179481817600003</v>
      </c>
      <c r="H299" s="10" t="s">
        <v>72</v>
      </c>
      <c r="I299" s="59">
        <v>1.63052</v>
      </c>
      <c r="J299" s="58">
        <v>5.64723</v>
      </c>
      <c r="K299" s="58">
        <v>3.13349</v>
      </c>
      <c r="L299" s="11"/>
    </row>
    <row r="300" spans="1:12" ht="24">
      <c r="A300" s="10">
        <v>27</v>
      </c>
      <c r="B300" s="115">
        <v>21591</v>
      </c>
      <c r="C300" s="58">
        <v>442.58</v>
      </c>
      <c r="D300" s="58">
        <v>0.672</v>
      </c>
      <c r="E300" s="59">
        <f t="shared" si="31"/>
        <v>0.05806080000000001</v>
      </c>
      <c r="F300" s="58">
        <f t="shared" si="29"/>
        <v>20.842696666666665</v>
      </c>
      <c r="G300" s="59">
        <f t="shared" si="30"/>
        <v>1.2101436426240002</v>
      </c>
      <c r="H300" s="10" t="s">
        <v>73</v>
      </c>
      <c r="I300" s="59">
        <v>24.10921</v>
      </c>
      <c r="J300" s="58">
        <v>14.74564</v>
      </c>
      <c r="K300" s="58">
        <v>23.67324</v>
      </c>
      <c r="L300" s="11"/>
    </row>
    <row r="301" spans="1:12" ht="24">
      <c r="A301" s="10">
        <v>28</v>
      </c>
      <c r="B301" s="115">
        <v>21605</v>
      </c>
      <c r="C301" s="58">
        <v>442.57</v>
      </c>
      <c r="D301" s="58">
        <v>0.3</v>
      </c>
      <c r="E301" s="59">
        <f t="shared" si="31"/>
        <v>0.025920000000000002</v>
      </c>
      <c r="F301" s="58">
        <f t="shared" si="29"/>
        <v>30.27001</v>
      </c>
      <c r="G301" s="59">
        <f t="shared" si="30"/>
        <v>0.7845986592</v>
      </c>
      <c r="H301" s="10" t="s">
        <v>74</v>
      </c>
      <c r="I301" s="59">
        <v>36.17431</v>
      </c>
      <c r="J301" s="58">
        <v>17.31835</v>
      </c>
      <c r="K301" s="58">
        <v>37.31737</v>
      </c>
      <c r="L301" s="11"/>
    </row>
    <row r="302" spans="1:12" ht="24">
      <c r="A302" s="10">
        <v>29</v>
      </c>
      <c r="B302" s="115">
        <v>21612</v>
      </c>
      <c r="C302" s="58">
        <v>442.57</v>
      </c>
      <c r="D302" s="58">
        <v>0.29</v>
      </c>
      <c r="E302" s="59">
        <f t="shared" si="31"/>
        <v>0.025056</v>
      </c>
      <c r="F302" s="58">
        <f t="shared" si="29"/>
        <v>0.7258866666666667</v>
      </c>
      <c r="G302" s="59">
        <f t="shared" si="30"/>
        <v>0.018187816319999998</v>
      </c>
      <c r="H302" s="10" t="s">
        <v>75</v>
      </c>
      <c r="I302" s="59">
        <v>0.95966</v>
      </c>
      <c r="J302" s="58">
        <v>0.65671</v>
      </c>
      <c r="K302" s="58">
        <v>0.56129</v>
      </c>
      <c r="L302" s="11"/>
    </row>
    <row r="303" spans="1:15" ht="24.75" thickBot="1">
      <c r="A303" s="181">
        <v>30</v>
      </c>
      <c r="B303" s="182">
        <v>21634</v>
      </c>
      <c r="C303" s="183">
        <v>442.56</v>
      </c>
      <c r="D303" s="183">
        <v>0.244</v>
      </c>
      <c r="E303" s="183">
        <f t="shared" si="31"/>
        <v>0.0210816</v>
      </c>
      <c r="F303" s="183">
        <f t="shared" si="29"/>
        <v>11.796289999999999</v>
      </c>
      <c r="G303" s="184">
        <f t="shared" si="30"/>
        <v>0.24868466726399996</v>
      </c>
      <c r="H303" s="181" t="s">
        <v>76</v>
      </c>
      <c r="I303" s="184">
        <v>8.2932</v>
      </c>
      <c r="J303" s="183">
        <v>11.014</v>
      </c>
      <c r="K303" s="183">
        <v>16.08167</v>
      </c>
      <c r="L303" s="185"/>
      <c r="M303" s="185"/>
      <c r="N303" s="185"/>
      <c r="O303" s="185"/>
    </row>
    <row r="304" spans="1:12" ht="24">
      <c r="A304" s="10">
        <v>1</v>
      </c>
      <c r="B304" s="123">
        <v>21645</v>
      </c>
      <c r="C304" s="4">
        <v>442.55</v>
      </c>
      <c r="D304" s="4">
        <v>0.23</v>
      </c>
      <c r="E304" s="4">
        <f t="shared" si="31"/>
        <v>0.019872</v>
      </c>
      <c r="F304" s="58">
        <f t="shared" si="29"/>
        <v>9.969783333333334</v>
      </c>
      <c r="G304" s="59">
        <f t="shared" si="30"/>
        <v>0.19811953440000002</v>
      </c>
      <c r="H304" s="94" t="s">
        <v>77</v>
      </c>
      <c r="I304" s="59">
        <v>15.27634</v>
      </c>
      <c r="J304" s="58">
        <v>5.38422</v>
      </c>
      <c r="K304" s="58">
        <v>9.24879</v>
      </c>
      <c r="L304" s="11"/>
    </row>
    <row r="305" spans="1:12" ht="24">
      <c r="A305" s="10">
        <v>2</v>
      </c>
      <c r="B305" s="123">
        <v>21659</v>
      </c>
      <c r="C305" s="4">
        <v>442.55</v>
      </c>
      <c r="D305" s="4">
        <v>0.222</v>
      </c>
      <c r="E305" s="4">
        <f t="shared" si="31"/>
        <v>0.0191808</v>
      </c>
      <c r="F305" s="58">
        <f t="shared" si="29"/>
        <v>14.771810000000002</v>
      </c>
      <c r="G305" s="59">
        <f t="shared" si="30"/>
        <v>0.2833351332480001</v>
      </c>
      <c r="H305" s="94" t="s">
        <v>44</v>
      </c>
      <c r="I305" s="59">
        <v>9.46136</v>
      </c>
      <c r="J305" s="58">
        <v>23.46122</v>
      </c>
      <c r="K305" s="58">
        <v>11.39285</v>
      </c>
      <c r="L305" s="11"/>
    </row>
    <row r="306" spans="1:12" ht="24">
      <c r="A306" s="10">
        <v>3</v>
      </c>
      <c r="B306" s="123">
        <v>21674</v>
      </c>
      <c r="C306" s="4">
        <v>442.55</v>
      </c>
      <c r="D306" s="4">
        <v>0.22</v>
      </c>
      <c r="E306" s="4">
        <f t="shared" si="31"/>
        <v>0.019008</v>
      </c>
      <c r="F306" s="58">
        <f t="shared" si="29"/>
        <v>30.44435333333333</v>
      </c>
      <c r="G306" s="59">
        <f t="shared" si="30"/>
        <v>0.5786862681599999</v>
      </c>
      <c r="H306" s="94" t="s">
        <v>78</v>
      </c>
      <c r="I306" s="59">
        <v>20.20413</v>
      </c>
      <c r="J306" s="58">
        <v>40.52045</v>
      </c>
      <c r="K306" s="58">
        <v>30.60848</v>
      </c>
      <c r="L306" s="11"/>
    </row>
    <row r="307" spans="1:12" ht="24">
      <c r="A307" s="10">
        <v>4</v>
      </c>
      <c r="B307" s="115">
        <v>21688</v>
      </c>
      <c r="C307" s="58">
        <v>442.66</v>
      </c>
      <c r="D307" s="58">
        <v>1.122</v>
      </c>
      <c r="E307" s="4">
        <f t="shared" si="31"/>
        <v>0.09694080000000002</v>
      </c>
      <c r="F307" s="58">
        <f t="shared" si="29"/>
        <v>14.331383333333335</v>
      </c>
      <c r="G307" s="59">
        <f t="shared" si="30"/>
        <v>1.3892957654400004</v>
      </c>
      <c r="H307" s="94" t="s">
        <v>79</v>
      </c>
      <c r="I307" s="59">
        <v>20.93196</v>
      </c>
      <c r="J307" s="58">
        <v>7.3779</v>
      </c>
      <c r="K307" s="58">
        <v>14.68429</v>
      </c>
      <c r="L307" s="11"/>
    </row>
    <row r="308" spans="1:12" ht="24">
      <c r="A308" s="10">
        <v>5</v>
      </c>
      <c r="B308" s="115">
        <v>21702</v>
      </c>
      <c r="C308" s="58">
        <v>442.65</v>
      </c>
      <c r="D308" s="58">
        <v>1.112</v>
      </c>
      <c r="E308" s="4">
        <f t="shared" si="31"/>
        <v>0.09607680000000002</v>
      </c>
      <c r="F308" s="58">
        <f t="shared" si="29"/>
        <v>53.049283333333335</v>
      </c>
      <c r="G308" s="59">
        <f t="shared" si="30"/>
        <v>5.0968053849600015</v>
      </c>
      <c r="H308" s="94" t="s">
        <v>80</v>
      </c>
      <c r="I308" s="59">
        <v>54.05241</v>
      </c>
      <c r="J308" s="58">
        <v>61.9864</v>
      </c>
      <c r="K308" s="58">
        <v>43.10904</v>
      </c>
      <c r="L308" s="11"/>
    </row>
    <row r="309" spans="1:12" ht="24">
      <c r="A309" s="10">
        <v>6</v>
      </c>
      <c r="B309" s="115">
        <v>21715</v>
      </c>
      <c r="C309" s="58">
        <v>442.76</v>
      </c>
      <c r="D309" s="58">
        <v>1.265</v>
      </c>
      <c r="E309" s="4">
        <f t="shared" si="31"/>
        <v>0.109296</v>
      </c>
      <c r="F309" s="59">
        <f>D308*0.0864</f>
        <v>0.09607680000000002</v>
      </c>
      <c r="G309" s="59">
        <f t="shared" si="30"/>
        <v>0.010500809932800002</v>
      </c>
      <c r="H309" s="10" t="s">
        <v>81</v>
      </c>
      <c r="I309" s="59">
        <v>58.82548</v>
      </c>
      <c r="J309" s="58">
        <v>117.69622</v>
      </c>
      <c r="K309" s="58">
        <v>54.99983</v>
      </c>
      <c r="L309" s="11"/>
    </row>
    <row r="310" spans="1:12" ht="24">
      <c r="A310" s="10">
        <v>7</v>
      </c>
      <c r="B310" s="115">
        <v>21722</v>
      </c>
      <c r="C310" s="58">
        <v>442.7</v>
      </c>
      <c r="D310" s="58">
        <v>1.159</v>
      </c>
      <c r="E310" s="4">
        <f t="shared" si="31"/>
        <v>0.10013760000000001</v>
      </c>
      <c r="F310" s="58">
        <f t="shared" si="29"/>
        <v>57.69814333333333</v>
      </c>
      <c r="G310" s="59">
        <f t="shared" si="30"/>
        <v>5.777753597856</v>
      </c>
      <c r="H310" s="10" t="s">
        <v>82</v>
      </c>
      <c r="I310" s="59">
        <v>62.23997</v>
      </c>
      <c r="J310" s="58">
        <v>53.72661</v>
      </c>
      <c r="K310" s="58">
        <v>57.12785</v>
      </c>
      <c r="L310" s="11"/>
    </row>
    <row r="311" spans="1:12" ht="24">
      <c r="A311" s="10">
        <v>8</v>
      </c>
      <c r="B311" s="115">
        <v>21732</v>
      </c>
      <c r="C311" s="4">
        <v>442.75</v>
      </c>
      <c r="D311" s="58">
        <v>1.224</v>
      </c>
      <c r="E311" s="4">
        <f t="shared" si="31"/>
        <v>0.1057536</v>
      </c>
      <c r="F311" s="58">
        <f t="shared" si="29"/>
        <v>35.72675666666667</v>
      </c>
      <c r="G311" s="59">
        <f t="shared" si="30"/>
        <v>3.778233133824</v>
      </c>
      <c r="H311" s="10" t="s">
        <v>83</v>
      </c>
      <c r="I311" s="59">
        <v>27.12379</v>
      </c>
      <c r="J311" s="58">
        <v>39.858</v>
      </c>
      <c r="K311" s="58">
        <v>40.19848</v>
      </c>
      <c r="L311" s="11"/>
    </row>
    <row r="312" spans="1:12" ht="24">
      <c r="A312" s="10">
        <v>9</v>
      </c>
      <c r="B312" s="115">
        <v>21742</v>
      </c>
      <c r="C312" s="4">
        <v>442.79</v>
      </c>
      <c r="D312" s="58">
        <v>1.482</v>
      </c>
      <c r="E312" s="4">
        <f t="shared" si="31"/>
        <v>0.12804480000000001</v>
      </c>
      <c r="F312" s="58">
        <f t="shared" si="29"/>
        <v>32.01999</v>
      </c>
      <c r="G312" s="59">
        <f t="shared" si="30"/>
        <v>4.099993215552001</v>
      </c>
      <c r="H312" s="10" t="s">
        <v>84</v>
      </c>
      <c r="I312" s="59">
        <v>30.38294</v>
      </c>
      <c r="J312" s="58">
        <v>31.53426</v>
      </c>
      <c r="K312" s="58">
        <v>34.14277</v>
      </c>
      <c r="L312" s="11"/>
    </row>
    <row r="313" spans="1:12" ht="24">
      <c r="A313" s="10">
        <v>10</v>
      </c>
      <c r="B313" s="115">
        <v>21757</v>
      </c>
      <c r="C313" s="4">
        <v>442.77</v>
      </c>
      <c r="D313" s="58">
        <v>1.402</v>
      </c>
      <c r="E313" s="4">
        <f t="shared" si="31"/>
        <v>0.1211328</v>
      </c>
      <c r="F313" s="58">
        <f t="shared" si="29"/>
        <v>28.552913333333333</v>
      </c>
      <c r="G313" s="59">
        <f t="shared" si="30"/>
        <v>3.458694340224</v>
      </c>
      <c r="H313" s="10" t="s">
        <v>85</v>
      </c>
      <c r="I313" s="59">
        <v>22.10647</v>
      </c>
      <c r="J313" s="58">
        <v>31.06402</v>
      </c>
      <c r="K313" s="58">
        <v>32.48825</v>
      </c>
      <c r="L313" s="11"/>
    </row>
    <row r="314" spans="1:12" ht="24">
      <c r="A314" s="10">
        <v>11</v>
      </c>
      <c r="B314" s="115">
        <v>21771</v>
      </c>
      <c r="C314" s="58">
        <v>442.74</v>
      </c>
      <c r="D314" s="58">
        <v>1.187</v>
      </c>
      <c r="E314" s="59">
        <f t="shared" si="31"/>
        <v>0.1025568</v>
      </c>
      <c r="F314" s="58">
        <f t="shared" si="29"/>
        <v>18.087500000000002</v>
      </c>
      <c r="G314" s="59">
        <f t="shared" si="30"/>
        <v>1.8549961200000002</v>
      </c>
      <c r="H314" s="10" t="s">
        <v>86</v>
      </c>
      <c r="I314" s="59">
        <v>26.49128</v>
      </c>
      <c r="J314" s="58">
        <v>22.65106</v>
      </c>
      <c r="K314" s="58">
        <v>5.12016</v>
      </c>
      <c r="L314" s="11"/>
    </row>
    <row r="315" spans="1:12" ht="24">
      <c r="A315" s="10">
        <v>12</v>
      </c>
      <c r="B315" s="115">
        <v>21778</v>
      </c>
      <c r="C315" s="58">
        <v>442.75</v>
      </c>
      <c r="D315" s="58">
        <v>1.279</v>
      </c>
      <c r="E315" s="59">
        <f t="shared" si="31"/>
        <v>0.1105056</v>
      </c>
      <c r="F315" s="58">
        <f t="shared" si="29"/>
        <v>16.078653333333335</v>
      </c>
      <c r="G315" s="59">
        <f t="shared" si="30"/>
        <v>1.7767812337920001</v>
      </c>
      <c r="H315" s="10" t="s">
        <v>87</v>
      </c>
      <c r="I315" s="59">
        <v>10.86527</v>
      </c>
      <c r="J315" s="58">
        <v>9.89969</v>
      </c>
      <c r="K315" s="58">
        <v>27.471</v>
      </c>
      <c r="L315" s="11"/>
    </row>
    <row r="316" spans="1:12" ht="24">
      <c r="A316" s="10">
        <v>13</v>
      </c>
      <c r="B316" s="115">
        <v>21788</v>
      </c>
      <c r="C316" s="58">
        <v>442.81</v>
      </c>
      <c r="D316" s="58">
        <v>1.603</v>
      </c>
      <c r="E316" s="59">
        <f t="shared" si="31"/>
        <v>0.13849920000000002</v>
      </c>
      <c r="F316" s="58">
        <f t="shared" si="29"/>
        <v>5.33527</v>
      </c>
      <c r="G316" s="59">
        <f t="shared" si="30"/>
        <v>0.7389306267840001</v>
      </c>
      <c r="H316" s="10" t="s">
        <v>88</v>
      </c>
      <c r="I316" s="59">
        <v>6.7786</v>
      </c>
      <c r="J316" s="58">
        <v>3.58785</v>
      </c>
      <c r="K316" s="58">
        <v>5.63936</v>
      </c>
      <c r="L316" s="11"/>
    </row>
    <row r="317" spans="1:12" ht="24">
      <c r="A317" s="10">
        <v>14</v>
      </c>
      <c r="B317" s="115">
        <v>21794</v>
      </c>
      <c r="C317" s="58">
        <v>442.74</v>
      </c>
      <c r="D317" s="58">
        <v>2.766</v>
      </c>
      <c r="E317" s="59">
        <f t="shared" si="31"/>
        <v>0.2389824</v>
      </c>
      <c r="F317" s="58">
        <f t="shared" si="29"/>
        <v>26.24406</v>
      </c>
      <c r="G317" s="59">
        <f t="shared" si="30"/>
        <v>6.271868444544</v>
      </c>
      <c r="H317" s="10" t="s">
        <v>89</v>
      </c>
      <c r="I317" s="59">
        <v>24.60878</v>
      </c>
      <c r="J317" s="58">
        <v>23.27692</v>
      </c>
      <c r="K317" s="58">
        <v>30.84648</v>
      </c>
      <c r="L317" s="11"/>
    </row>
    <row r="318" spans="1:12" ht="24">
      <c r="A318" s="10">
        <v>15</v>
      </c>
      <c r="B318" s="115">
        <v>21802</v>
      </c>
      <c r="C318" s="58">
        <v>442.84</v>
      </c>
      <c r="D318" s="58">
        <v>4.308</v>
      </c>
      <c r="E318" s="59">
        <f t="shared" si="31"/>
        <v>0.3722112</v>
      </c>
      <c r="F318" s="58">
        <f t="shared" si="29"/>
        <v>143.4245</v>
      </c>
      <c r="G318" s="59">
        <f t="shared" si="30"/>
        <v>53.3842052544</v>
      </c>
      <c r="H318" s="10" t="s">
        <v>90</v>
      </c>
      <c r="I318" s="59">
        <v>135.56436</v>
      </c>
      <c r="J318" s="58">
        <v>147.11046</v>
      </c>
      <c r="K318" s="58">
        <v>147.59868</v>
      </c>
      <c r="L318" s="11"/>
    </row>
    <row r="319" spans="1:12" ht="24">
      <c r="A319" s="10">
        <v>16</v>
      </c>
      <c r="B319" s="115">
        <v>21819</v>
      </c>
      <c r="C319" s="58">
        <v>442.69</v>
      </c>
      <c r="D319" s="58">
        <v>2.279</v>
      </c>
      <c r="E319" s="59">
        <f t="shared" si="31"/>
        <v>0.19690560000000001</v>
      </c>
      <c r="F319" s="58">
        <f t="shared" si="29"/>
        <v>7.434816666666666</v>
      </c>
      <c r="G319" s="59">
        <f t="shared" si="30"/>
        <v>1.46395703664</v>
      </c>
      <c r="H319" s="10" t="s">
        <v>91</v>
      </c>
      <c r="I319" s="59">
        <v>8.83053</v>
      </c>
      <c r="J319" s="58">
        <v>6.06776</v>
      </c>
      <c r="K319" s="58">
        <v>7.40616</v>
      </c>
      <c r="L319" s="11"/>
    </row>
    <row r="320" spans="1:12" ht="24">
      <c r="A320" s="10">
        <v>17</v>
      </c>
      <c r="B320" s="115">
        <v>21827</v>
      </c>
      <c r="C320" s="58">
        <v>442.69</v>
      </c>
      <c r="D320" s="58">
        <v>2.29</v>
      </c>
      <c r="E320" s="59">
        <f t="shared" si="31"/>
        <v>0.197856</v>
      </c>
      <c r="F320" s="58">
        <f t="shared" si="29"/>
        <v>124.36539</v>
      </c>
      <c r="G320" s="59">
        <f t="shared" si="30"/>
        <v>24.60643860384</v>
      </c>
      <c r="H320" s="10" t="s">
        <v>92</v>
      </c>
      <c r="I320" s="59">
        <v>116.68611</v>
      </c>
      <c r="J320" s="58">
        <v>129.63255</v>
      </c>
      <c r="K320" s="58">
        <v>126.77751</v>
      </c>
      <c r="L320" s="11"/>
    </row>
    <row r="321" spans="1:12" ht="24">
      <c r="A321" s="10">
        <v>18</v>
      </c>
      <c r="B321" s="115">
        <v>21836</v>
      </c>
      <c r="C321" s="58">
        <v>442.69</v>
      </c>
      <c r="D321" s="58">
        <v>2.314</v>
      </c>
      <c r="E321" s="59">
        <f t="shared" si="31"/>
        <v>0.1999296</v>
      </c>
      <c r="F321" s="58">
        <f t="shared" si="29"/>
        <v>117.51062</v>
      </c>
      <c r="G321" s="59">
        <f t="shared" si="30"/>
        <v>23.493851252352002</v>
      </c>
      <c r="H321" s="10" t="s">
        <v>93</v>
      </c>
      <c r="I321" s="59">
        <v>116.33882</v>
      </c>
      <c r="J321" s="58">
        <v>116.04897</v>
      </c>
      <c r="K321" s="58">
        <v>120.14407</v>
      </c>
      <c r="L321" s="11"/>
    </row>
    <row r="322" spans="1:12" ht="24">
      <c r="A322" s="10">
        <v>19</v>
      </c>
      <c r="B322" s="115">
        <v>21848</v>
      </c>
      <c r="C322" s="58">
        <v>442.7</v>
      </c>
      <c r="D322" s="58">
        <v>2.402</v>
      </c>
      <c r="E322" s="59">
        <f t="shared" si="31"/>
        <v>0.20753280000000002</v>
      </c>
      <c r="F322" s="58">
        <f t="shared" si="29"/>
        <v>125.01191666666666</v>
      </c>
      <c r="G322" s="59">
        <f t="shared" si="30"/>
        <v>25.9440730992</v>
      </c>
      <c r="H322" s="10" t="s">
        <v>94</v>
      </c>
      <c r="I322" s="59">
        <v>124.33712</v>
      </c>
      <c r="J322" s="58">
        <v>125.98279</v>
      </c>
      <c r="K322" s="58">
        <v>124.71584</v>
      </c>
      <c r="L322" s="11"/>
    </row>
    <row r="323" spans="1:12" ht="24">
      <c r="A323" s="10">
        <v>20</v>
      </c>
      <c r="B323" s="115">
        <v>21863</v>
      </c>
      <c r="C323" s="58">
        <v>442.61</v>
      </c>
      <c r="D323" s="58">
        <v>1.602</v>
      </c>
      <c r="E323" s="59">
        <f t="shared" si="31"/>
        <v>0.1384128</v>
      </c>
      <c r="F323" s="58">
        <f t="shared" si="29"/>
        <v>20.07542666666667</v>
      </c>
      <c r="G323" s="59">
        <f t="shared" si="30"/>
        <v>2.7786960161280003</v>
      </c>
      <c r="H323" s="10" t="s">
        <v>95</v>
      </c>
      <c r="I323" s="59">
        <v>12.47262</v>
      </c>
      <c r="J323" s="58">
        <v>23.48427</v>
      </c>
      <c r="K323" s="58">
        <v>24.26939</v>
      </c>
      <c r="L323" s="11"/>
    </row>
    <row r="324" spans="1:12" ht="24">
      <c r="A324" s="10">
        <v>21</v>
      </c>
      <c r="B324" s="115">
        <v>21869</v>
      </c>
      <c r="C324" s="58">
        <v>442.69</v>
      </c>
      <c r="D324" s="58">
        <v>2.391</v>
      </c>
      <c r="E324" s="59">
        <f t="shared" si="31"/>
        <v>0.2065824</v>
      </c>
      <c r="F324" s="58">
        <f t="shared" si="29"/>
        <v>21.087883333333334</v>
      </c>
      <c r="G324" s="59">
        <f t="shared" si="30"/>
        <v>4.35638554992</v>
      </c>
      <c r="H324" s="10" t="s">
        <v>68</v>
      </c>
      <c r="I324" s="59">
        <v>25.878</v>
      </c>
      <c r="J324" s="58">
        <v>14.73526</v>
      </c>
      <c r="K324" s="58">
        <v>22.65039</v>
      </c>
      <c r="L324" s="11"/>
    </row>
    <row r="325" spans="1:12" ht="24">
      <c r="A325" s="10">
        <v>22</v>
      </c>
      <c r="B325" s="115">
        <v>21877</v>
      </c>
      <c r="C325" s="58">
        <v>442.64</v>
      </c>
      <c r="D325" s="58">
        <v>1.891</v>
      </c>
      <c r="E325" s="58">
        <f t="shared" si="31"/>
        <v>0.1633824</v>
      </c>
      <c r="F325" s="58">
        <f t="shared" si="29"/>
        <v>35.68562</v>
      </c>
      <c r="G325" s="59">
        <f t="shared" si="30"/>
        <v>5.8304022410880005</v>
      </c>
      <c r="H325" s="10" t="s">
        <v>96</v>
      </c>
      <c r="I325" s="59">
        <v>23.72067</v>
      </c>
      <c r="J325" s="58">
        <v>41.1352</v>
      </c>
      <c r="K325" s="58">
        <v>42.20099</v>
      </c>
      <c r="L325" s="11"/>
    </row>
    <row r="326" spans="1:12" ht="24">
      <c r="A326" s="10">
        <v>23</v>
      </c>
      <c r="B326" s="115">
        <v>21907</v>
      </c>
      <c r="C326" s="58">
        <v>442.59</v>
      </c>
      <c r="D326" s="58">
        <v>0.658</v>
      </c>
      <c r="E326" s="58">
        <f t="shared" si="31"/>
        <v>0.056851200000000005</v>
      </c>
      <c r="F326" s="58">
        <f t="shared" si="29"/>
        <v>28.73827</v>
      </c>
      <c r="G326" s="59">
        <f t="shared" si="30"/>
        <v>1.6338051354240002</v>
      </c>
      <c r="H326" s="10" t="s">
        <v>97</v>
      </c>
      <c r="I326" s="59">
        <v>29.05729</v>
      </c>
      <c r="J326" s="58">
        <v>26.01805</v>
      </c>
      <c r="K326" s="58">
        <v>31.13947</v>
      </c>
      <c r="L326" s="11"/>
    </row>
    <row r="327" spans="1:13" ht="24">
      <c r="A327" s="10">
        <v>24</v>
      </c>
      <c r="B327" s="115">
        <v>21912</v>
      </c>
      <c r="C327" s="58">
        <v>442.59</v>
      </c>
      <c r="D327" s="58">
        <v>0.656</v>
      </c>
      <c r="E327" s="58">
        <f t="shared" si="31"/>
        <v>0.056678400000000004</v>
      </c>
      <c r="F327" s="58">
        <f t="shared" si="29"/>
        <v>29.168713333333333</v>
      </c>
      <c r="G327" s="59">
        <f t="shared" si="30"/>
        <v>1.653236001792</v>
      </c>
      <c r="H327" s="10" t="s">
        <v>98</v>
      </c>
      <c r="I327" s="59">
        <v>29.20079</v>
      </c>
      <c r="J327" s="58">
        <v>22.08743</v>
      </c>
      <c r="K327" s="58">
        <v>36.21792</v>
      </c>
      <c r="L327" s="11"/>
      <c r="M327" s="59">
        <f>F327*F328</f>
        <v>96.82019631255557</v>
      </c>
    </row>
    <row r="328" spans="1:12" ht="24">
      <c r="A328" s="10">
        <v>25</v>
      </c>
      <c r="B328" s="115">
        <v>21920</v>
      </c>
      <c r="C328" s="58">
        <v>442.58</v>
      </c>
      <c r="D328" s="58">
        <v>0.636</v>
      </c>
      <c r="E328" s="58">
        <f t="shared" si="31"/>
        <v>0.0549504</v>
      </c>
      <c r="F328" s="58">
        <f t="shared" si="29"/>
        <v>3.319316666666667</v>
      </c>
      <c r="G328" s="59">
        <f t="shared" si="30"/>
        <v>0.18239777856000003</v>
      </c>
      <c r="H328" s="10" t="s">
        <v>71</v>
      </c>
      <c r="I328" s="59">
        <v>4.87148</v>
      </c>
      <c r="J328" s="58">
        <v>0</v>
      </c>
      <c r="K328" s="58">
        <v>5.08647</v>
      </c>
      <c r="L328" s="11"/>
    </row>
    <row r="329" spans="1:12" ht="24">
      <c r="A329" s="10">
        <v>26</v>
      </c>
      <c r="B329" s="115">
        <v>21932</v>
      </c>
      <c r="C329" s="58">
        <v>442.6</v>
      </c>
      <c r="D329" s="58">
        <v>0.713</v>
      </c>
      <c r="E329" s="58">
        <f t="shared" si="31"/>
        <v>0.061603200000000004</v>
      </c>
      <c r="F329" s="58">
        <f t="shared" si="29"/>
        <v>1.1750866666666666</v>
      </c>
      <c r="G329" s="59">
        <f t="shared" si="30"/>
        <v>0.072389098944</v>
      </c>
      <c r="H329" s="10" t="s">
        <v>72</v>
      </c>
      <c r="I329" s="59">
        <v>0</v>
      </c>
      <c r="J329" s="58">
        <v>0</v>
      </c>
      <c r="K329" s="58">
        <v>3.52526</v>
      </c>
      <c r="L329" s="11"/>
    </row>
    <row r="330" spans="1:12" ht="24">
      <c r="A330" s="10">
        <v>27</v>
      </c>
      <c r="B330" s="115">
        <v>21941</v>
      </c>
      <c r="C330" s="58">
        <v>442.57</v>
      </c>
      <c r="D330" s="58">
        <v>0.469</v>
      </c>
      <c r="E330" s="58">
        <f t="shared" si="31"/>
        <v>0.0405216</v>
      </c>
      <c r="F330" s="58">
        <f t="shared" si="29"/>
        <v>1.1343566666666667</v>
      </c>
      <c r="G330" s="59">
        <f t="shared" si="30"/>
        <v>0.045965947103999996</v>
      </c>
      <c r="H330" s="10" t="s">
        <v>73</v>
      </c>
      <c r="I330" s="59">
        <v>2.77984</v>
      </c>
      <c r="J330" s="58">
        <v>0.62323</v>
      </c>
      <c r="K330" s="58">
        <v>0</v>
      </c>
      <c r="L330" s="11"/>
    </row>
    <row r="331" spans="1:12" ht="24">
      <c r="A331" s="10">
        <v>28</v>
      </c>
      <c r="B331" s="115">
        <v>21949</v>
      </c>
      <c r="C331" s="58">
        <v>442.58</v>
      </c>
      <c r="D331" s="58">
        <v>0.483</v>
      </c>
      <c r="E331" s="58">
        <f t="shared" si="31"/>
        <v>0.0417312</v>
      </c>
      <c r="F331" s="58">
        <f t="shared" si="29"/>
        <v>12.899353333333332</v>
      </c>
      <c r="G331" s="59">
        <f t="shared" si="30"/>
        <v>0.538305493824</v>
      </c>
      <c r="H331" s="10" t="s">
        <v>74</v>
      </c>
      <c r="I331" s="59">
        <v>18.39639</v>
      </c>
      <c r="J331" s="58">
        <v>8.61192</v>
      </c>
      <c r="K331" s="58">
        <v>11.68975</v>
      </c>
      <c r="L331" s="11">
        <v>1</v>
      </c>
    </row>
    <row r="332" spans="1:12" ht="24">
      <c r="A332" s="10">
        <v>29</v>
      </c>
      <c r="B332" s="115">
        <v>21961</v>
      </c>
      <c r="C332" s="58">
        <v>442.58</v>
      </c>
      <c r="D332" s="58">
        <v>0.48</v>
      </c>
      <c r="E332" s="58">
        <f t="shared" si="31"/>
        <v>0.041472</v>
      </c>
      <c r="F332" s="58">
        <f t="shared" si="29"/>
        <v>9.488303333333333</v>
      </c>
      <c r="G332" s="59">
        <f t="shared" si="30"/>
        <v>0.39349891583999996</v>
      </c>
      <c r="H332" s="10" t="s">
        <v>75</v>
      </c>
      <c r="I332" s="59">
        <v>17.38037</v>
      </c>
      <c r="J332" s="58">
        <v>7.04808</v>
      </c>
      <c r="K332" s="58">
        <v>4.03646</v>
      </c>
      <c r="L332" s="11"/>
    </row>
    <row r="333" spans="1:12" ht="24">
      <c r="A333" s="10">
        <v>30</v>
      </c>
      <c r="B333" s="115">
        <v>21968</v>
      </c>
      <c r="C333" s="58">
        <v>442.58</v>
      </c>
      <c r="D333" s="58">
        <v>0.478</v>
      </c>
      <c r="E333" s="58">
        <f t="shared" si="31"/>
        <v>0.0412992</v>
      </c>
      <c r="F333" s="58">
        <f t="shared" si="29"/>
        <v>8.858733333333333</v>
      </c>
      <c r="G333" s="59">
        <f t="shared" si="30"/>
        <v>0.36585859968</v>
      </c>
      <c r="H333" s="10" t="s">
        <v>76</v>
      </c>
      <c r="I333" s="59">
        <v>9.41981</v>
      </c>
      <c r="J333" s="58">
        <v>11.51908</v>
      </c>
      <c r="K333" s="58">
        <v>5.63731</v>
      </c>
      <c r="L333" s="11"/>
    </row>
    <row r="334" spans="1:12" ht="24">
      <c r="A334" s="10">
        <v>31</v>
      </c>
      <c r="B334" s="115">
        <v>21977</v>
      </c>
      <c r="C334" s="58">
        <v>442.55</v>
      </c>
      <c r="D334" s="58">
        <v>0.349</v>
      </c>
      <c r="E334" s="58">
        <f t="shared" si="31"/>
        <v>0.0301536</v>
      </c>
      <c r="F334" s="58">
        <f t="shared" si="29"/>
        <v>8.095533333333334</v>
      </c>
      <c r="G334" s="59">
        <f t="shared" si="30"/>
        <v>0.24410947392000001</v>
      </c>
      <c r="H334" s="10" t="s">
        <v>99</v>
      </c>
      <c r="I334" s="59">
        <v>1.16081</v>
      </c>
      <c r="J334" s="58">
        <v>12.32877</v>
      </c>
      <c r="K334" s="58">
        <v>10.79702</v>
      </c>
      <c r="L334" s="11"/>
    </row>
    <row r="335" spans="1:12" ht="24">
      <c r="A335" s="10">
        <v>32</v>
      </c>
      <c r="B335" s="115">
        <v>21992</v>
      </c>
      <c r="C335" s="58">
        <v>442.54</v>
      </c>
      <c r="D335" s="58">
        <v>0.33</v>
      </c>
      <c r="E335" s="58">
        <f t="shared" si="31"/>
        <v>0.028512000000000003</v>
      </c>
      <c r="F335" s="58">
        <f t="shared" si="29"/>
        <v>11.461829999999999</v>
      </c>
      <c r="G335" s="59">
        <f t="shared" si="30"/>
        <v>0.32679969696</v>
      </c>
      <c r="H335" s="10" t="s">
        <v>100</v>
      </c>
      <c r="I335" s="59">
        <v>10.61571</v>
      </c>
      <c r="J335" s="58">
        <v>7.69823</v>
      </c>
      <c r="K335" s="58">
        <v>16.07155</v>
      </c>
      <c r="L335" s="11"/>
    </row>
    <row r="336" spans="1:11" s="185" customFormat="1" ht="24.75" thickBot="1">
      <c r="A336" s="181">
        <v>33</v>
      </c>
      <c r="B336" s="182">
        <v>21999</v>
      </c>
      <c r="C336" s="183">
        <v>442.54</v>
      </c>
      <c r="D336" s="183">
        <v>0.327</v>
      </c>
      <c r="E336" s="183">
        <f t="shared" si="31"/>
        <v>0.0282528</v>
      </c>
      <c r="F336" s="183">
        <f t="shared" si="29"/>
        <v>12.672836666666667</v>
      </c>
      <c r="G336" s="59">
        <f aca="true" t="shared" si="32" ref="G336:G417">F336*E336</f>
        <v>0.358043119776</v>
      </c>
      <c r="H336" s="181" t="s">
        <v>101</v>
      </c>
      <c r="I336" s="184">
        <v>4.70162</v>
      </c>
      <c r="J336" s="183">
        <v>19.11087</v>
      </c>
      <c r="K336" s="183">
        <v>14.20602</v>
      </c>
    </row>
    <row r="337" spans="1:14" ht="24">
      <c r="A337" s="10">
        <v>1</v>
      </c>
      <c r="B337" s="115">
        <v>22010</v>
      </c>
      <c r="C337" s="58">
        <v>442.58</v>
      </c>
      <c r="D337" s="58">
        <v>0.478</v>
      </c>
      <c r="E337" s="58">
        <f aca="true" t="shared" si="33" ref="E337:E396">D337*0.0864</f>
        <v>0.0412992</v>
      </c>
      <c r="F337" s="58">
        <f t="shared" si="29"/>
        <v>11.131496666666665</v>
      </c>
      <c r="G337" s="59">
        <f t="shared" si="32"/>
        <v>0.459721907136</v>
      </c>
      <c r="H337" s="10" t="s">
        <v>77</v>
      </c>
      <c r="I337" s="59">
        <v>17.05971</v>
      </c>
      <c r="J337" s="58">
        <v>12.85663</v>
      </c>
      <c r="K337" s="58">
        <v>3.47815</v>
      </c>
      <c r="L337" s="11"/>
      <c r="N337" s="1">
        <v>0</v>
      </c>
    </row>
    <row r="338" spans="1:12" ht="24">
      <c r="A338" s="10">
        <v>2</v>
      </c>
      <c r="B338" s="115">
        <v>22026</v>
      </c>
      <c r="C338" s="58">
        <v>422.5</v>
      </c>
      <c r="D338" s="58">
        <v>0.281</v>
      </c>
      <c r="E338" s="58">
        <f t="shared" si="33"/>
        <v>0.024278400000000002</v>
      </c>
      <c r="F338" s="58">
        <f t="shared" si="29"/>
        <v>5.838306666666667</v>
      </c>
      <c r="G338" s="59">
        <f t="shared" si="32"/>
        <v>0.14174474457600003</v>
      </c>
      <c r="H338" s="10" t="s">
        <v>44</v>
      </c>
      <c r="I338" s="59">
        <v>0.62923</v>
      </c>
      <c r="J338" s="58">
        <v>16.88569</v>
      </c>
      <c r="K338" s="58">
        <v>0</v>
      </c>
      <c r="L338" s="11"/>
    </row>
    <row r="339" spans="1:12" ht="24">
      <c r="A339" s="10">
        <v>3</v>
      </c>
      <c r="B339" s="123">
        <v>22040</v>
      </c>
      <c r="C339" s="4">
        <v>442.49</v>
      </c>
      <c r="D339" s="4">
        <v>0.264</v>
      </c>
      <c r="E339" s="58">
        <f t="shared" si="33"/>
        <v>0.022809600000000003</v>
      </c>
      <c r="F339" s="58">
        <f t="shared" si="29"/>
        <v>9.72066</v>
      </c>
      <c r="G339" s="59">
        <f t="shared" si="32"/>
        <v>0.22172436633600004</v>
      </c>
      <c r="H339" s="10" t="s">
        <v>78</v>
      </c>
      <c r="I339" s="59">
        <v>10.69704</v>
      </c>
      <c r="J339" s="58">
        <v>8.75023</v>
      </c>
      <c r="K339" s="58">
        <v>9.71471</v>
      </c>
      <c r="L339" s="11"/>
    </row>
    <row r="340" spans="1:12" ht="24">
      <c r="A340" s="10">
        <v>4</v>
      </c>
      <c r="B340" s="123">
        <v>22052</v>
      </c>
      <c r="C340" s="4">
        <v>443.11</v>
      </c>
      <c r="D340" s="4">
        <v>10.477</v>
      </c>
      <c r="E340" s="58">
        <f t="shared" si="33"/>
        <v>0.9052128</v>
      </c>
      <c r="F340" s="58">
        <f t="shared" si="29"/>
        <v>527.9908233333333</v>
      </c>
      <c r="G340" s="59">
        <f t="shared" si="32"/>
        <v>477.944051563872</v>
      </c>
      <c r="H340" s="10" t="s">
        <v>79</v>
      </c>
      <c r="I340" s="59">
        <v>515.1206</v>
      </c>
      <c r="J340" s="58">
        <v>530.85412</v>
      </c>
      <c r="K340" s="58">
        <v>537.99775</v>
      </c>
      <c r="L340" s="11"/>
    </row>
    <row r="341" spans="1:12" ht="24">
      <c r="A341" s="10">
        <v>5</v>
      </c>
      <c r="B341" s="115">
        <v>22061</v>
      </c>
      <c r="C341" s="58">
        <v>442.58</v>
      </c>
      <c r="D341" s="58">
        <v>0.639</v>
      </c>
      <c r="E341" s="58">
        <f t="shared" si="33"/>
        <v>0.055209600000000005</v>
      </c>
      <c r="F341" s="58">
        <f t="shared" si="29"/>
        <v>16.156443333333332</v>
      </c>
      <c r="G341" s="59">
        <f t="shared" si="32"/>
        <v>0.891990773856</v>
      </c>
      <c r="H341" s="10" t="s">
        <v>80</v>
      </c>
      <c r="I341" s="59">
        <v>11.34733</v>
      </c>
      <c r="J341" s="58">
        <v>24.58194</v>
      </c>
      <c r="K341" s="58">
        <v>12.54006</v>
      </c>
      <c r="L341" s="11"/>
    </row>
    <row r="342" spans="1:12" ht="24">
      <c r="A342" s="10">
        <v>6</v>
      </c>
      <c r="B342" s="115">
        <v>22073</v>
      </c>
      <c r="C342" s="58">
        <v>442.51</v>
      </c>
      <c r="D342" s="58">
        <v>1.639</v>
      </c>
      <c r="E342" s="58">
        <f t="shared" si="33"/>
        <v>0.1416096</v>
      </c>
      <c r="F342" s="58">
        <f t="shared" si="29"/>
        <v>29.266383333333334</v>
      </c>
      <c r="G342" s="59">
        <f t="shared" si="32"/>
        <v>4.14440083728</v>
      </c>
      <c r="H342" s="10" t="s">
        <v>81</v>
      </c>
      <c r="I342" s="59">
        <v>23.75225</v>
      </c>
      <c r="J342" s="58">
        <v>41.91144</v>
      </c>
      <c r="K342" s="58">
        <v>22.13546</v>
      </c>
      <c r="L342" s="11"/>
    </row>
    <row r="343" spans="1:12" ht="24">
      <c r="A343" s="10">
        <v>7</v>
      </c>
      <c r="B343" s="115">
        <v>22080</v>
      </c>
      <c r="C343" s="58">
        <v>442.56</v>
      </c>
      <c r="D343" s="58">
        <v>2.639</v>
      </c>
      <c r="E343" s="58">
        <f t="shared" si="33"/>
        <v>0.2280096</v>
      </c>
      <c r="F343" s="58">
        <f t="shared" si="29"/>
        <v>24.099596666666667</v>
      </c>
      <c r="G343" s="59">
        <f t="shared" si="32"/>
        <v>5.494939396128</v>
      </c>
      <c r="H343" s="10" t="s">
        <v>82</v>
      </c>
      <c r="I343" s="59">
        <v>31.60418</v>
      </c>
      <c r="J343" s="58">
        <v>19.25776</v>
      </c>
      <c r="K343" s="58">
        <v>21.43685</v>
      </c>
      <c r="L343" s="11"/>
    </row>
    <row r="344" spans="1:12" ht="24">
      <c r="A344" s="10">
        <v>8</v>
      </c>
      <c r="B344" s="115">
        <v>22095</v>
      </c>
      <c r="C344" s="58">
        <v>442.64</v>
      </c>
      <c r="D344" s="58">
        <v>3.639</v>
      </c>
      <c r="E344" s="58">
        <f t="shared" si="33"/>
        <v>0.3144096</v>
      </c>
      <c r="F344" s="58">
        <f t="shared" si="29"/>
        <v>48.67738333333333</v>
      </c>
      <c r="G344" s="59">
        <f t="shared" si="32"/>
        <v>15.30463662288</v>
      </c>
      <c r="H344" s="10" t="s">
        <v>83</v>
      </c>
      <c r="I344" s="59">
        <v>42.46896</v>
      </c>
      <c r="J344" s="58">
        <v>56.53543</v>
      </c>
      <c r="K344" s="58">
        <v>47.02776</v>
      </c>
      <c r="L344" s="11"/>
    </row>
    <row r="345" spans="1:12" ht="24">
      <c r="A345" s="10">
        <v>9</v>
      </c>
      <c r="B345" s="115">
        <v>22103</v>
      </c>
      <c r="C345" s="58">
        <v>442.55</v>
      </c>
      <c r="D345" s="58">
        <v>0.569</v>
      </c>
      <c r="E345" s="58">
        <f t="shared" si="33"/>
        <v>0.0491616</v>
      </c>
      <c r="F345" s="58">
        <f t="shared" si="29"/>
        <v>165.6590633333333</v>
      </c>
      <c r="G345" s="59">
        <f t="shared" si="32"/>
        <v>8.144064607967998</v>
      </c>
      <c r="H345" s="10" t="s">
        <v>84</v>
      </c>
      <c r="I345" s="59">
        <v>38.63534</v>
      </c>
      <c r="J345" s="58">
        <v>42.70739</v>
      </c>
      <c r="K345" s="58">
        <v>415.63446</v>
      </c>
      <c r="L345" s="11"/>
    </row>
    <row r="346" spans="1:12" ht="24">
      <c r="A346" s="10">
        <v>10</v>
      </c>
      <c r="B346" s="115">
        <v>22108</v>
      </c>
      <c r="C346" s="58">
        <v>442.56</v>
      </c>
      <c r="D346" s="58">
        <v>0.555</v>
      </c>
      <c r="E346" s="58">
        <f t="shared" si="33"/>
        <v>0.04795200000000001</v>
      </c>
      <c r="F346" s="58">
        <f>+AVERAGE(I346:K346)</f>
        <v>36.009926666666665</v>
      </c>
      <c r="G346" s="59">
        <f t="shared" si="32"/>
        <v>1.7267480035200002</v>
      </c>
      <c r="H346" s="10" t="s">
        <v>85</v>
      </c>
      <c r="I346" s="59">
        <v>51.67871</v>
      </c>
      <c r="J346" s="58">
        <v>29.17169</v>
      </c>
      <c r="K346" s="58">
        <v>27.17938</v>
      </c>
      <c r="L346" s="11"/>
    </row>
    <row r="347" spans="1:12" ht="24">
      <c r="A347" s="10">
        <v>11</v>
      </c>
      <c r="B347" s="115">
        <v>22123</v>
      </c>
      <c r="C347" s="58">
        <v>442.7</v>
      </c>
      <c r="D347" s="58">
        <v>3.383</v>
      </c>
      <c r="E347" s="58">
        <f t="shared" si="33"/>
        <v>0.29229120000000003</v>
      </c>
      <c r="F347" s="58">
        <f>+AVERAGE(I347:K347)</f>
        <v>43.07662</v>
      </c>
      <c r="G347" s="59">
        <f t="shared" si="32"/>
        <v>12.590916951744001</v>
      </c>
      <c r="H347" s="10" t="s">
        <v>86</v>
      </c>
      <c r="I347" s="59">
        <v>38.68472</v>
      </c>
      <c r="J347" s="58">
        <v>46.39364</v>
      </c>
      <c r="K347" s="58">
        <v>44.1515</v>
      </c>
      <c r="L347" s="11"/>
    </row>
    <row r="348" spans="1:12" ht="24">
      <c r="A348" s="10">
        <v>12</v>
      </c>
      <c r="B348" s="115">
        <v>22129</v>
      </c>
      <c r="C348" s="58">
        <v>442.58</v>
      </c>
      <c r="D348" s="58">
        <v>0.631</v>
      </c>
      <c r="E348" s="58">
        <f t="shared" si="33"/>
        <v>0.0545184</v>
      </c>
      <c r="F348" s="58">
        <f aca="true" t="shared" si="34" ref="F348:F422">+AVERAGE(I348:K348)</f>
        <v>35.336</v>
      </c>
      <c r="G348" s="59">
        <f t="shared" si="32"/>
        <v>1.9264621824</v>
      </c>
      <c r="H348" s="10" t="s">
        <v>87</v>
      </c>
      <c r="I348" s="59">
        <v>27.58956</v>
      </c>
      <c r="J348" s="58">
        <v>47.19284</v>
      </c>
      <c r="K348" s="58">
        <v>31.2256</v>
      </c>
      <c r="L348" s="11"/>
    </row>
    <row r="349" spans="1:12" ht="24">
      <c r="A349" s="10">
        <v>13</v>
      </c>
      <c r="B349" s="115">
        <v>22143</v>
      </c>
      <c r="C349" s="58">
        <v>442.55</v>
      </c>
      <c r="D349" s="58">
        <v>0.525</v>
      </c>
      <c r="E349" s="58">
        <f t="shared" si="33"/>
        <v>0.045360000000000004</v>
      </c>
      <c r="F349" s="58">
        <f t="shared" si="34"/>
        <v>36.69436666666667</v>
      </c>
      <c r="G349" s="59">
        <f t="shared" si="32"/>
        <v>1.6644564720000001</v>
      </c>
      <c r="H349" s="10" t="s">
        <v>88</v>
      </c>
      <c r="I349" s="59">
        <v>30.54012</v>
      </c>
      <c r="J349" s="58">
        <v>47.6762</v>
      </c>
      <c r="K349" s="58">
        <v>31.86678</v>
      </c>
      <c r="L349" s="11"/>
    </row>
    <row r="350" spans="1:12" ht="24">
      <c r="A350" s="10">
        <v>14</v>
      </c>
      <c r="B350" s="115">
        <v>22151</v>
      </c>
      <c r="C350" s="58">
        <v>442.58</v>
      </c>
      <c r="D350" s="58">
        <v>0.632</v>
      </c>
      <c r="E350" s="58">
        <f t="shared" si="33"/>
        <v>0.0546048</v>
      </c>
      <c r="F350" s="58">
        <f t="shared" si="34"/>
        <v>29.165706666666665</v>
      </c>
      <c r="G350" s="59">
        <f t="shared" si="32"/>
        <v>1.592587579392</v>
      </c>
      <c r="H350" s="10" t="s">
        <v>89</v>
      </c>
      <c r="I350" s="59">
        <v>31.73195</v>
      </c>
      <c r="J350" s="58">
        <v>38.50453</v>
      </c>
      <c r="K350" s="58">
        <v>17.26064</v>
      </c>
      <c r="L350" s="11"/>
    </row>
    <row r="351" spans="1:12" ht="24">
      <c r="A351" s="10">
        <v>15</v>
      </c>
      <c r="B351" s="115">
        <v>22164</v>
      </c>
      <c r="C351" s="58">
        <v>442.73</v>
      </c>
      <c r="D351" s="58">
        <v>3.891</v>
      </c>
      <c r="E351" s="58">
        <f t="shared" si="33"/>
        <v>0.3361824</v>
      </c>
      <c r="F351" s="58">
        <f t="shared" si="34"/>
        <v>20.95897666666667</v>
      </c>
      <c r="G351" s="59">
        <f t="shared" si="32"/>
        <v>7.046039077344</v>
      </c>
      <c r="H351" s="10" t="s">
        <v>90</v>
      </c>
      <c r="I351" s="59">
        <v>14.38701</v>
      </c>
      <c r="J351" s="58">
        <v>13.06295</v>
      </c>
      <c r="K351" s="58">
        <v>35.42697</v>
      </c>
      <c r="L351" s="11"/>
    </row>
    <row r="352" spans="1:12" ht="24">
      <c r="A352" s="10">
        <v>16</v>
      </c>
      <c r="B352" s="115">
        <v>22172</v>
      </c>
      <c r="C352" s="58">
        <v>442.65</v>
      </c>
      <c r="D352" s="58">
        <v>2.549</v>
      </c>
      <c r="E352" s="58">
        <f t="shared" si="33"/>
        <v>0.2202336</v>
      </c>
      <c r="F352" s="58">
        <f t="shared" si="34"/>
        <v>26.402246666666667</v>
      </c>
      <c r="G352" s="59">
        <f t="shared" si="32"/>
        <v>5.814661831488</v>
      </c>
      <c r="H352" s="10" t="s">
        <v>91</v>
      </c>
      <c r="I352" s="59">
        <v>30.46422</v>
      </c>
      <c r="J352" s="58">
        <v>20.83476</v>
      </c>
      <c r="K352" s="58">
        <v>27.90776</v>
      </c>
      <c r="L352" s="11"/>
    </row>
    <row r="353" spans="1:12" ht="24">
      <c r="A353" s="10">
        <v>17</v>
      </c>
      <c r="B353" s="115">
        <v>22183</v>
      </c>
      <c r="C353" s="58">
        <v>442.58</v>
      </c>
      <c r="D353" s="58">
        <v>0.632</v>
      </c>
      <c r="E353" s="58">
        <f t="shared" si="33"/>
        <v>0.0546048</v>
      </c>
      <c r="F353" s="58">
        <f t="shared" si="34"/>
        <v>40.98564</v>
      </c>
      <c r="G353" s="59">
        <f t="shared" si="32"/>
        <v>2.238012675072</v>
      </c>
      <c r="H353" s="10" t="s">
        <v>92</v>
      </c>
      <c r="I353" s="59">
        <v>42.12017</v>
      </c>
      <c r="J353" s="58">
        <v>44.93429</v>
      </c>
      <c r="K353" s="58">
        <v>35.90246</v>
      </c>
      <c r="L353" s="11"/>
    </row>
    <row r="354" spans="1:12" ht="24">
      <c r="A354" s="10">
        <v>18</v>
      </c>
      <c r="B354" s="115">
        <v>22192</v>
      </c>
      <c r="C354" s="58">
        <v>442.545</v>
      </c>
      <c r="D354" s="58">
        <v>0.525</v>
      </c>
      <c r="E354" s="58">
        <f t="shared" si="33"/>
        <v>0.045360000000000004</v>
      </c>
      <c r="F354" s="58">
        <f t="shared" si="34"/>
        <v>52.24242999999999</v>
      </c>
      <c r="G354" s="59">
        <f t="shared" si="32"/>
        <v>2.3697166247999997</v>
      </c>
      <c r="H354" s="10" t="s">
        <v>93</v>
      </c>
      <c r="I354" s="59">
        <v>56.96633</v>
      </c>
      <c r="J354" s="58">
        <v>44.53256</v>
      </c>
      <c r="K354" s="58">
        <v>55.2284</v>
      </c>
      <c r="L354" s="11"/>
    </row>
    <row r="355" spans="1:12" ht="24">
      <c r="A355" s="10">
        <v>19</v>
      </c>
      <c r="B355" s="115">
        <v>22205</v>
      </c>
      <c r="C355" s="58">
        <v>442.74</v>
      </c>
      <c r="D355" s="58">
        <v>4.53</v>
      </c>
      <c r="E355" s="58">
        <f t="shared" si="33"/>
        <v>0.391392</v>
      </c>
      <c r="F355" s="58">
        <f t="shared" si="34"/>
        <v>56.01757</v>
      </c>
      <c r="G355" s="59">
        <f t="shared" si="32"/>
        <v>21.92482875744</v>
      </c>
      <c r="H355" s="10" t="s">
        <v>94</v>
      </c>
      <c r="I355" s="59">
        <v>59.97756</v>
      </c>
      <c r="J355" s="58">
        <v>43.48478</v>
      </c>
      <c r="K355" s="58">
        <v>64.59037</v>
      </c>
      <c r="L355" s="11"/>
    </row>
    <row r="356" spans="1:12" ht="24">
      <c r="A356" s="10">
        <v>20</v>
      </c>
      <c r="B356" s="115">
        <v>22207</v>
      </c>
      <c r="C356" s="58">
        <v>442.73</v>
      </c>
      <c r="D356" s="58">
        <v>1.76</v>
      </c>
      <c r="E356" s="58">
        <f t="shared" si="33"/>
        <v>0.152064</v>
      </c>
      <c r="F356" s="58">
        <f t="shared" si="34"/>
        <v>98.69914999999999</v>
      </c>
      <c r="G356" s="59">
        <f t="shared" si="32"/>
        <v>15.0085875456</v>
      </c>
      <c r="H356" s="10" t="s">
        <v>95</v>
      </c>
      <c r="I356" s="59">
        <v>72.28916</v>
      </c>
      <c r="J356" s="58">
        <v>93.27892</v>
      </c>
      <c r="K356" s="58">
        <v>130.52937</v>
      </c>
      <c r="L356" s="11"/>
    </row>
    <row r="357" spans="1:12" ht="24">
      <c r="A357" s="10">
        <v>21</v>
      </c>
      <c r="B357" s="115">
        <v>22229</v>
      </c>
      <c r="C357" s="58">
        <v>442.59</v>
      </c>
      <c r="D357" s="58">
        <v>0.632</v>
      </c>
      <c r="E357" s="58">
        <f t="shared" si="33"/>
        <v>0.0546048</v>
      </c>
      <c r="F357" s="58">
        <f t="shared" si="34"/>
        <v>86.62410333333332</v>
      </c>
      <c r="G357" s="59">
        <f t="shared" si="32"/>
        <v>4.7300918376959995</v>
      </c>
      <c r="H357" s="10" t="s">
        <v>68</v>
      </c>
      <c r="I357" s="59">
        <v>107.22611</v>
      </c>
      <c r="J357" s="58">
        <v>95.21619</v>
      </c>
      <c r="K357" s="58">
        <v>57.43001</v>
      </c>
      <c r="L357" s="11"/>
    </row>
    <row r="358" spans="1:12" ht="24">
      <c r="A358" s="10">
        <v>22</v>
      </c>
      <c r="B358" s="115">
        <v>22235</v>
      </c>
      <c r="C358" s="58">
        <v>442.58</v>
      </c>
      <c r="D358" s="58">
        <v>0.65</v>
      </c>
      <c r="E358" s="58">
        <f t="shared" si="33"/>
        <v>0.05616</v>
      </c>
      <c r="F358" s="58">
        <f t="shared" si="34"/>
        <v>48.13750000000001</v>
      </c>
      <c r="G358" s="59">
        <f t="shared" si="32"/>
        <v>2.7034020000000005</v>
      </c>
      <c r="H358" s="10" t="s">
        <v>96</v>
      </c>
      <c r="I358" s="59">
        <v>69.78731</v>
      </c>
      <c r="J358" s="58">
        <v>52.85617</v>
      </c>
      <c r="K358" s="58">
        <v>21.76902</v>
      </c>
      <c r="L358" s="11"/>
    </row>
    <row r="359" spans="1:12" ht="24">
      <c r="A359" s="10">
        <v>23</v>
      </c>
      <c r="B359" s="115">
        <v>22244</v>
      </c>
      <c r="C359" s="58">
        <v>442.55</v>
      </c>
      <c r="D359" s="58">
        <v>0.525</v>
      </c>
      <c r="E359" s="58">
        <f t="shared" si="33"/>
        <v>0.045360000000000004</v>
      </c>
      <c r="F359" s="58">
        <f t="shared" si="34"/>
        <v>41.61841</v>
      </c>
      <c r="G359" s="59">
        <f t="shared" si="32"/>
        <v>1.8878110776</v>
      </c>
      <c r="H359" s="10" t="s">
        <v>97</v>
      </c>
      <c r="I359" s="59">
        <v>70.81092</v>
      </c>
      <c r="J359" s="58">
        <v>18.44322</v>
      </c>
      <c r="K359" s="58">
        <v>35.60109</v>
      </c>
      <c r="L359" s="11"/>
    </row>
    <row r="360" spans="1:12" ht="24">
      <c r="A360" s="10">
        <v>24</v>
      </c>
      <c r="B360" s="115">
        <v>22256</v>
      </c>
      <c r="C360" s="58">
        <v>442.53</v>
      </c>
      <c r="D360" s="58">
        <v>0.6</v>
      </c>
      <c r="E360" s="58">
        <f t="shared" si="33"/>
        <v>0.051840000000000004</v>
      </c>
      <c r="F360" s="58">
        <f t="shared" si="34"/>
        <v>22.239126666666664</v>
      </c>
      <c r="G360" s="59">
        <f t="shared" si="32"/>
        <v>1.1528763264</v>
      </c>
      <c r="H360" s="10" t="s">
        <v>98</v>
      </c>
      <c r="I360" s="59">
        <v>21.76689</v>
      </c>
      <c r="J360" s="58">
        <v>26.9697</v>
      </c>
      <c r="K360" s="58">
        <v>17.98079</v>
      </c>
      <c r="L360" s="11"/>
    </row>
    <row r="361" spans="1:12" ht="24">
      <c r="A361" s="10">
        <v>25</v>
      </c>
      <c r="B361" s="115">
        <v>22263</v>
      </c>
      <c r="C361" s="58">
        <v>442.51</v>
      </c>
      <c r="D361" s="58">
        <v>1.319</v>
      </c>
      <c r="E361" s="58">
        <f t="shared" si="33"/>
        <v>0.1139616</v>
      </c>
      <c r="F361" s="58">
        <f t="shared" si="34"/>
        <v>30.94353</v>
      </c>
      <c r="G361" s="59">
        <f t="shared" si="32"/>
        <v>3.526374188448</v>
      </c>
      <c r="H361" s="10" t="s">
        <v>71</v>
      </c>
      <c r="I361" s="59">
        <v>33.30695</v>
      </c>
      <c r="J361" s="58">
        <v>31.91458</v>
      </c>
      <c r="K361" s="58">
        <v>27.60906</v>
      </c>
      <c r="L361" s="11"/>
    </row>
    <row r="362" spans="1:12" ht="24">
      <c r="A362" s="10">
        <v>26</v>
      </c>
      <c r="B362" s="115">
        <v>22275</v>
      </c>
      <c r="C362" s="58">
        <v>442.5</v>
      </c>
      <c r="D362" s="58">
        <v>0.519</v>
      </c>
      <c r="E362" s="58">
        <f t="shared" si="33"/>
        <v>0.0448416</v>
      </c>
      <c r="F362" s="58">
        <f t="shared" si="34"/>
        <v>31.20383</v>
      </c>
      <c r="G362" s="59">
        <f t="shared" si="32"/>
        <v>1.3992296633280001</v>
      </c>
      <c r="H362" s="10" t="s">
        <v>72</v>
      </c>
      <c r="I362" s="59">
        <v>35.87054</v>
      </c>
      <c r="J362" s="58">
        <v>19.29584</v>
      </c>
      <c r="K362" s="58">
        <v>38.44511</v>
      </c>
      <c r="L362" s="11"/>
    </row>
    <row r="363" spans="1:12" ht="24">
      <c r="A363" s="10">
        <v>27</v>
      </c>
      <c r="B363" s="115">
        <v>22289</v>
      </c>
      <c r="C363" s="58">
        <v>442.51</v>
      </c>
      <c r="D363" s="58">
        <v>0.838</v>
      </c>
      <c r="E363" s="58">
        <f t="shared" si="33"/>
        <v>0.0724032</v>
      </c>
      <c r="F363" s="58">
        <f t="shared" si="34"/>
        <v>45.57658</v>
      </c>
      <c r="G363" s="59">
        <f t="shared" si="32"/>
        <v>3.299890237056</v>
      </c>
      <c r="H363" s="10" t="s">
        <v>73</v>
      </c>
      <c r="I363" s="59">
        <v>40.37338</v>
      </c>
      <c r="J363" s="58">
        <v>54.02182</v>
      </c>
      <c r="K363" s="58">
        <v>42.33454</v>
      </c>
      <c r="L363" s="11"/>
    </row>
    <row r="364" spans="1:12" ht="24">
      <c r="A364" s="10">
        <v>28</v>
      </c>
      <c r="B364" s="115">
        <v>22298</v>
      </c>
      <c r="C364" s="58">
        <v>442.54</v>
      </c>
      <c r="D364" s="58">
        <v>0.992</v>
      </c>
      <c r="E364" s="58">
        <f t="shared" si="33"/>
        <v>0.0857088</v>
      </c>
      <c r="F364" s="58">
        <f t="shared" si="34"/>
        <v>44.310186666666674</v>
      </c>
      <c r="G364" s="59">
        <f t="shared" si="32"/>
        <v>3.7977729269760006</v>
      </c>
      <c r="H364" s="10" t="s">
        <v>74</v>
      </c>
      <c r="I364" s="59">
        <v>44.75183</v>
      </c>
      <c r="J364" s="58">
        <v>43.52988</v>
      </c>
      <c r="K364" s="58">
        <v>44.64885</v>
      </c>
      <c r="L364" s="11"/>
    </row>
    <row r="365" spans="1:12" ht="24">
      <c r="A365" s="10">
        <v>29</v>
      </c>
      <c r="B365" s="115">
        <v>22307</v>
      </c>
      <c r="C365" s="58">
        <v>442.51</v>
      </c>
      <c r="D365" s="58">
        <v>0.805</v>
      </c>
      <c r="E365" s="58">
        <f t="shared" si="33"/>
        <v>0.069552</v>
      </c>
      <c r="F365" s="58">
        <f t="shared" si="34"/>
        <v>58.35154333333333</v>
      </c>
      <c r="G365" s="59">
        <f t="shared" si="32"/>
        <v>4.05846654192</v>
      </c>
      <c r="H365" s="10" t="s">
        <v>75</v>
      </c>
      <c r="I365" s="59">
        <v>55.96115</v>
      </c>
      <c r="J365" s="58">
        <v>59.05389</v>
      </c>
      <c r="K365" s="58">
        <v>60.03959</v>
      </c>
      <c r="L365" s="11"/>
    </row>
    <row r="366" spans="1:12" ht="24">
      <c r="A366" s="10">
        <v>30</v>
      </c>
      <c r="B366" s="115">
        <v>22326</v>
      </c>
      <c r="C366" s="58">
        <v>442.5</v>
      </c>
      <c r="D366" s="58">
        <v>0.827</v>
      </c>
      <c r="E366" s="58">
        <f t="shared" si="33"/>
        <v>0.0714528</v>
      </c>
      <c r="F366" s="58">
        <f t="shared" si="34"/>
        <v>19.33806333333333</v>
      </c>
      <c r="G366" s="58">
        <f t="shared" si="32"/>
        <v>1.3817587717439999</v>
      </c>
      <c r="H366" s="10" t="s">
        <v>76</v>
      </c>
      <c r="I366" s="59">
        <v>22.65563</v>
      </c>
      <c r="J366" s="58">
        <v>22.58186</v>
      </c>
      <c r="K366" s="58">
        <v>12.7767</v>
      </c>
      <c r="L366" s="11"/>
    </row>
    <row r="367" spans="1:12" ht="24">
      <c r="A367" s="10">
        <v>31</v>
      </c>
      <c r="B367" s="115">
        <v>22331</v>
      </c>
      <c r="C367" s="58">
        <v>442.5</v>
      </c>
      <c r="D367" s="58">
        <v>0.84</v>
      </c>
      <c r="E367" s="58">
        <f t="shared" si="33"/>
        <v>0.072576</v>
      </c>
      <c r="F367" s="58">
        <f t="shared" si="34"/>
        <v>21.766406666666665</v>
      </c>
      <c r="G367" s="58">
        <f t="shared" si="32"/>
        <v>1.57971873024</v>
      </c>
      <c r="H367" s="10" t="s">
        <v>99</v>
      </c>
      <c r="I367" s="59">
        <v>17.14177</v>
      </c>
      <c r="J367" s="58">
        <v>29.97507</v>
      </c>
      <c r="K367" s="58">
        <v>18.18238</v>
      </c>
      <c r="L367" s="11"/>
    </row>
    <row r="368" spans="1:12" ht="24">
      <c r="A368" s="10">
        <v>32</v>
      </c>
      <c r="B368" s="115">
        <v>22339</v>
      </c>
      <c r="C368" s="58">
        <v>442.51</v>
      </c>
      <c r="D368" s="58">
        <v>0.805</v>
      </c>
      <c r="E368" s="58">
        <f t="shared" si="33"/>
        <v>0.069552</v>
      </c>
      <c r="F368" s="58">
        <f t="shared" si="34"/>
        <v>27.141616666666668</v>
      </c>
      <c r="G368" s="58">
        <f t="shared" si="32"/>
        <v>1.8877537224</v>
      </c>
      <c r="H368" s="10" t="s">
        <v>100</v>
      </c>
      <c r="I368" s="59">
        <v>31.23751</v>
      </c>
      <c r="J368" s="58">
        <v>30.3614</v>
      </c>
      <c r="K368" s="58">
        <v>19.82594</v>
      </c>
      <c r="L368" s="11"/>
    </row>
    <row r="369" spans="1:12" ht="24">
      <c r="A369" s="10">
        <v>33</v>
      </c>
      <c r="B369" s="115">
        <v>22361</v>
      </c>
      <c r="C369" s="58">
        <v>442.49</v>
      </c>
      <c r="D369" s="58">
        <v>0.735</v>
      </c>
      <c r="E369" s="58">
        <f t="shared" si="33"/>
        <v>0.063504</v>
      </c>
      <c r="F369" s="58">
        <f t="shared" si="34"/>
        <v>28.748256666666666</v>
      </c>
      <c r="G369" s="58">
        <f t="shared" si="32"/>
        <v>1.82562929136</v>
      </c>
      <c r="H369" s="10" t="s">
        <v>101</v>
      </c>
      <c r="I369" s="59">
        <v>26.2987</v>
      </c>
      <c r="J369" s="58">
        <v>30.64227</v>
      </c>
      <c r="K369" s="58">
        <v>29.3038</v>
      </c>
      <c r="L369" s="11"/>
    </row>
    <row r="370" spans="1:11" s="185" customFormat="1" ht="24.75" thickBot="1">
      <c r="A370" s="181">
        <v>34</v>
      </c>
      <c r="B370" s="182">
        <v>22367</v>
      </c>
      <c r="C370" s="183">
        <v>442.49</v>
      </c>
      <c r="D370" s="183">
        <v>0.655</v>
      </c>
      <c r="E370" s="183">
        <f t="shared" si="33"/>
        <v>0.056592</v>
      </c>
      <c r="F370" s="183">
        <f t="shared" si="34"/>
        <v>28.684680000000004</v>
      </c>
      <c r="G370" s="183">
        <f t="shared" si="32"/>
        <v>1.6233234105600003</v>
      </c>
      <c r="H370" s="181" t="s">
        <v>110</v>
      </c>
      <c r="I370" s="184">
        <v>29.09796</v>
      </c>
      <c r="J370" s="183">
        <v>21.45354</v>
      </c>
      <c r="K370" s="183">
        <v>35.50254</v>
      </c>
    </row>
    <row r="371" spans="1:12" ht="24">
      <c r="A371" s="10">
        <v>1</v>
      </c>
      <c r="B371" s="115">
        <v>22381</v>
      </c>
      <c r="C371" s="58">
        <v>442.48</v>
      </c>
      <c r="D371" s="58">
        <v>0.747</v>
      </c>
      <c r="E371" s="58">
        <f t="shared" si="33"/>
        <v>0.06454080000000001</v>
      </c>
      <c r="F371" s="58">
        <f t="shared" si="34"/>
        <v>6.380486666666666</v>
      </c>
      <c r="G371" s="58">
        <f t="shared" si="32"/>
        <v>0.411801713856</v>
      </c>
      <c r="H371" s="10" t="s">
        <v>77</v>
      </c>
      <c r="I371" s="59">
        <v>6.03479</v>
      </c>
      <c r="J371" s="58">
        <v>12.07532</v>
      </c>
      <c r="K371" s="58">
        <v>1.03135</v>
      </c>
      <c r="L371" s="11"/>
    </row>
    <row r="372" spans="1:12" ht="24">
      <c r="A372" s="10">
        <v>2</v>
      </c>
      <c r="B372" s="115">
        <v>22396</v>
      </c>
      <c r="C372" s="58">
        <v>442.48</v>
      </c>
      <c r="D372" s="58">
        <v>0.758</v>
      </c>
      <c r="E372" s="58">
        <f t="shared" si="33"/>
        <v>0.0654912</v>
      </c>
      <c r="F372" s="58">
        <f t="shared" si="34"/>
        <v>65.00719333333333</v>
      </c>
      <c r="G372" s="58">
        <f t="shared" si="32"/>
        <v>4.257399100032</v>
      </c>
      <c r="H372" s="10" t="s">
        <v>44</v>
      </c>
      <c r="I372" s="59">
        <v>57.85986</v>
      </c>
      <c r="J372" s="58">
        <v>62.30622</v>
      </c>
      <c r="K372" s="58">
        <v>74.8555</v>
      </c>
      <c r="L372" s="11"/>
    </row>
    <row r="373" spans="1:12" ht="24">
      <c r="A373" s="10">
        <v>3</v>
      </c>
      <c r="B373" s="115">
        <v>22403</v>
      </c>
      <c r="C373" s="58">
        <v>442.48</v>
      </c>
      <c r="D373" s="58">
        <v>5.922</v>
      </c>
      <c r="E373" s="58">
        <f t="shared" si="33"/>
        <v>0.5116608</v>
      </c>
      <c r="F373" s="58">
        <f t="shared" si="34"/>
        <v>741.4161766666666</v>
      </c>
      <c r="G373" s="58">
        <f t="shared" si="32"/>
        <v>379.353594086208</v>
      </c>
      <c r="H373" s="10" t="s">
        <v>78</v>
      </c>
      <c r="I373" s="59">
        <v>696.02928</v>
      </c>
      <c r="J373" s="58">
        <v>832.90165</v>
      </c>
      <c r="K373" s="58">
        <v>695.3176</v>
      </c>
      <c r="L373" s="11"/>
    </row>
    <row r="374" spans="1:12" ht="24">
      <c r="A374" s="10">
        <v>4</v>
      </c>
      <c r="B374" s="115">
        <v>22423</v>
      </c>
      <c r="C374" s="58">
        <v>442.5</v>
      </c>
      <c r="D374" s="58">
        <v>0.655</v>
      </c>
      <c r="E374" s="58">
        <f t="shared" si="33"/>
        <v>0.056592</v>
      </c>
      <c r="F374" s="58">
        <f t="shared" si="34"/>
        <v>129.67923</v>
      </c>
      <c r="G374" s="58">
        <f t="shared" si="32"/>
        <v>7.33880698416</v>
      </c>
      <c r="H374" s="10" t="s">
        <v>79</v>
      </c>
      <c r="I374" s="59">
        <v>114.09323</v>
      </c>
      <c r="J374" s="58">
        <v>134.89713</v>
      </c>
      <c r="K374" s="58">
        <v>140.04733</v>
      </c>
      <c r="L374" s="11"/>
    </row>
    <row r="375" spans="1:12" ht="24">
      <c r="A375" s="10">
        <v>5</v>
      </c>
      <c r="B375" s="115">
        <v>22445</v>
      </c>
      <c r="C375" s="58">
        <v>442.59</v>
      </c>
      <c r="D375" s="58">
        <v>0.765</v>
      </c>
      <c r="E375" s="58">
        <f t="shared" si="33"/>
        <v>0.066096</v>
      </c>
      <c r="F375" s="58">
        <f t="shared" si="34"/>
        <v>126.93814333333334</v>
      </c>
      <c r="G375" s="58">
        <f t="shared" si="32"/>
        <v>8.39010352176</v>
      </c>
      <c r="H375" s="10" t="s">
        <v>80</v>
      </c>
      <c r="I375" s="59">
        <v>130.74975</v>
      </c>
      <c r="J375" s="58">
        <v>128.72367</v>
      </c>
      <c r="K375" s="58">
        <v>121.34101</v>
      </c>
      <c r="L375" s="11"/>
    </row>
    <row r="376" spans="1:12" ht="24">
      <c r="A376" s="10">
        <v>6</v>
      </c>
      <c r="B376" s="115">
        <v>22452</v>
      </c>
      <c r="C376" s="58">
        <v>442.66</v>
      </c>
      <c r="D376" s="58">
        <v>1.31</v>
      </c>
      <c r="E376" s="58">
        <f t="shared" si="33"/>
        <v>0.113184</v>
      </c>
      <c r="F376" s="58">
        <f t="shared" si="34"/>
        <v>55.03266</v>
      </c>
      <c r="G376" s="58">
        <f t="shared" si="32"/>
        <v>6.22881658944</v>
      </c>
      <c r="H376" s="10" t="s">
        <v>81</v>
      </c>
      <c r="I376" s="59">
        <v>59.47875</v>
      </c>
      <c r="J376" s="58">
        <v>43.98827</v>
      </c>
      <c r="K376" s="58">
        <v>61.63096</v>
      </c>
      <c r="L376" s="11"/>
    </row>
    <row r="377" spans="1:12" ht="24">
      <c r="A377" s="10">
        <v>7</v>
      </c>
      <c r="B377" s="115">
        <v>22471</v>
      </c>
      <c r="C377" s="58">
        <v>442.59</v>
      </c>
      <c r="D377" s="58">
        <v>0.759</v>
      </c>
      <c r="E377" s="58">
        <f t="shared" si="33"/>
        <v>0.0655776</v>
      </c>
      <c r="F377" s="58">
        <f t="shared" si="34"/>
        <v>170.99496</v>
      </c>
      <c r="G377" s="58">
        <f t="shared" si="32"/>
        <v>11.213439088896</v>
      </c>
      <c r="H377" s="10" t="s">
        <v>82</v>
      </c>
      <c r="I377" s="59">
        <v>165.15087</v>
      </c>
      <c r="J377" s="58">
        <v>174.25072</v>
      </c>
      <c r="K377" s="58">
        <v>173.58329</v>
      </c>
      <c r="L377" s="11"/>
    </row>
    <row r="378" spans="1:12" ht="24">
      <c r="A378" s="10">
        <v>8</v>
      </c>
      <c r="B378" s="115">
        <v>22478</v>
      </c>
      <c r="C378" s="58">
        <v>442.56</v>
      </c>
      <c r="D378" s="58">
        <v>0.749</v>
      </c>
      <c r="E378" s="58">
        <f t="shared" si="33"/>
        <v>0.06471360000000001</v>
      </c>
      <c r="F378" s="58">
        <f t="shared" si="34"/>
        <v>168.68097333333333</v>
      </c>
      <c r="G378" s="58">
        <f t="shared" si="32"/>
        <v>10.915953035904002</v>
      </c>
      <c r="H378" s="10" t="s">
        <v>83</v>
      </c>
      <c r="I378" s="59">
        <v>172.11351</v>
      </c>
      <c r="J378" s="58">
        <v>156.09314</v>
      </c>
      <c r="K378" s="58">
        <v>177.83627</v>
      </c>
      <c r="L378" s="11"/>
    </row>
    <row r="379" spans="1:12" ht="24">
      <c r="A379" s="10">
        <v>9</v>
      </c>
      <c r="B379" s="115">
        <v>22485</v>
      </c>
      <c r="C379" s="58">
        <v>442.68</v>
      </c>
      <c r="D379" s="58">
        <v>2.758</v>
      </c>
      <c r="E379" s="58">
        <f t="shared" si="33"/>
        <v>0.2382912</v>
      </c>
      <c r="F379" s="58">
        <f t="shared" si="34"/>
        <v>150.85297666666665</v>
      </c>
      <c r="G379" s="58">
        <f t="shared" si="32"/>
        <v>35.946936833471995</v>
      </c>
      <c r="H379" s="10" t="s">
        <v>84</v>
      </c>
      <c r="I379" s="59">
        <v>140.95082</v>
      </c>
      <c r="J379" s="58">
        <v>165.08796</v>
      </c>
      <c r="K379" s="58">
        <v>146.52015</v>
      </c>
      <c r="L379" s="11"/>
    </row>
    <row r="380" spans="1:12" ht="24">
      <c r="A380" s="10">
        <v>10</v>
      </c>
      <c r="B380" s="115">
        <v>22496</v>
      </c>
      <c r="C380" s="58">
        <v>442.64</v>
      </c>
      <c r="D380" s="58">
        <v>1.488</v>
      </c>
      <c r="E380" s="58">
        <f t="shared" si="33"/>
        <v>0.12856320000000002</v>
      </c>
      <c r="F380" s="58">
        <f t="shared" si="34"/>
        <v>544.12683</v>
      </c>
      <c r="G380" s="58">
        <f t="shared" si="32"/>
        <v>69.95468647065601</v>
      </c>
      <c r="H380" s="10" t="s">
        <v>85</v>
      </c>
      <c r="I380" s="59">
        <v>574.11626</v>
      </c>
      <c r="J380" s="58">
        <v>577.22502</v>
      </c>
      <c r="K380" s="58">
        <v>481.03921</v>
      </c>
      <c r="L380" s="11"/>
    </row>
    <row r="381" spans="1:12" ht="24">
      <c r="A381" s="10">
        <v>11</v>
      </c>
      <c r="B381" s="115">
        <v>22507</v>
      </c>
      <c r="C381" s="58">
        <v>442.59</v>
      </c>
      <c r="D381" s="58">
        <v>0.864</v>
      </c>
      <c r="E381" s="58">
        <f t="shared" si="33"/>
        <v>0.0746496</v>
      </c>
      <c r="F381" s="58">
        <f t="shared" si="34"/>
        <v>547.5572233333334</v>
      </c>
      <c r="G381" s="58">
        <f t="shared" si="32"/>
        <v>40.874927698944</v>
      </c>
      <c r="H381" s="10" t="s">
        <v>86</v>
      </c>
      <c r="I381" s="59">
        <v>534.91572</v>
      </c>
      <c r="J381" s="58">
        <v>499.15893</v>
      </c>
      <c r="K381" s="58">
        <v>608.59702</v>
      </c>
      <c r="L381" s="11"/>
    </row>
    <row r="382" spans="1:12" ht="24">
      <c r="A382" s="10">
        <v>12</v>
      </c>
      <c r="B382" s="115">
        <v>22511</v>
      </c>
      <c r="C382" s="58">
        <v>443.175</v>
      </c>
      <c r="D382" s="58">
        <v>36.02</v>
      </c>
      <c r="E382" s="58">
        <f t="shared" si="33"/>
        <v>3.1121280000000002</v>
      </c>
      <c r="F382" s="58">
        <f t="shared" si="34"/>
        <v>2025.6755299999998</v>
      </c>
      <c r="G382" s="58">
        <f t="shared" si="32"/>
        <v>6304.1615358278395</v>
      </c>
      <c r="H382" s="10" t="s">
        <v>87</v>
      </c>
      <c r="I382" s="59">
        <v>1672.02455</v>
      </c>
      <c r="J382" s="58">
        <v>2618.69666</v>
      </c>
      <c r="K382" s="58">
        <v>1786.30538</v>
      </c>
      <c r="L382" s="11"/>
    </row>
    <row r="383" spans="1:12" ht="24">
      <c r="A383" s="10">
        <v>13</v>
      </c>
      <c r="B383" s="115">
        <v>22515</v>
      </c>
      <c r="C383" s="58">
        <v>442.77</v>
      </c>
      <c r="D383" s="58">
        <v>2.163</v>
      </c>
      <c r="E383" s="58">
        <f t="shared" si="33"/>
        <v>0.1868832</v>
      </c>
      <c r="F383" s="58">
        <f t="shared" si="34"/>
        <v>6388.999373333333</v>
      </c>
      <c r="G383" s="58">
        <f t="shared" si="32"/>
        <v>1193.996647686528</v>
      </c>
      <c r="H383" s="10" t="s">
        <v>88</v>
      </c>
      <c r="I383" s="59">
        <v>5497.39755</v>
      </c>
      <c r="J383" s="58">
        <v>9240.20975</v>
      </c>
      <c r="K383" s="58">
        <v>4429.39082</v>
      </c>
      <c r="L383" s="11"/>
    </row>
    <row r="384" spans="1:12" ht="24">
      <c r="A384" s="10">
        <v>14</v>
      </c>
      <c r="B384" s="115">
        <v>22529</v>
      </c>
      <c r="C384" s="58">
        <v>442.7</v>
      </c>
      <c r="D384" s="58">
        <v>1.861</v>
      </c>
      <c r="E384" s="58">
        <f t="shared" si="33"/>
        <v>0.1607904</v>
      </c>
      <c r="F384" s="58">
        <f t="shared" si="34"/>
        <v>58.45419666666667</v>
      </c>
      <c r="G384" s="58">
        <f t="shared" si="32"/>
        <v>9.398873663712001</v>
      </c>
      <c r="H384" s="10" t="s">
        <v>89</v>
      </c>
      <c r="I384" s="59">
        <v>56.78555</v>
      </c>
      <c r="J384" s="58">
        <v>67.33138</v>
      </c>
      <c r="K384" s="58">
        <v>51.24566</v>
      </c>
      <c r="L384" s="11"/>
    </row>
    <row r="385" spans="1:12" ht="24">
      <c r="A385" s="10">
        <v>15</v>
      </c>
      <c r="B385" s="115">
        <v>22534</v>
      </c>
      <c r="C385" s="58">
        <v>442.995</v>
      </c>
      <c r="D385" s="58">
        <v>6.594</v>
      </c>
      <c r="E385" s="58">
        <f t="shared" si="33"/>
        <v>0.5697216</v>
      </c>
      <c r="F385" s="58">
        <f t="shared" si="34"/>
        <v>68.04212666666668</v>
      </c>
      <c r="G385" s="58">
        <f t="shared" si="32"/>
        <v>38.76506927193601</v>
      </c>
      <c r="H385" s="10" t="s">
        <v>90</v>
      </c>
      <c r="I385" s="59">
        <v>62.93475</v>
      </c>
      <c r="J385" s="58">
        <v>73.68848</v>
      </c>
      <c r="K385" s="58">
        <v>67.50315</v>
      </c>
      <c r="L385" s="11"/>
    </row>
    <row r="386" spans="1:12" ht="24">
      <c r="A386" s="10">
        <v>16</v>
      </c>
      <c r="B386" s="115">
        <v>22545</v>
      </c>
      <c r="C386" s="58">
        <v>442.72</v>
      </c>
      <c r="D386" s="58">
        <v>1.96</v>
      </c>
      <c r="E386" s="58">
        <f t="shared" si="33"/>
        <v>0.169344</v>
      </c>
      <c r="F386" s="58">
        <f t="shared" si="34"/>
        <v>59.20307</v>
      </c>
      <c r="G386" s="58">
        <f t="shared" si="32"/>
        <v>10.02568468608</v>
      </c>
      <c r="H386" s="10" t="s">
        <v>91</v>
      </c>
      <c r="I386" s="59">
        <v>72.46646</v>
      </c>
      <c r="J386" s="58">
        <v>60.45949</v>
      </c>
      <c r="K386" s="58">
        <v>44.68326</v>
      </c>
      <c r="L386" s="11"/>
    </row>
    <row r="387" spans="1:12" ht="24">
      <c r="A387" s="10">
        <v>17</v>
      </c>
      <c r="B387" s="115">
        <v>22557</v>
      </c>
      <c r="C387" s="58">
        <v>442.93</v>
      </c>
      <c r="D387" s="58">
        <v>6.303</v>
      </c>
      <c r="E387" s="58">
        <f t="shared" si="33"/>
        <v>0.5445792</v>
      </c>
      <c r="F387" s="58">
        <f t="shared" si="34"/>
        <v>51.428066666666666</v>
      </c>
      <c r="G387" s="58">
        <f t="shared" si="32"/>
        <v>28.006655402880003</v>
      </c>
      <c r="H387" s="10" t="s">
        <v>92</v>
      </c>
      <c r="I387" s="59">
        <v>74.05267</v>
      </c>
      <c r="J387" s="58">
        <v>40.13213</v>
      </c>
      <c r="K387" s="58">
        <v>40.0994</v>
      </c>
      <c r="L387" s="11"/>
    </row>
    <row r="388" spans="1:12" ht="24">
      <c r="A388" s="10">
        <v>18</v>
      </c>
      <c r="B388" s="115">
        <v>22565</v>
      </c>
      <c r="C388" s="58">
        <v>442.68</v>
      </c>
      <c r="D388" s="58">
        <v>1.469</v>
      </c>
      <c r="E388" s="58">
        <f t="shared" si="33"/>
        <v>0.12692160000000002</v>
      </c>
      <c r="F388" s="58">
        <f t="shared" si="34"/>
        <v>51.18884666666667</v>
      </c>
      <c r="G388" s="58">
        <f t="shared" si="32"/>
        <v>6.496970321088002</v>
      </c>
      <c r="H388" s="10" t="s">
        <v>93</v>
      </c>
      <c r="I388" s="59">
        <v>47.68734</v>
      </c>
      <c r="J388" s="58">
        <v>54.90555</v>
      </c>
      <c r="K388" s="58">
        <v>50.97365</v>
      </c>
      <c r="L388" s="11"/>
    </row>
    <row r="389" spans="1:12" ht="24">
      <c r="A389" s="10">
        <v>19</v>
      </c>
      <c r="B389" s="115">
        <v>22576</v>
      </c>
      <c r="C389" s="58">
        <v>442.65</v>
      </c>
      <c r="D389" s="58">
        <v>1.488</v>
      </c>
      <c r="E389" s="58">
        <f t="shared" si="33"/>
        <v>0.12856320000000002</v>
      </c>
      <c r="F389" s="58">
        <f t="shared" si="34"/>
        <v>47.80695</v>
      </c>
      <c r="G389" s="58">
        <f t="shared" si="32"/>
        <v>6.146214474240001</v>
      </c>
      <c r="H389" s="10" t="s">
        <v>94</v>
      </c>
      <c r="I389" s="59">
        <v>58.08836</v>
      </c>
      <c r="J389" s="58">
        <v>36.34556</v>
      </c>
      <c r="K389" s="58">
        <v>48.98693</v>
      </c>
      <c r="L389" s="11"/>
    </row>
    <row r="390" spans="1:12" ht="24">
      <c r="A390" s="10">
        <v>20</v>
      </c>
      <c r="B390" s="115">
        <v>22592</v>
      </c>
      <c r="C390" s="58">
        <v>442.6</v>
      </c>
      <c r="D390" s="58">
        <v>0.962</v>
      </c>
      <c r="E390" s="58">
        <f t="shared" si="33"/>
        <v>0.0831168</v>
      </c>
      <c r="F390" s="58">
        <f t="shared" si="34"/>
        <v>14.045430000000001</v>
      </c>
      <c r="G390" s="58">
        <f t="shared" si="32"/>
        <v>1.1674111962240001</v>
      </c>
      <c r="H390" s="10" t="s">
        <v>95</v>
      </c>
      <c r="I390" s="59">
        <v>11.01483</v>
      </c>
      <c r="J390" s="58">
        <v>23.61322</v>
      </c>
      <c r="K390" s="58">
        <v>7.50824</v>
      </c>
      <c r="L390" s="11"/>
    </row>
    <row r="391" spans="1:12" ht="24">
      <c r="A391" s="10">
        <v>21</v>
      </c>
      <c r="B391" s="115">
        <v>22600</v>
      </c>
      <c r="C391" s="58">
        <v>442.63</v>
      </c>
      <c r="D391" s="58">
        <v>1.254</v>
      </c>
      <c r="E391" s="58">
        <f t="shared" si="33"/>
        <v>0.1083456</v>
      </c>
      <c r="F391" s="58">
        <f t="shared" si="34"/>
        <v>30.08988666666667</v>
      </c>
      <c r="G391" s="58">
        <f t="shared" si="32"/>
        <v>3.260106824832</v>
      </c>
      <c r="H391" s="10" t="s">
        <v>68</v>
      </c>
      <c r="I391" s="59">
        <v>37</v>
      </c>
      <c r="J391" s="58">
        <v>15.57065</v>
      </c>
      <c r="K391" s="58">
        <v>37.69901</v>
      </c>
      <c r="L391" s="11"/>
    </row>
    <row r="392" spans="1:12" ht="24">
      <c r="A392" s="10">
        <v>22</v>
      </c>
      <c r="B392" s="115">
        <v>22608</v>
      </c>
      <c r="C392" s="58">
        <v>442.6</v>
      </c>
      <c r="D392" s="58">
        <v>0.894</v>
      </c>
      <c r="E392" s="58">
        <f t="shared" si="33"/>
        <v>0.07724160000000001</v>
      </c>
      <c r="F392" s="58">
        <f t="shared" si="34"/>
        <v>15.647836666666668</v>
      </c>
      <c r="G392" s="58">
        <f t="shared" si="32"/>
        <v>1.2086639406720003</v>
      </c>
      <c r="H392" s="10" t="s">
        <v>96</v>
      </c>
      <c r="I392" s="59">
        <v>18.07172</v>
      </c>
      <c r="J392" s="58">
        <v>9.22542</v>
      </c>
      <c r="K392" s="58">
        <v>19.64637</v>
      </c>
      <c r="L392" s="11"/>
    </row>
    <row r="393" spans="1:13" ht="24">
      <c r="A393" s="10">
        <v>23</v>
      </c>
      <c r="B393" s="115">
        <v>22621</v>
      </c>
      <c r="C393" s="58">
        <v>442.56</v>
      </c>
      <c r="D393" s="58">
        <v>0.844</v>
      </c>
      <c r="E393" s="58">
        <f t="shared" si="33"/>
        <v>0.0729216</v>
      </c>
      <c r="F393" s="58">
        <f t="shared" si="34"/>
        <v>111.09345</v>
      </c>
      <c r="G393" s="58">
        <f t="shared" si="32"/>
        <v>8.10111212352</v>
      </c>
      <c r="H393" s="10" t="s">
        <v>97</v>
      </c>
      <c r="I393" s="59">
        <v>113.90488</v>
      </c>
      <c r="J393" s="58">
        <v>108.64141</v>
      </c>
      <c r="K393" s="58">
        <v>110.73406</v>
      </c>
      <c r="L393" s="11"/>
      <c r="M393" s="1" t="s">
        <v>144</v>
      </c>
    </row>
    <row r="394" spans="1:12" ht="24">
      <c r="A394" s="10">
        <v>24</v>
      </c>
      <c r="B394" s="115">
        <v>22629</v>
      </c>
      <c r="C394" s="58">
        <v>442.58</v>
      </c>
      <c r="D394" s="58">
        <v>0.998</v>
      </c>
      <c r="E394" s="58">
        <f t="shared" si="33"/>
        <v>0.0862272</v>
      </c>
      <c r="F394" s="58">
        <f t="shared" si="34"/>
        <v>168.55894333333333</v>
      </c>
      <c r="G394" s="58">
        <f t="shared" si="32"/>
        <v>14.534365718592001</v>
      </c>
      <c r="H394" s="10" t="s">
        <v>98</v>
      </c>
      <c r="I394" s="59">
        <v>152.29192</v>
      </c>
      <c r="J394" s="58">
        <v>188.28375</v>
      </c>
      <c r="K394" s="58">
        <v>165.10116</v>
      </c>
      <c r="L394" s="11"/>
    </row>
    <row r="395" spans="1:12" ht="24">
      <c r="A395" s="10">
        <v>25</v>
      </c>
      <c r="B395" s="115">
        <v>22650</v>
      </c>
      <c r="C395" s="58">
        <v>442.55</v>
      </c>
      <c r="D395" s="58">
        <v>1.087</v>
      </c>
      <c r="E395" s="58">
        <f t="shared" si="33"/>
        <v>0.09391680000000001</v>
      </c>
      <c r="F395" s="58">
        <f t="shared" si="34"/>
        <v>170.13832666666667</v>
      </c>
      <c r="G395" s="58">
        <f t="shared" si="32"/>
        <v>15.978847197888001</v>
      </c>
      <c r="H395" s="10" t="s">
        <v>71</v>
      </c>
      <c r="I395" s="59">
        <v>164.7008</v>
      </c>
      <c r="J395" s="58">
        <v>189.47455</v>
      </c>
      <c r="K395" s="58">
        <v>156.23963</v>
      </c>
      <c r="L395" s="11"/>
    </row>
    <row r="396" spans="1:12" ht="24">
      <c r="A396" s="10">
        <v>26</v>
      </c>
      <c r="B396" s="115">
        <v>22660</v>
      </c>
      <c r="C396" s="58">
        <v>442.57</v>
      </c>
      <c r="D396" s="58">
        <v>1.207</v>
      </c>
      <c r="E396" s="58">
        <f t="shared" si="33"/>
        <v>0.10428480000000001</v>
      </c>
      <c r="F396" s="58">
        <f t="shared" si="34"/>
        <v>167.34893</v>
      </c>
      <c r="G396" s="58">
        <f t="shared" si="32"/>
        <v>17.451949695264002</v>
      </c>
      <c r="H396" s="10" t="s">
        <v>72</v>
      </c>
      <c r="I396" s="59">
        <v>157.64048</v>
      </c>
      <c r="J396" s="58">
        <v>171.65043</v>
      </c>
      <c r="K396" s="58">
        <v>172.75588</v>
      </c>
      <c r="L396" s="11"/>
    </row>
    <row r="397" spans="1:12" ht="24">
      <c r="A397" s="10">
        <v>27</v>
      </c>
      <c r="B397" s="115">
        <v>22683</v>
      </c>
      <c r="C397" s="58">
        <v>442.54</v>
      </c>
      <c r="D397" s="58">
        <v>1.036</v>
      </c>
      <c r="E397" s="58">
        <f aca="true" t="shared" si="35" ref="E397:E422">D397*0.0864</f>
        <v>0.0895104</v>
      </c>
      <c r="F397" s="58">
        <f t="shared" si="34"/>
        <v>9.323506666666667</v>
      </c>
      <c r="G397" s="58">
        <f t="shared" si="32"/>
        <v>0.834550811136</v>
      </c>
      <c r="H397" s="10" t="s">
        <v>73</v>
      </c>
      <c r="I397" s="59">
        <v>7.26092</v>
      </c>
      <c r="J397" s="58">
        <v>11.20958</v>
      </c>
      <c r="K397" s="58">
        <v>9.50002</v>
      </c>
      <c r="L397" s="11"/>
    </row>
    <row r="398" spans="1:12" ht="24">
      <c r="A398" s="10">
        <v>28</v>
      </c>
      <c r="B398" s="123">
        <v>22691</v>
      </c>
      <c r="C398" s="4">
        <v>442.53</v>
      </c>
      <c r="D398" s="58">
        <v>1.019</v>
      </c>
      <c r="E398" s="58">
        <f t="shared" si="35"/>
        <v>0.0880416</v>
      </c>
      <c r="F398" s="58">
        <f t="shared" si="34"/>
        <v>2.82676</v>
      </c>
      <c r="G398" s="58">
        <f t="shared" si="32"/>
        <v>0.248872473216</v>
      </c>
      <c r="H398" s="10" t="s">
        <v>74</v>
      </c>
      <c r="I398" s="59">
        <v>0.9843</v>
      </c>
      <c r="J398" s="58">
        <v>0</v>
      </c>
      <c r="K398" s="58">
        <v>7.49598</v>
      </c>
      <c r="L398" s="11"/>
    </row>
    <row r="399" spans="1:12" ht="24">
      <c r="A399" s="10">
        <v>29</v>
      </c>
      <c r="B399" s="115">
        <v>22702</v>
      </c>
      <c r="C399" s="58">
        <v>442.52</v>
      </c>
      <c r="D399" s="58">
        <v>0.92</v>
      </c>
      <c r="E399" s="58">
        <f t="shared" si="35"/>
        <v>0.079488</v>
      </c>
      <c r="F399" s="58">
        <f t="shared" si="34"/>
        <v>12.169533333333334</v>
      </c>
      <c r="G399" s="58">
        <f t="shared" si="32"/>
        <v>0.9673318656000001</v>
      </c>
      <c r="H399" s="10" t="s">
        <v>75</v>
      </c>
      <c r="I399" s="59">
        <v>16.60455</v>
      </c>
      <c r="J399" s="58">
        <v>1.61596</v>
      </c>
      <c r="K399" s="58">
        <v>18.28809</v>
      </c>
      <c r="L399" s="11"/>
    </row>
    <row r="400" spans="1:12" ht="24">
      <c r="A400" s="10">
        <v>30</v>
      </c>
      <c r="B400" s="115">
        <v>22719</v>
      </c>
      <c r="C400" s="58">
        <v>442.5</v>
      </c>
      <c r="D400" s="58">
        <v>0.735</v>
      </c>
      <c r="E400" s="58">
        <f t="shared" si="35"/>
        <v>0.063504</v>
      </c>
      <c r="F400" s="58">
        <f t="shared" si="34"/>
        <v>27.314476666666668</v>
      </c>
      <c r="G400" s="58">
        <f t="shared" si="32"/>
        <v>1.7345785262400002</v>
      </c>
      <c r="H400" s="10" t="s">
        <v>76</v>
      </c>
      <c r="I400" s="59">
        <v>18.00657</v>
      </c>
      <c r="J400" s="58">
        <v>32.11911</v>
      </c>
      <c r="K400" s="58">
        <v>31.81775</v>
      </c>
      <c r="L400" s="11"/>
    </row>
    <row r="401" spans="1:11" s="185" customFormat="1" ht="24.75" thickBot="1">
      <c r="A401" s="181">
        <v>31</v>
      </c>
      <c r="B401" s="182">
        <v>22727</v>
      </c>
      <c r="C401" s="183">
        <v>442.5</v>
      </c>
      <c r="D401" s="183">
        <v>0.962</v>
      </c>
      <c r="E401" s="183">
        <f t="shared" si="35"/>
        <v>0.0831168</v>
      </c>
      <c r="F401" s="183">
        <f t="shared" si="34"/>
        <v>19.040396666666666</v>
      </c>
      <c r="G401" s="183">
        <f t="shared" si="32"/>
        <v>1.582576841664</v>
      </c>
      <c r="H401" s="181" t="s">
        <v>99</v>
      </c>
      <c r="I401" s="184">
        <v>16.81261</v>
      </c>
      <c r="J401" s="183">
        <v>27.33198</v>
      </c>
      <c r="K401" s="183">
        <v>12.9766</v>
      </c>
    </row>
    <row r="402" spans="1:12" ht="24">
      <c r="A402" s="10">
        <v>1</v>
      </c>
      <c r="B402" s="115">
        <v>22739</v>
      </c>
      <c r="C402" s="58">
        <v>442.48</v>
      </c>
      <c r="D402" s="58">
        <v>0.248</v>
      </c>
      <c r="E402" s="58">
        <f t="shared" si="35"/>
        <v>0.0214272</v>
      </c>
      <c r="F402" s="58">
        <f t="shared" si="34"/>
        <v>26.652986666666667</v>
      </c>
      <c r="G402" s="58">
        <f t="shared" si="32"/>
        <v>0.571098875904</v>
      </c>
      <c r="H402" s="10" t="s">
        <v>77</v>
      </c>
      <c r="I402" s="59">
        <v>23.70712</v>
      </c>
      <c r="J402" s="58">
        <v>29.5385</v>
      </c>
      <c r="K402" s="58">
        <v>26.71334</v>
      </c>
      <c r="L402" s="11"/>
    </row>
    <row r="403" spans="1:12" ht="24">
      <c r="A403" s="10">
        <v>2</v>
      </c>
      <c r="B403" s="115">
        <v>22758</v>
      </c>
      <c r="C403" s="58">
        <v>442.46</v>
      </c>
      <c r="D403" s="58">
        <v>0.215</v>
      </c>
      <c r="E403" s="58">
        <f t="shared" si="35"/>
        <v>0.018576000000000002</v>
      </c>
      <c r="F403" s="58">
        <f t="shared" si="34"/>
        <v>33.296393333333334</v>
      </c>
      <c r="G403" s="58">
        <f t="shared" si="32"/>
        <v>0.6185138025600001</v>
      </c>
      <c r="H403" s="10" t="s">
        <v>44</v>
      </c>
      <c r="I403" s="59">
        <v>41.25163</v>
      </c>
      <c r="J403" s="58">
        <v>25.85399</v>
      </c>
      <c r="K403" s="58">
        <v>32.78356</v>
      </c>
      <c r="L403" s="11"/>
    </row>
    <row r="404" spans="1:12" ht="24">
      <c r="A404" s="10">
        <v>3</v>
      </c>
      <c r="B404" s="115">
        <v>22781</v>
      </c>
      <c r="C404" s="58">
        <v>442.62</v>
      </c>
      <c r="D404" s="58">
        <v>0.223</v>
      </c>
      <c r="E404" s="58">
        <f t="shared" si="35"/>
        <v>0.0192672</v>
      </c>
      <c r="F404" s="58">
        <f t="shared" si="34"/>
        <v>31.87550333333333</v>
      </c>
      <c r="G404" s="58">
        <f t="shared" si="32"/>
        <v>0.614151697824</v>
      </c>
      <c r="H404" s="10" t="s">
        <v>78</v>
      </c>
      <c r="I404" s="59">
        <v>32.00394</v>
      </c>
      <c r="J404" s="58">
        <v>26.67565</v>
      </c>
      <c r="K404" s="58">
        <v>36.94692</v>
      </c>
      <c r="L404" s="11"/>
    </row>
    <row r="405" spans="1:12" ht="24">
      <c r="A405" s="10">
        <v>4</v>
      </c>
      <c r="B405" s="115">
        <v>22788</v>
      </c>
      <c r="C405" s="58">
        <v>442.57</v>
      </c>
      <c r="D405" s="58">
        <v>0.107</v>
      </c>
      <c r="E405" s="58">
        <f t="shared" si="35"/>
        <v>0.009244800000000001</v>
      </c>
      <c r="F405" s="58">
        <f t="shared" si="34"/>
        <v>13.361736666666667</v>
      </c>
      <c r="G405" s="58">
        <f t="shared" si="32"/>
        <v>0.12352658313600001</v>
      </c>
      <c r="H405" s="10" t="s">
        <v>79</v>
      </c>
      <c r="I405" s="59">
        <v>7.79344</v>
      </c>
      <c r="J405" s="58">
        <v>16.51504</v>
      </c>
      <c r="K405" s="58">
        <v>15.77673</v>
      </c>
      <c r="L405" s="11"/>
    </row>
    <row r="406" spans="1:12" ht="24">
      <c r="A406" s="10">
        <v>5</v>
      </c>
      <c r="B406" s="115">
        <v>22803</v>
      </c>
      <c r="C406" s="58">
        <v>442.6</v>
      </c>
      <c r="D406" s="58">
        <v>0.501</v>
      </c>
      <c r="E406" s="58">
        <f t="shared" si="35"/>
        <v>0.0432864</v>
      </c>
      <c r="F406" s="58">
        <f t="shared" si="34"/>
        <v>31.15282333333333</v>
      </c>
      <c r="G406" s="58">
        <f t="shared" si="32"/>
        <v>1.348493571936</v>
      </c>
      <c r="H406" s="10" t="s">
        <v>80</v>
      </c>
      <c r="I406" s="59">
        <v>22.27845</v>
      </c>
      <c r="J406" s="58">
        <v>40.50834</v>
      </c>
      <c r="K406" s="58">
        <v>30.67168</v>
      </c>
      <c r="L406" s="11"/>
    </row>
    <row r="407" spans="1:12" ht="24">
      <c r="A407" s="10">
        <v>6</v>
      </c>
      <c r="B407" s="115">
        <v>22814</v>
      </c>
      <c r="C407" s="58">
        <v>442.57</v>
      </c>
      <c r="D407" s="58">
        <v>0.56</v>
      </c>
      <c r="E407" s="58">
        <f t="shared" si="35"/>
        <v>0.04838400000000001</v>
      </c>
      <c r="F407" s="58">
        <f t="shared" si="34"/>
        <v>27.715926666666665</v>
      </c>
      <c r="G407" s="58">
        <f t="shared" si="32"/>
        <v>1.3410073958400002</v>
      </c>
      <c r="H407" s="10" t="s">
        <v>81</v>
      </c>
      <c r="I407" s="59">
        <v>23.4314</v>
      </c>
      <c r="J407" s="58">
        <v>25.92106</v>
      </c>
      <c r="K407" s="58">
        <v>33.79532</v>
      </c>
      <c r="L407" s="11"/>
    </row>
    <row r="408" spans="1:12" ht="24">
      <c r="A408" s="10">
        <v>7</v>
      </c>
      <c r="B408" s="115">
        <v>22818</v>
      </c>
      <c r="C408" s="58">
        <v>442.55</v>
      </c>
      <c r="D408" s="58">
        <v>0.453</v>
      </c>
      <c r="E408" s="58">
        <f t="shared" si="35"/>
        <v>0.039139200000000006</v>
      </c>
      <c r="F408" s="58">
        <f t="shared" si="34"/>
        <v>29.34132333333333</v>
      </c>
      <c r="G408" s="58">
        <f t="shared" si="32"/>
        <v>1.148395922208</v>
      </c>
      <c r="H408" s="10" t="s">
        <v>82</v>
      </c>
      <c r="I408" s="59">
        <v>29.6575</v>
      </c>
      <c r="J408" s="58">
        <v>38.01143</v>
      </c>
      <c r="K408" s="58">
        <v>20.35504</v>
      </c>
      <c r="L408" s="11"/>
    </row>
    <row r="409" spans="1:12" ht="24">
      <c r="A409" s="10">
        <v>8</v>
      </c>
      <c r="B409" s="115">
        <v>22837</v>
      </c>
      <c r="C409" s="58">
        <v>442.53</v>
      </c>
      <c r="D409" s="58">
        <v>0.489</v>
      </c>
      <c r="E409" s="58">
        <f t="shared" si="35"/>
        <v>0.0422496</v>
      </c>
      <c r="F409" s="58">
        <f t="shared" si="34"/>
        <v>299.95985333333334</v>
      </c>
      <c r="G409" s="58">
        <f t="shared" si="32"/>
        <v>12.673183819392</v>
      </c>
      <c r="H409" s="10" t="s">
        <v>83</v>
      </c>
      <c r="I409" s="59">
        <v>299.4335</v>
      </c>
      <c r="J409" s="58">
        <v>335.07814</v>
      </c>
      <c r="K409" s="58">
        <v>265.36792</v>
      </c>
      <c r="L409" s="11"/>
    </row>
    <row r="410" spans="1:12" ht="24">
      <c r="A410" s="10">
        <v>9</v>
      </c>
      <c r="B410" s="115">
        <v>22849</v>
      </c>
      <c r="C410" s="58">
        <v>442.46</v>
      </c>
      <c r="D410" s="58">
        <v>0.215</v>
      </c>
      <c r="E410" s="58">
        <f t="shared" si="35"/>
        <v>0.018576000000000002</v>
      </c>
      <c r="F410" s="58">
        <f t="shared" si="34"/>
        <v>251.39701333333332</v>
      </c>
      <c r="G410" s="58">
        <f t="shared" si="32"/>
        <v>4.669950919680001</v>
      </c>
      <c r="H410" s="10" t="s">
        <v>84</v>
      </c>
      <c r="I410" s="59">
        <v>234.46036</v>
      </c>
      <c r="J410" s="58">
        <v>226.67982</v>
      </c>
      <c r="K410" s="58">
        <v>293.05086</v>
      </c>
      <c r="L410" s="11"/>
    </row>
    <row r="411" spans="1:12" ht="24">
      <c r="A411" s="10">
        <v>10</v>
      </c>
      <c r="B411" s="115">
        <v>22863</v>
      </c>
      <c r="C411" s="58">
        <v>442.9</v>
      </c>
      <c r="D411" s="58">
        <v>7.328</v>
      </c>
      <c r="E411" s="58">
        <f t="shared" si="35"/>
        <v>0.6331392</v>
      </c>
      <c r="F411" s="58">
        <f t="shared" si="34"/>
        <v>265.77966999999995</v>
      </c>
      <c r="G411" s="58">
        <f t="shared" si="32"/>
        <v>168.27552764006398</v>
      </c>
      <c r="H411" s="10" t="s">
        <v>85</v>
      </c>
      <c r="I411" s="59">
        <v>264.25635</v>
      </c>
      <c r="J411" s="58">
        <v>263.4571</v>
      </c>
      <c r="K411" s="58">
        <v>269.62556</v>
      </c>
      <c r="L411" s="11"/>
    </row>
    <row r="412" spans="1:12" ht="24">
      <c r="A412" s="10">
        <v>11</v>
      </c>
      <c r="B412" s="115">
        <v>22872</v>
      </c>
      <c r="C412" s="58">
        <v>442.65</v>
      </c>
      <c r="D412" s="58">
        <v>2.158</v>
      </c>
      <c r="E412" s="58">
        <f t="shared" si="35"/>
        <v>0.1864512</v>
      </c>
      <c r="F412" s="58">
        <f t="shared" si="34"/>
        <v>194.62960666666666</v>
      </c>
      <c r="G412" s="58">
        <f t="shared" si="32"/>
        <v>36.288923718528004</v>
      </c>
      <c r="H412" s="10" t="s">
        <v>86</v>
      </c>
      <c r="I412" s="59">
        <v>158.90024</v>
      </c>
      <c r="J412" s="58">
        <v>205.23345</v>
      </c>
      <c r="K412" s="58">
        <v>219.75513</v>
      </c>
      <c r="L412" s="11"/>
    </row>
    <row r="413" spans="1:12" ht="24">
      <c r="A413" s="10">
        <v>12</v>
      </c>
      <c r="B413" s="115">
        <v>22880</v>
      </c>
      <c r="C413" s="58">
        <v>442.69</v>
      </c>
      <c r="D413" s="58">
        <v>2.111</v>
      </c>
      <c r="E413" s="58">
        <f t="shared" si="35"/>
        <v>0.18239040000000004</v>
      </c>
      <c r="F413" s="58">
        <f t="shared" si="34"/>
        <v>178.22205333333332</v>
      </c>
      <c r="G413" s="58">
        <f t="shared" si="32"/>
        <v>32.505991596288005</v>
      </c>
      <c r="H413" s="10" t="s">
        <v>87</v>
      </c>
      <c r="I413" s="59">
        <v>184.81112</v>
      </c>
      <c r="J413" s="58">
        <v>192.17847</v>
      </c>
      <c r="K413" s="58">
        <v>157.67657</v>
      </c>
      <c r="L413" s="11"/>
    </row>
    <row r="414" spans="1:12" ht="24">
      <c r="A414" s="10">
        <v>13</v>
      </c>
      <c r="B414" s="115">
        <v>22891</v>
      </c>
      <c r="C414" s="58">
        <v>442.7</v>
      </c>
      <c r="D414" s="58">
        <v>2.356</v>
      </c>
      <c r="E414" s="58">
        <f t="shared" si="35"/>
        <v>0.2035584</v>
      </c>
      <c r="F414" s="58">
        <f t="shared" si="34"/>
        <v>30.778916666666664</v>
      </c>
      <c r="G414" s="58">
        <f t="shared" si="32"/>
        <v>6.2653070304</v>
      </c>
      <c r="H414" s="10" t="s">
        <v>88</v>
      </c>
      <c r="I414" s="59">
        <v>28.10146</v>
      </c>
      <c r="J414" s="58">
        <v>15.15554</v>
      </c>
      <c r="K414" s="58">
        <v>49.07975</v>
      </c>
      <c r="L414" s="11"/>
    </row>
    <row r="415" spans="1:12" ht="24">
      <c r="A415" s="10">
        <v>14</v>
      </c>
      <c r="B415" s="115">
        <v>22901</v>
      </c>
      <c r="C415" s="58">
        <v>442.65</v>
      </c>
      <c r="D415" s="58">
        <v>2.158</v>
      </c>
      <c r="E415" s="58">
        <f t="shared" si="35"/>
        <v>0.1864512</v>
      </c>
      <c r="F415" s="58">
        <f t="shared" si="34"/>
        <v>49.667543333333334</v>
      </c>
      <c r="G415" s="58">
        <f t="shared" si="32"/>
        <v>9.260573055552001</v>
      </c>
      <c r="H415" s="10" t="s">
        <v>89</v>
      </c>
      <c r="I415" s="59">
        <v>46.75173</v>
      </c>
      <c r="J415" s="58">
        <v>49.58186</v>
      </c>
      <c r="K415" s="58">
        <v>52.66904</v>
      </c>
      <c r="L415" s="11"/>
    </row>
    <row r="416" spans="1:12" ht="24">
      <c r="A416" s="10">
        <v>15</v>
      </c>
      <c r="B416" s="115">
        <v>22908</v>
      </c>
      <c r="C416" s="58">
        <v>442.62</v>
      </c>
      <c r="D416" s="58">
        <v>1.454</v>
      </c>
      <c r="E416" s="58">
        <f t="shared" si="35"/>
        <v>0.1256256</v>
      </c>
      <c r="F416" s="58">
        <f t="shared" si="34"/>
        <v>44.25915666666666</v>
      </c>
      <c r="G416" s="58">
        <f t="shared" si="32"/>
        <v>5.5600831117439995</v>
      </c>
      <c r="H416" s="10" t="s">
        <v>90</v>
      </c>
      <c r="I416" s="59">
        <v>36.89199</v>
      </c>
      <c r="J416" s="58">
        <v>46.64487</v>
      </c>
      <c r="K416" s="58">
        <v>49.24061</v>
      </c>
      <c r="L416" s="11"/>
    </row>
    <row r="417" spans="1:12" ht="24">
      <c r="A417" s="10">
        <v>16</v>
      </c>
      <c r="B417" s="115">
        <v>22922</v>
      </c>
      <c r="C417" s="58">
        <v>442.55</v>
      </c>
      <c r="D417" s="58">
        <v>0.504</v>
      </c>
      <c r="E417" s="58">
        <f t="shared" si="35"/>
        <v>0.043545600000000004</v>
      </c>
      <c r="F417" s="58">
        <f t="shared" si="34"/>
        <v>59.44660666666667</v>
      </c>
      <c r="G417" s="58">
        <f t="shared" si="32"/>
        <v>2.5886381552640003</v>
      </c>
      <c r="H417" s="10" t="s">
        <v>91</v>
      </c>
      <c r="I417" s="59">
        <v>54.42465</v>
      </c>
      <c r="J417" s="58">
        <v>64.37179</v>
      </c>
      <c r="K417" s="58">
        <v>59.54338</v>
      </c>
      <c r="L417" s="11"/>
    </row>
    <row r="418" spans="1:12" ht="24">
      <c r="A418" s="10">
        <v>17</v>
      </c>
      <c r="B418" s="115">
        <v>22930</v>
      </c>
      <c r="C418" s="58">
        <v>442.56</v>
      </c>
      <c r="D418" s="58">
        <v>0.535</v>
      </c>
      <c r="E418" s="58">
        <f t="shared" si="35"/>
        <v>0.04622400000000001</v>
      </c>
      <c r="F418" s="58">
        <f t="shared" si="34"/>
        <v>72.62302000000001</v>
      </c>
      <c r="G418" s="58">
        <f>F418*E418</f>
        <v>3.3569264764800013</v>
      </c>
      <c r="H418" s="10" t="s">
        <v>92</v>
      </c>
      <c r="I418" s="59">
        <v>87.80894</v>
      </c>
      <c r="J418" s="58">
        <v>70.69713</v>
      </c>
      <c r="K418" s="58">
        <v>59.36299</v>
      </c>
      <c r="L418" s="11"/>
    </row>
    <row r="419" spans="1:12" ht="24">
      <c r="A419" s="10">
        <v>18</v>
      </c>
      <c r="B419" s="115">
        <v>22954</v>
      </c>
      <c r="C419" s="58">
        <v>442.53</v>
      </c>
      <c r="D419" s="58">
        <v>0.384</v>
      </c>
      <c r="E419" s="58">
        <f t="shared" si="35"/>
        <v>0.0331776</v>
      </c>
      <c r="F419" s="58">
        <f t="shared" si="34"/>
        <v>271.05187666666666</v>
      </c>
      <c r="G419" s="58">
        <f>F419*E419</f>
        <v>8.992850743296</v>
      </c>
      <c r="H419" s="10" t="s">
        <v>93</v>
      </c>
      <c r="I419" s="59">
        <v>235.07805</v>
      </c>
      <c r="J419" s="58">
        <v>286.70229</v>
      </c>
      <c r="K419" s="58">
        <v>291.37529</v>
      </c>
      <c r="L419" s="11"/>
    </row>
    <row r="420" spans="1:12" ht="24">
      <c r="A420" s="10">
        <v>19</v>
      </c>
      <c r="B420" s="115">
        <v>22969</v>
      </c>
      <c r="C420" s="58">
        <v>442.53</v>
      </c>
      <c r="D420" s="58">
        <v>0.47</v>
      </c>
      <c r="E420" s="58">
        <f t="shared" si="35"/>
        <v>0.040608</v>
      </c>
      <c r="F420" s="58">
        <f t="shared" si="34"/>
        <v>242.45829</v>
      </c>
      <c r="G420" s="58">
        <f>F420*E420</f>
        <v>9.84574624032</v>
      </c>
      <c r="H420" s="10" t="s">
        <v>94</v>
      </c>
      <c r="I420" s="59">
        <v>313.29827</v>
      </c>
      <c r="J420" s="58">
        <v>183.02181</v>
      </c>
      <c r="K420" s="58">
        <v>231.05479</v>
      </c>
      <c r="L420" s="11"/>
    </row>
    <row r="421" spans="1:12" ht="24">
      <c r="A421" s="10">
        <v>20</v>
      </c>
      <c r="B421" s="115">
        <v>22984</v>
      </c>
      <c r="C421" s="58">
        <v>442.53</v>
      </c>
      <c r="D421" s="58">
        <v>0.539</v>
      </c>
      <c r="E421" s="58">
        <f t="shared" si="35"/>
        <v>0.0465696</v>
      </c>
      <c r="F421" s="58">
        <f t="shared" si="34"/>
        <v>33.28657666666667</v>
      </c>
      <c r="G421" s="58">
        <f>F421*E421</f>
        <v>1.5501425607360002</v>
      </c>
      <c r="H421" s="10" t="s">
        <v>95</v>
      </c>
      <c r="I421" s="59">
        <v>23.94964</v>
      </c>
      <c r="J421" s="58">
        <v>23.5501</v>
      </c>
      <c r="K421" s="58">
        <v>52.35999</v>
      </c>
      <c r="L421" s="11"/>
    </row>
    <row r="422" spans="1:11" s="185" customFormat="1" ht="24.75" thickBot="1">
      <c r="A422" s="181">
        <v>21</v>
      </c>
      <c r="B422" s="182">
        <v>22997</v>
      </c>
      <c r="C422" s="183">
        <v>442.53</v>
      </c>
      <c r="D422" s="183">
        <v>0.56</v>
      </c>
      <c r="E422" s="183">
        <f t="shared" si="35"/>
        <v>0.04838400000000001</v>
      </c>
      <c r="F422" s="183">
        <f t="shared" si="34"/>
        <v>34.71227666666667</v>
      </c>
      <c r="G422" s="183">
        <f>F422*E422</f>
        <v>1.6795187942400005</v>
      </c>
      <c r="H422" s="181" t="s">
        <v>68</v>
      </c>
      <c r="I422" s="184">
        <v>37.24058</v>
      </c>
      <c r="J422" s="183">
        <v>24.59537</v>
      </c>
      <c r="K422" s="183">
        <v>42.30088</v>
      </c>
    </row>
    <row r="423" spans="1:12" ht="24">
      <c r="A423" s="10">
        <v>22</v>
      </c>
      <c r="B423" s="115"/>
      <c r="C423" s="58"/>
      <c r="D423" s="58"/>
      <c r="E423" s="58"/>
      <c r="F423" s="58"/>
      <c r="G423" s="58"/>
      <c r="H423" s="10" t="s">
        <v>77</v>
      </c>
      <c r="I423" s="59"/>
      <c r="J423" s="58"/>
      <c r="K423" s="58"/>
      <c r="L423" s="11" t="s">
        <v>146</v>
      </c>
    </row>
    <row r="424" spans="1:12" ht="24">
      <c r="A424" s="10">
        <v>23</v>
      </c>
      <c r="E424" s="58"/>
      <c r="F424" s="58"/>
      <c r="G424" s="58"/>
      <c r="H424" s="10" t="s">
        <v>44</v>
      </c>
      <c r="I424" s="59"/>
      <c r="J424" s="58"/>
      <c r="K424" s="58"/>
      <c r="L424" s="11" t="s">
        <v>145</v>
      </c>
    </row>
    <row r="425" spans="1:12" ht="24">
      <c r="A425" s="10">
        <v>24</v>
      </c>
      <c r="B425" s="115"/>
      <c r="C425" s="58"/>
      <c r="D425" s="58"/>
      <c r="E425" s="58"/>
      <c r="F425" s="58"/>
      <c r="G425" s="58"/>
      <c r="H425" s="10" t="s">
        <v>78</v>
      </c>
      <c r="I425" s="59"/>
      <c r="J425" s="58"/>
      <c r="K425" s="58"/>
      <c r="L425" s="11"/>
    </row>
    <row r="426" spans="1:12" ht="24">
      <c r="A426" s="10">
        <v>25</v>
      </c>
      <c r="B426" s="115"/>
      <c r="C426" s="58"/>
      <c r="D426" s="58"/>
      <c r="E426" s="58"/>
      <c r="F426" s="58"/>
      <c r="G426" s="58"/>
      <c r="H426" s="10" t="s">
        <v>79</v>
      </c>
      <c r="I426" s="59"/>
      <c r="J426" s="58"/>
      <c r="K426" s="58"/>
      <c r="L426" s="11"/>
    </row>
    <row r="427" spans="1:12" ht="24">
      <c r="A427" s="10">
        <v>26</v>
      </c>
      <c r="B427" s="115"/>
      <c r="C427" s="58"/>
      <c r="D427" s="58"/>
      <c r="E427" s="58"/>
      <c r="F427" s="58"/>
      <c r="G427" s="58"/>
      <c r="H427" s="10" t="s">
        <v>80</v>
      </c>
      <c r="I427" s="59"/>
      <c r="J427" s="58"/>
      <c r="K427" s="58"/>
      <c r="L427" s="11"/>
    </row>
    <row r="428" spans="1:12" ht="24">
      <c r="A428" s="10">
        <v>27</v>
      </c>
      <c r="B428" s="115"/>
      <c r="C428" s="58"/>
      <c r="D428" s="58"/>
      <c r="E428" s="58"/>
      <c r="F428" s="58"/>
      <c r="G428" s="58"/>
      <c r="H428" s="10" t="s">
        <v>81</v>
      </c>
      <c r="I428" s="59"/>
      <c r="J428" s="58"/>
      <c r="K428" s="58"/>
      <c r="L428" s="11"/>
    </row>
    <row r="429" spans="1:12" ht="24">
      <c r="A429" s="10">
        <v>28</v>
      </c>
      <c r="B429" s="115"/>
      <c r="C429" s="58"/>
      <c r="D429" s="58"/>
      <c r="E429" s="58"/>
      <c r="F429" s="58"/>
      <c r="G429" s="58"/>
      <c r="H429" s="10" t="s">
        <v>82</v>
      </c>
      <c r="I429" s="59"/>
      <c r="J429" s="58"/>
      <c r="K429" s="58"/>
      <c r="L429" s="11"/>
    </row>
    <row r="430" spans="1:12" ht="24">
      <c r="A430" s="10">
        <v>29</v>
      </c>
      <c r="B430" s="115"/>
      <c r="C430" s="58"/>
      <c r="D430" s="58"/>
      <c r="E430" s="58"/>
      <c r="F430" s="58"/>
      <c r="G430" s="58"/>
      <c r="H430" s="10" t="s">
        <v>83</v>
      </c>
      <c r="I430" s="59"/>
      <c r="J430" s="58"/>
      <c r="K430" s="58"/>
      <c r="L430" s="11"/>
    </row>
    <row r="431" spans="1:12" ht="24">
      <c r="A431" s="10">
        <v>30</v>
      </c>
      <c r="B431" s="115"/>
      <c r="C431" s="58"/>
      <c r="D431" s="58"/>
      <c r="E431" s="58"/>
      <c r="F431" s="58"/>
      <c r="G431" s="58"/>
      <c r="H431" s="10" t="s">
        <v>84</v>
      </c>
      <c r="I431" s="59"/>
      <c r="J431" s="58"/>
      <c r="K431" s="58"/>
      <c r="L431" s="11"/>
    </row>
    <row r="432" spans="1:12" ht="24">
      <c r="A432" s="10"/>
      <c r="B432" s="115"/>
      <c r="C432" s="58"/>
      <c r="D432" s="58"/>
      <c r="E432" s="58"/>
      <c r="F432" s="58"/>
      <c r="G432" s="58"/>
      <c r="H432" s="10" t="s">
        <v>85</v>
      </c>
      <c r="I432" s="59"/>
      <c r="J432" s="58"/>
      <c r="K432" s="58"/>
      <c r="L432" s="11"/>
    </row>
    <row r="433" spans="1:12" ht="24">
      <c r="A433" s="10"/>
      <c r="B433" s="115"/>
      <c r="C433" s="58"/>
      <c r="D433" s="58"/>
      <c r="E433" s="58"/>
      <c r="F433" s="58"/>
      <c r="G433" s="58"/>
      <c r="H433" s="10" t="s">
        <v>86</v>
      </c>
      <c r="I433" s="59"/>
      <c r="J433" s="58"/>
      <c r="K433" s="58"/>
      <c r="L433" s="11"/>
    </row>
    <row r="434" spans="1:12" ht="24">
      <c r="A434" s="10"/>
      <c r="B434" s="115"/>
      <c r="C434" s="58"/>
      <c r="D434" s="58"/>
      <c r="E434" s="58"/>
      <c r="F434" s="58"/>
      <c r="G434" s="58"/>
      <c r="H434" s="10" t="s">
        <v>87</v>
      </c>
      <c r="I434" s="59"/>
      <c r="J434" s="58"/>
      <c r="K434" s="58"/>
      <c r="L434" s="11"/>
    </row>
    <row r="435" spans="1:12" ht="24">
      <c r="A435" s="10"/>
      <c r="B435" s="115"/>
      <c r="C435" s="58"/>
      <c r="D435" s="58"/>
      <c r="E435" s="58"/>
      <c r="F435" s="58"/>
      <c r="G435" s="58"/>
      <c r="H435" s="10" t="s">
        <v>88</v>
      </c>
      <c r="I435" s="59"/>
      <c r="J435" s="58"/>
      <c r="K435" s="58"/>
      <c r="L435" s="11"/>
    </row>
    <row r="436" spans="1:12" ht="24">
      <c r="A436" s="10"/>
      <c r="B436" s="115"/>
      <c r="C436" s="58"/>
      <c r="D436" s="58"/>
      <c r="E436" s="58"/>
      <c r="F436" s="58"/>
      <c r="G436" s="58"/>
      <c r="H436" s="10" t="s">
        <v>89</v>
      </c>
      <c r="I436" s="59"/>
      <c r="J436" s="58"/>
      <c r="K436" s="58"/>
      <c r="L436" s="11"/>
    </row>
    <row r="437" spans="1:12" ht="24">
      <c r="A437" s="10"/>
      <c r="B437" s="115"/>
      <c r="C437" s="58"/>
      <c r="D437" s="58"/>
      <c r="E437" s="58"/>
      <c r="F437" s="58"/>
      <c r="G437" s="58"/>
      <c r="H437" s="10" t="s">
        <v>90</v>
      </c>
      <c r="I437" s="59"/>
      <c r="J437" s="58"/>
      <c r="K437" s="58"/>
      <c r="L437" s="11"/>
    </row>
    <row r="438" spans="1:12" ht="24">
      <c r="A438" s="10"/>
      <c r="B438" s="115"/>
      <c r="C438" s="58"/>
      <c r="D438" s="58"/>
      <c r="E438" s="58"/>
      <c r="F438" s="58"/>
      <c r="G438" s="58"/>
      <c r="H438" s="10" t="s">
        <v>91</v>
      </c>
      <c r="I438" s="59"/>
      <c r="J438" s="58"/>
      <c r="K438" s="58"/>
      <c r="L438" s="11"/>
    </row>
    <row r="439" spans="1:12" ht="24">
      <c r="A439" s="10"/>
      <c r="B439" s="115"/>
      <c r="C439" s="58"/>
      <c r="D439" s="58"/>
      <c r="E439" s="58"/>
      <c r="F439" s="58"/>
      <c r="G439" s="58"/>
      <c r="H439" s="10" t="s">
        <v>92</v>
      </c>
      <c r="I439" s="59"/>
      <c r="J439" s="58"/>
      <c r="K439" s="58"/>
      <c r="L439" s="11"/>
    </row>
    <row r="440" spans="1:12" ht="24">
      <c r="A440" s="10"/>
      <c r="B440" s="115"/>
      <c r="C440" s="58"/>
      <c r="D440" s="58"/>
      <c r="E440" s="58"/>
      <c r="F440" s="58"/>
      <c r="G440" s="58"/>
      <c r="H440" s="10" t="s">
        <v>93</v>
      </c>
      <c r="I440" s="59"/>
      <c r="J440" s="58"/>
      <c r="K440" s="58"/>
      <c r="L440" s="11"/>
    </row>
    <row r="441" spans="1:12" ht="24">
      <c r="A441" s="10"/>
      <c r="B441" s="115"/>
      <c r="C441" s="58"/>
      <c r="D441" s="58"/>
      <c r="E441" s="58"/>
      <c r="F441" s="58"/>
      <c r="G441" s="58"/>
      <c r="H441" s="10" t="s">
        <v>94</v>
      </c>
      <c r="I441" s="59"/>
      <c r="J441" s="58"/>
      <c r="K441" s="58"/>
      <c r="L441" s="11"/>
    </row>
    <row r="442" spans="1:12" ht="24">
      <c r="A442" s="10"/>
      <c r="B442" s="115"/>
      <c r="C442" s="58"/>
      <c r="D442" s="58"/>
      <c r="E442" s="58"/>
      <c r="F442" s="58"/>
      <c r="G442" s="58"/>
      <c r="H442" s="10" t="s">
        <v>95</v>
      </c>
      <c r="I442" s="59"/>
      <c r="J442" s="58"/>
      <c r="K442" s="58"/>
      <c r="L442" s="11"/>
    </row>
    <row r="443" spans="1:12" ht="24">
      <c r="A443" s="10"/>
      <c r="B443" s="115"/>
      <c r="C443" s="58"/>
      <c r="D443" s="58"/>
      <c r="E443" s="58"/>
      <c r="F443" s="58"/>
      <c r="G443" s="58"/>
      <c r="H443" s="10" t="s">
        <v>68</v>
      </c>
      <c r="I443" s="59"/>
      <c r="J443" s="58"/>
      <c r="K443" s="58"/>
      <c r="L443" s="11"/>
    </row>
    <row r="444" spans="1:12" ht="24">
      <c r="A444" s="10"/>
      <c r="B444" s="115"/>
      <c r="C444" s="58"/>
      <c r="D444" s="58"/>
      <c r="E444" s="58"/>
      <c r="F444" s="58"/>
      <c r="G444" s="58"/>
      <c r="H444" s="10"/>
      <c r="I444" s="59"/>
      <c r="J444" s="58"/>
      <c r="K444" s="58"/>
      <c r="L444" s="11"/>
    </row>
    <row r="445" spans="1:12" ht="24">
      <c r="A445" s="10"/>
      <c r="B445" s="115"/>
      <c r="C445" s="58"/>
      <c r="D445" s="58"/>
      <c r="E445" s="58"/>
      <c r="F445" s="58"/>
      <c r="G445" s="58"/>
      <c r="H445" s="10"/>
      <c r="I445" s="59"/>
      <c r="J445" s="58"/>
      <c r="K445" s="58"/>
      <c r="L445" s="11"/>
    </row>
    <row r="446" spans="1:12" ht="24">
      <c r="A446" s="10"/>
      <c r="B446" s="115"/>
      <c r="C446" s="58"/>
      <c r="D446" s="58"/>
      <c r="E446" s="58"/>
      <c r="F446" s="58"/>
      <c r="G446" s="58"/>
      <c r="H446" s="10"/>
      <c r="I446" s="59"/>
      <c r="J446" s="58"/>
      <c r="K446" s="58"/>
      <c r="L446" s="11"/>
    </row>
    <row r="447" spans="1:12" ht="24">
      <c r="A447" s="10"/>
      <c r="B447" s="115"/>
      <c r="C447" s="58"/>
      <c r="D447" s="58"/>
      <c r="E447" s="58"/>
      <c r="F447" s="58"/>
      <c r="G447" s="58"/>
      <c r="H447" s="10"/>
      <c r="I447" s="59"/>
      <c r="J447" s="58"/>
      <c r="K447" s="58"/>
      <c r="L447" s="11"/>
    </row>
    <row r="448" spans="1:12" ht="24">
      <c r="A448" s="10"/>
      <c r="B448" s="115"/>
      <c r="C448" s="58"/>
      <c r="D448" s="58"/>
      <c r="E448" s="58"/>
      <c r="F448" s="58"/>
      <c r="G448" s="58"/>
      <c r="H448" s="10"/>
      <c r="I448" s="59"/>
      <c r="J448" s="58"/>
      <c r="K448" s="58"/>
      <c r="L448" s="11"/>
    </row>
    <row r="449" spans="1:12" ht="24">
      <c r="A449" s="10"/>
      <c r="B449" s="115"/>
      <c r="C449" s="58"/>
      <c r="D449" s="58"/>
      <c r="E449" s="58"/>
      <c r="F449" s="58"/>
      <c r="G449" s="58"/>
      <c r="H449" s="10"/>
      <c r="I449" s="59"/>
      <c r="J449" s="58"/>
      <c r="K449" s="58"/>
      <c r="L449" s="11"/>
    </row>
    <row r="450" spans="1:12" ht="24">
      <c r="A450" s="10"/>
      <c r="B450" s="115"/>
      <c r="C450" s="58"/>
      <c r="D450" s="58"/>
      <c r="E450" s="58"/>
      <c r="F450" s="58"/>
      <c r="G450" s="58"/>
      <c r="H450" s="10"/>
      <c r="I450" s="59"/>
      <c r="J450" s="58"/>
      <c r="K450" s="58"/>
      <c r="L450" s="11"/>
    </row>
    <row r="451" spans="1:12" ht="24">
      <c r="A451" s="10"/>
      <c r="B451" s="115"/>
      <c r="C451" s="58"/>
      <c r="D451" s="58"/>
      <c r="E451" s="58"/>
      <c r="F451" s="58"/>
      <c r="G451" s="58"/>
      <c r="H451" s="10"/>
      <c r="I451" s="59"/>
      <c r="J451" s="58"/>
      <c r="K451" s="58"/>
      <c r="L451" s="11"/>
    </row>
    <row r="452" spans="1:12" ht="24">
      <c r="A452" s="10"/>
      <c r="B452" s="115"/>
      <c r="C452" s="58"/>
      <c r="D452" s="58"/>
      <c r="E452" s="58"/>
      <c r="F452" s="58"/>
      <c r="G452" s="58"/>
      <c r="H452" s="10"/>
      <c r="I452" s="59"/>
      <c r="J452" s="58"/>
      <c r="K452" s="58"/>
      <c r="L452" s="11"/>
    </row>
    <row r="453" spans="1:12" ht="24">
      <c r="A453" s="10"/>
      <c r="B453" s="115"/>
      <c r="C453" s="58"/>
      <c r="D453" s="58"/>
      <c r="E453" s="58"/>
      <c r="F453" s="58"/>
      <c r="G453" s="58"/>
      <c r="H453" s="10"/>
      <c r="I453" s="59"/>
      <c r="J453" s="58"/>
      <c r="K453" s="58"/>
      <c r="L453" s="11"/>
    </row>
    <row r="454" spans="1:12" ht="24">
      <c r="A454" s="10"/>
      <c r="B454" s="115"/>
      <c r="C454" s="58"/>
      <c r="D454" s="58"/>
      <c r="E454" s="58"/>
      <c r="F454" s="58"/>
      <c r="G454" s="58"/>
      <c r="H454" s="10"/>
      <c r="I454" s="59"/>
      <c r="J454" s="58"/>
      <c r="K454" s="58"/>
      <c r="L454" s="11"/>
    </row>
    <row r="455" spans="1:12" ht="24">
      <c r="A455" s="10"/>
      <c r="B455" s="115"/>
      <c r="C455" s="58"/>
      <c r="D455" s="58"/>
      <c r="E455" s="58"/>
      <c r="F455" s="58"/>
      <c r="G455" s="58"/>
      <c r="H455" s="10"/>
      <c r="I455" s="59"/>
      <c r="J455" s="58"/>
      <c r="K455" s="58"/>
      <c r="L455" s="11"/>
    </row>
    <row r="456" spans="1:12" ht="24">
      <c r="A456" s="10"/>
      <c r="B456" s="115"/>
      <c r="C456" s="58"/>
      <c r="D456" s="58"/>
      <c r="E456" s="58"/>
      <c r="F456" s="58"/>
      <c r="G456" s="58"/>
      <c r="H456" s="10"/>
      <c r="I456" s="59"/>
      <c r="J456" s="58"/>
      <c r="K456" s="58"/>
      <c r="L456" s="11"/>
    </row>
    <row r="457" spans="1:12" ht="24">
      <c r="A457" s="10"/>
      <c r="B457" s="115"/>
      <c r="C457" s="58"/>
      <c r="D457" s="58"/>
      <c r="E457" s="58"/>
      <c r="F457" s="58"/>
      <c r="G457" s="58"/>
      <c r="H457" s="10"/>
      <c r="I457" s="59"/>
      <c r="J457" s="58"/>
      <c r="K457" s="58"/>
      <c r="L457" s="11"/>
    </row>
    <row r="458" spans="1:12" ht="24">
      <c r="A458" s="10"/>
      <c r="B458" s="115"/>
      <c r="C458" s="58"/>
      <c r="D458" s="58"/>
      <c r="E458" s="58"/>
      <c r="F458" s="58"/>
      <c r="G458" s="58"/>
      <c r="H458" s="10"/>
      <c r="I458" s="59"/>
      <c r="J458" s="58"/>
      <c r="K458" s="58"/>
      <c r="L458" s="11"/>
    </row>
    <row r="459" spans="1:12" ht="24">
      <c r="A459" s="10"/>
      <c r="B459" s="115"/>
      <c r="C459" s="58"/>
      <c r="D459" s="58"/>
      <c r="E459" s="58"/>
      <c r="F459" s="58"/>
      <c r="G459" s="58"/>
      <c r="H459" s="10"/>
      <c r="I459" s="59"/>
      <c r="J459" s="58"/>
      <c r="K459" s="58"/>
      <c r="L459" s="11"/>
    </row>
    <row r="460" spans="1:12" ht="24">
      <c r="A460" s="10"/>
      <c r="B460" s="115"/>
      <c r="C460" s="58"/>
      <c r="D460" s="58"/>
      <c r="E460" s="58"/>
      <c r="F460" s="58"/>
      <c r="G460" s="58"/>
      <c r="H460" s="10"/>
      <c r="I460" s="59"/>
      <c r="J460" s="58"/>
      <c r="K460" s="58"/>
      <c r="L460" s="11"/>
    </row>
    <row r="461" spans="1:12" ht="24">
      <c r="A461" s="10"/>
      <c r="B461" s="115"/>
      <c r="C461" s="58"/>
      <c r="D461" s="58"/>
      <c r="E461" s="58"/>
      <c r="F461" s="58"/>
      <c r="G461" s="58"/>
      <c r="H461" s="10"/>
      <c r="I461" s="59"/>
      <c r="J461" s="58"/>
      <c r="K461" s="58"/>
      <c r="L461" s="11"/>
    </row>
    <row r="462" spans="1:12" ht="24">
      <c r="A462" s="10"/>
      <c r="B462" s="115"/>
      <c r="C462" s="58"/>
      <c r="D462" s="58"/>
      <c r="E462" s="58"/>
      <c r="F462" s="58"/>
      <c r="G462" s="58"/>
      <c r="H462" s="10"/>
      <c r="I462" s="59"/>
      <c r="J462" s="58"/>
      <c r="K462" s="58"/>
      <c r="L462" s="11"/>
    </row>
    <row r="463" spans="1:12" ht="24">
      <c r="A463" s="10"/>
      <c r="B463" s="115"/>
      <c r="C463" s="58"/>
      <c r="D463" s="58"/>
      <c r="E463" s="58"/>
      <c r="F463" s="58"/>
      <c r="G463" s="58"/>
      <c r="H463" s="10"/>
      <c r="I463" s="59"/>
      <c r="J463" s="58"/>
      <c r="K463" s="58"/>
      <c r="L463" s="11"/>
    </row>
    <row r="464" spans="1:12" ht="24">
      <c r="A464" s="10"/>
      <c r="B464" s="115"/>
      <c r="C464" s="58"/>
      <c r="D464" s="58"/>
      <c r="E464" s="58"/>
      <c r="F464" s="58"/>
      <c r="G464" s="58"/>
      <c r="H464" s="10"/>
      <c r="I464" s="59"/>
      <c r="J464" s="58"/>
      <c r="K464" s="58"/>
      <c r="L464" s="11"/>
    </row>
    <row r="465" spans="1:12" ht="24">
      <c r="A465" s="10"/>
      <c r="B465" s="115"/>
      <c r="C465" s="58"/>
      <c r="D465" s="58"/>
      <c r="E465" s="58"/>
      <c r="F465" s="58"/>
      <c r="G465" s="58"/>
      <c r="H465" s="10"/>
      <c r="I465" s="59"/>
      <c r="J465" s="58"/>
      <c r="K465" s="58"/>
      <c r="L465" s="11"/>
    </row>
    <row r="466" spans="1:12" ht="24">
      <c r="A466" s="10"/>
      <c r="B466" s="115"/>
      <c r="C466" s="58"/>
      <c r="D466" s="58"/>
      <c r="E466" s="58"/>
      <c r="F466" s="58"/>
      <c r="G466" s="58"/>
      <c r="H466" s="10"/>
      <c r="I466" s="59"/>
      <c r="J466" s="58"/>
      <c r="K466" s="58"/>
      <c r="L466" s="11"/>
    </row>
    <row r="467" spans="1:12" ht="24">
      <c r="A467" s="10"/>
      <c r="B467" s="115"/>
      <c r="C467" s="58"/>
      <c r="D467" s="58"/>
      <c r="E467" s="58"/>
      <c r="F467" s="58"/>
      <c r="G467" s="58"/>
      <c r="H467" s="10"/>
      <c r="I467" s="59"/>
      <c r="J467" s="58"/>
      <c r="K467" s="58"/>
      <c r="L467" s="11"/>
    </row>
    <row r="468" spans="1:12" ht="24">
      <c r="A468" s="10"/>
      <c r="B468" s="115"/>
      <c r="C468" s="58"/>
      <c r="D468" s="58"/>
      <c r="E468" s="58"/>
      <c r="F468" s="58"/>
      <c r="G468" s="58"/>
      <c r="H468" s="10"/>
      <c r="I468" s="59"/>
      <c r="J468" s="58"/>
      <c r="K468" s="58"/>
      <c r="L468" s="11"/>
    </row>
    <row r="469" spans="1:12" ht="24">
      <c r="A469" s="10"/>
      <c r="B469" s="115"/>
      <c r="C469" s="58"/>
      <c r="D469" s="58"/>
      <c r="E469" s="58"/>
      <c r="F469" s="58"/>
      <c r="G469" s="58"/>
      <c r="H469" s="10"/>
      <c r="I469" s="59"/>
      <c r="J469" s="58"/>
      <c r="K469" s="58"/>
      <c r="L469" s="11"/>
    </row>
    <row r="470" spans="1:12" ht="24">
      <c r="A470" s="10"/>
      <c r="B470" s="115"/>
      <c r="C470" s="58"/>
      <c r="D470" s="58"/>
      <c r="E470" s="58"/>
      <c r="F470" s="58"/>
      <c r="G470" s="58"/>
      <c r="H470" s="10"/>
      <c r="I470" s="59"/>
      <c r="J470" s="58"/>
      <c r="K470" s="58"/>
      <c r="L470" s="11"/>
    </row>
    <row r="471" spans="1:12" ht="24">
      <c r="A471" s="10"/>
      <c r="B471" s="115"/>
      <c r="C471" s="58"/>
      <c r="D471" s="58"/>
      <c r="E471" s="58"/>
      <c r="F471" s="58"/>
      <c r="G471" s="58"/>
      <c r="H471" s="10"/>
      <c r="I471" s="59"/>
      <c r="J471" s="58"/>
      <c r="K471" s="58"/>
      <c r="L471" s="11"/>
    </row>
    <row r="472" spans="1:12" ht="24">
      <c r="A472" s="10"/>
      <c r="B472" s="115"/>
      <c r="C472" s="58"/>
      <c r="D472" s="58"/>
      <c r="E472" s="58"/>
      <c r="F472" s="58"/>
      <c r="G472" s="58"/>
      <c r="H472" s="10"/>
      <c r="I472" s="59"/>
      <c r="J472" s="58"/>
      <c r="K472" s="58"/>
      <c r="L472" s="11"/>
    </row>
    <row r="473" spans="1:12" ht="24">
      <c r="A473" s="10"/>
      <c r="B473" s="115"/>
      <c r="C473" s="58"/>
      <c r="D473" s="58"/>
      <c r="E473" s="58"/>
      <c r="F473" s="58"/>
      <c r="G473" s="58"/>
      <c r="H473" s="10"/>
      <c r="I473" s="59"/>
      <c r="J473" s="58"/>
      <c r="K473" s="58"/>
      <c r="L473" s="11"/>
    </row>
    <row r="474" spans="1:12" ht="24">
      <c r="A474" s="10"/>
      <c r="B474" s="115"/>
      <c r="C474" s="58"/>
      <c r="D474" s="58"/>
      <c r="E474" s="58"/>
      <c r="F474" s="58"/>
      <c r="G474" s="58"/>
      <c r="H474" s="10"/>
      <c r="I474" s="59"/>
      <c r="J474" s="58"/>
      <c r="K474" s="58"/>
      <c r="L474" s="11"/>
    </row>
    <row r="475" spans="1:12" ht="24">
      <c r="A475" s="10"/>
      <c r="B475" s="115"/>
      <c r="C475" s="58"/>
      <c r="D475" s="58"/>
      <c r="E475" s="58"/>
      <c r="F475" s="58"/>
      <c r="G475" s="58"/>
      <c r="H475" s="10"/>
      <c r="I475" s="59"/>
      <c r="J475" s="58"/>
      <c r="K475" s="58"/>
      <c r="L475" s="11"/>
    </row>
    <row r="476" spans="1:12" ht="24">
      <c r="A476" s="10"/>
      <c r="B476" s="115"/>
      <c r="C476" s="58"/>
      <c r="D476" s="58"/>
      <c r="E476" s="58"/>
      <c r="F476" s="58"/>
      <c r="G476" s="58"/>
      <c r="H476" s="10"/>
      <c r="I476" s="59"/>
      <c r="J476" s="58"/>
      <c r="K476" s="58"/>
      <c r="L476" s="11"/>
    </row>
    <row r="477" spans="1:12" ht="24">
      <c r="A477" s="10"/>
      <c r="B477" s="115"/>
      <c r="C477" s="58"/>
      <c r="D477" s="58"/>
      <c r="E477" s="58"/>
      <c r="F477" s="58"/>
      <c r="G477" s="58"/>
      <c r="H477" s="10"/>
      <c r="I477" s="59"/>
      <c r="J477" s="58"/>
      <c r="K477" s="58"/>
      <c r="L477" s="11"/>
    </row>
    <row r="478" spans="1:12" ht="24">
      <c r="A478" s="10"/>
      <c r="B478" s="115"/>
      <c r="C478" s="58"/>
      <c r="D478" s="58"/>
      <c r="E478" s="58"/>
      <c r="F478" s="58"/>
      <c r="G478" s="58"/>
      <c r="H478" s="10"/>
      <c r="I478" s="59"/>
      <c r="J478" s="58"/>
      <c r="K478" s="58"/>
      <c r="L478" s="11"/>
    </row>
    <row r="479" spans="1:12" ht="24">
      <c r="A479" s="10"/>
      <c r="B479" s="115"/>
      <c r="C479" s="58"/>
      <c r="D479" s="58"/>
      <c r="E479" s="58"/>
      <c r="F479" s="58"/>
      <c r="G479" s="58"/>
      <c r="H479" s="10"/>
      <c r="I479" s="59"/>
      <c r="J479" s="58"/>
      <c r="K479" s="58"/>
      <c r="L479" s="11"/>
    </row>
    <row r="480" spans="1:12" ht="24">
      <c r="A480" s="10"/>
      <c r="B480" s="115"/>
      <c r="C480" s="58"/>
      <c r="D480" s="58"/>
      <c r="E480" s="58"/>
      <c r="F480" s="58"/>
      <c r="G480" s="58"/>
      <c r="H480" s="10"/>
      <c r="I480" s="59"/>
      <c r="J480" s="58"/>
      <c r="K480" s="58"/>
      <c r="L480" s="11"/>
    </row>
    <row r="481" spans="1:12" ht="24">
      <c r="A481" s="10"/>
      <c r="B481" s="115"/>
      <c r="C481" s="58"/>
      <c r="D481" s="58"/>
      <c r="E481" s="58"/>
      <c r="F481" s="58"/>
      <c r="G481" s="58"/>
      <c r="H481" s="10"/>
      <c r="I481" s="59"/>
      <c r="J481" s="58"/>
      <c r="K481" s="58"/>
      <c r="L481" s="11"/>
    </row>
    <row r="482" spans="1:12" ht="24">
      <c r="A482" s="10"/>
      <c r="B482" s="115"/>
      <c r="C482" s="58"/>
      <c r="D482" s="58"/>
      <c r="E482" s="58"/>
      <c r="F482" s="58"/>
      <c r="G482" s="58"/>
      <c r="H482" s="10"/>
      <c r="I482" s="59"/>
      <c r="J482" s="58"/>
      <c r="K482" s="58"/>
      <c r="L482" s="11"/>
    </row>
    <row r="483" spans="1:12" ht="24">
      <c r="A483" s="10"/>
      <c r="B483" s="115"/>
      <c r="C483" s="58"/>
      <c r="D483" s="58"/>
      <c r="E483" s="58"/>
      <c r="F483" s="58"/>
      <c r="G483" s="58"/>
      <c r="H483" s="10"/>
      <c r="I483" s="59"/>
      <c r="J483" s="58"/>
      <c r="K483" s="58"/>
      <c r="L483" s="11"/>
    </row>
    <row r="484" spans="1:12" ht="24">
      <c r="A484" s="10"/>
      <c r="B484" s="115"/>
      <c r="C484" s="58"/>
      <c r="D484" s="58"/>
      <c r="E484" s="58"/>
      <c r="F484" s="58"/>
      <c r="G484" s="58"/>
      <c r="H484" s="10"/>
      <c r="I484" s="59"/>
      <c r="J484" s="58"/>
      <c r="K484" s="58"/>
      <c r="L484" s="11"/>
    </row>
    <row r="485" spans="1:12" ht="24">
      <c r="A485" s="10"/>
      <c r="B485" s="115"/>
      <c r="C485" s="58"/>
      <c r="D485" s="58"/>
      <c r="E485" s="58"/>
      <c r="F485" s="58"/>
      <c r="G485" s="58"/>
      <c r="H485" s="10"/>
      <c r="I485" s="59"/>
      <c r="J485" s="58"/>
      <c r="K485" s="58"/>
      <c r="L485" s="11"/>
    </row>
    <row r="486" spans="1:12" ht="24">
      <c r="A486" s="10"/>
      <c r="B486" s="115"/>
      <c r="C486" s="58"/>
      <c r="D486" s="58"/>
      <c r="E486" s="58"/>
      <c r="F486" s="58"/>
      <c r="G486" s="58"/>
      <c r="H486" s="10"/>
      <c r="I486" s="59"/>
      <c r="J486" s="58"/>
      <c r="K486" s="58"/>
      <c r="L486" s="11"/>
    </row>
    <row r="487" spans="1:12" ht="24">
      <c r="A487" s="10"/>
      <c r="B487" s="115"/>
      <c r="C487" s="58"/>
      <c r="D487" s="58"/>
      <c r="E487" s="58"/>
      <c r="F487" s="58"/>
      <c r="G487" s="58"/>
      <c r="H487" s="10"/>
      <c r="I487" s="59"/>
      <c r="J487" s="58"/>
      <c r="K487" s="58"/>
      <c r="L487" s="11"/>
    </row>
    <row r="488" spans="1:12" ht="24">
      <c r="A488" s="10"/>
      <c r="B488" s="115"/>
      <c r="C488" s="58"/>
      <c r="D488" s="58"/>
      <c r="E488" s="58"/>
      <c r="F488" s="58"/>
      <c r="G488" s="58"/>
      <c r="H488" s="10"/>
      <c r="I488" s="59"/>
      <c r="J488" s="58"/>
      <c r="K488" s="58"/>
      <c r="L488" s="11"/>
    </row>
    <row r="489" spans="1:12" ht="24">
      <c r="A489" s="10"/>
      <c r="B489" s="115"/>
      <c r="C489" s="58"/>
      <c r="D489" s="58"/>
      <c r="E489" s="58"/>
      <c r="F489" s="58"/>
      <c r="G489" s="58"/>
      <c r="H489" s="10"/>
      <c r="I489" s="59"/>
      <c r="J489" s="58"/>
      <c r="K489" s="58"/>
      <c r="L489" s="11"/>
    </row>
    <row r="490" spans="1:12" ht="24">
      <c r="A490" s="10"/>
      <c r="B490" s="115"/>
      <c r="C490" s="58"/>
      <c r="D490" s="58"/>
      <c r="E490" s="58"/>
      <c r="F490" s="58"/>
      <c r="G490" s="58"/>
      <c r="H490" s="10"/>
      <c r="I490" s="59"/>
      <c r="J490" s="58"/>
      <c r="K490" s="58"/>
      <c r="L490" s="11"/>
    </row>
    <row r="491" spans="1:12" ht="24">
      <c r="A491" s="10"/>
      <c r="B491" s="115"/>
      <c r="C491" s="58"/>
      <c r="D491" s="58"/>
      <c r="E491" s="58"/>
      <c r="F491" s="58"/>
      <c r="G491" s="58"/>
      <c r="H491" s="10"/>
      <c r="I491" s="59"/>
      <c r="J491" s="58"/>
      <c r="K491" s="58"/>
      <c r="L491" s="11"/>
    </row>
    <row r="492" spans="1:12" ht="24">
      <c r="A492" s="10"/>
      <c r="B492" s="115"/>
      <c r="C492" s="58"/>
      <c r="D492" s="58"/>
      <c r="E492" s="58"/>
      <c r="F492" s="58"/>
      <c r="G492" s="58"/>
      <c r="H492" s="10"/>
      <c r="I492" s="59"/>
      <c r="J492" s="58"/>
      <c r="K492" s="58"/>
      <c r="L492" s="11"/>
    </row>
    <row r="493" spans="1:12" ht="24">
      <c r="A493" s="10"/>
      <c r="B493" s="115"/>
      <c r="C493" s="58"/>
      <c r="D493" s="58"/>
      <c r="E493" s="58"/>
      <c r="F493" s="58"/>
      <c r="G493" s="58"/>
      <c r="H493" s="10"/>
      <c r="I493" s="59"/>
      <c r="J493" s="58"/>
      <c r="K493" s="58"/>
      <c r="L493" s="11"/>
    </row>
    <row r="494" spans="1:12" ht="24">
      <c r="A494" s="10"/>
      <c r="B494" s="115"/>
      <c r="C494" s="58"/>
      <c r="D494" s="58"/>
      <c r="E494" s="58"/>
      <c r="F494" s="58"/>
      <c r="G494" s="58"/>
      <c r="H494" s="10"/>
      <c r="I494" s="59"/>
      <c r="J494" s="58"/>
      <c r="K494" s="58"/>
      <c r="L494" s="11"/>
    </row>
    <row r="495" spans="1:12" ht="24">
      <c r="A495" s="10"/>
      <c r="B495" s="115"/>
      <c r="C495" s="58"/>
      <c r="D495" s="58"/>
      <c r="E495" s="58"/>
      <c r="F495" s="58"/>
      <c r="G495" s="58"/>
      <c r="H495" s="10"/>
      <c r="I495" s="59"/>
      <c r="J495" s="58"/>
      <c r="K495" s="58"/>
      <c r="L495" s="11"/>
    </row>
    <row r="496" spans="1:12" ht="24">
      <c r="A496" s="10"/>
      <c r="B496" s="115"/>
      <c r="C496" s="58"/>
      <c r="D496" s="58"/>
      <c r="E496" s="58"/>
      <c r="F496" s="58"/>
      <c r="G496" s="58"/>
      <c r="H496" s="10"/>
      <c r="I496" s="59"/>
      <c r="J496" s="58"/>
      <c r="K496" s="58"/>
      <c r="L496" s="11"/>
    </row>
    <row r="497" spans="1:12" ht="24">
      <c r="A497" s="10"/>
      <c r="B497" s="115"/>
      <c r="C497" s="58"/>
      <c r="D497" s="58"/>
      <c r="E497" s="58"/>
      <c r="F497" s="58"/>
      <c r="G497" s="58"/>
      <c r="H497" s="10"/>
      <c r="I497" s="59"/>
      <c r="J497" s="58"/>
      <c r="K497" s="58"/>
      <c r="L497" s="11"/>
    </row>
    <row r="498" spans="1:12" ht="24">
      <c r="A498" s="10"/>
      <c r="B498" s="115"/>
      <c r="C498" s="58"/>
      <c r="D498" s="58"/>
      <c r="E498" s="58"/>
      <c r="F498" s="58"/>
      <c r="G498" s="58"/>
      <c r="H498" s="10"/>
      <c r="I498" s="59"/>
      <c r="J498" s="58"/>
      <c r="K498" s="58"/>
      <c r="L498" s="11"/>
    </row>
    <row r="499" spans="1:12" ht="24">
      <c r="A499" s="10"/>
      <c r="B499" s="115"/>
      <c r="C499" s="58"/>
      <c r="D499" s="58"/>
      <c r="E499" s="58"/>
      <c r="F499" s="58"/>
      <c r="G499" s="58"/>
      <c r="H499" s="10"/>
      <c r="I499" s="59"/>
      <c r="J499" s="58"/>
      <c r="K499" s="58"/>
      <c r="L499" s="11"/>
    </row>
    <row r="500" spans="1:12" ht="24">
      <c r="A500" s="10"/>
      <c r="B500" s="115"/>
      <c r="C500" s="58"/>
      <c r="D500" s="58"/>
      <c r="E500" s="58"/>
      <c r="F500" s="58"/>
      <c r="G500" s="58"/>
      <c r="H500" s="10"/>
      <c r="I500" s="59"/>
      <c r="J500" s="58"/>
      <c r="K500" s="58"/>
      <c r="L500" s="11"/>
    </row>
    <row r="501" spans="1:12" ht="24">
      <c r="A501" s="10"/>
      <c r="B501" s="115"/>
      <c r="C501" s="58"/>
      <c r="D501" s="58"/>
      <c r="E501" s="58"/>
      <c r="F501" s="58"/>
      <c r="G501" s="58"/>
      <c r="H501" s="10"/>
      <c r="I501" s="59"/>
      <c r="J501" s="58"/>
      <c r="K501" s="58"/>
      <c r="L501" s="11"/>
    </row>
    <row r="502" spans="1:12" ht="24">
      <c r="A502" s="10"/>
      <c r="B502" s="115"/>
      <c r="C502" s="58"/>
      <c r="D502" s="58"/>
      <c r="E502" s="58"/>
      <c r="F502" s="58"/>
      <c r="G502" s="58"/>
      <c r="H502" s="10"/>
      <c r="I502" s="59"/>
      <c r="J502" s="58"/>
      <c r="K502" s="58"/>
      <c r="L502" s="11"/>
    </row>
    <row r="503" spans="1:12" ht="24">
      <c r="A503" s="10"/>
      <c r="B503" s="115"/>
      <c r="C503" s="58"/>
      <c r="D503" s="58"/>
      <c r="E503" s="58"/>
      <c r="F503" s="58"/>
      <c r="G503" s="58"/>
      <c r="H503" s="10"/>
      <c r="I503" s="59"/>
      <c r="J503" s="58"/>
      <c r="K503" s="58"/>
      <c r="L503" s="11"/>
    </row>
    <row r="504" spans="1:12" ht="24">
      <c r="A504" s="10"/>
      <c r="B504" s="115"/>
      <c r="C504" s="58"/>
      <c r="D504" s="58"/>
      <c r="E504" s="58"/>
      <c r="F504" s="58"/>
      <c r="G504" s="58"/>
      <c r="H504" s="10"/>
      <c r="I504" s="59"/>
      <c r="J504" s="58"/>
      <c r="K504" s="58"/>
      <c r="L504" s="11"/>
    </row>
    <row r="505" spans="1:12" ht="24">
      <c r="A505" s="10"/>
      <c r="B505" s="115"/>
      <c r="C505" s="58"/>
      <c r="D505" s="58"/>
      <c r="E505" s="58"/>
      <c r="F505" s="58"/>
      <c r="G505" s="58"/>
      <c r="H505" s="10"/>
      <c r="I505" s="59"/>
      <c r="J505" s="58"/>
      <c r="K505" s="58"/>
      <c r="L505" s="11"/>
    </row>
    <row r="506" spans="1:12" ht="24">
      <c r="A506" s="10"/>
      <c r="B506" s="115"/>
      <c r="C506" s="58"/>
      <c r="D506" s="58"/>
      <c r="E506" s="58"/>
      <c r="F506" s="58"/>
      <c r="G506" s="58"/>
      <c r="H506" s="10"/>
      <c r="I506" s="59"/>
      <c r="J506" s="58"/>
      <c r="K506" s="58"/>
      <c r="L506" s="11"/>
    </row>
    <row r="507" spans="1:12" ht="24">
      <c r="A507" s="10"/>
      <c r="B507" s="115"/>
      <c r="C507" s="58"/>
      <c r="D507" s="58"/>
      <c r="E507" s="58"/>
      <c r="F507" s="58"/>
      <c r="G507" s="58"/>
      <c r="H507" s="10"/>
      <c r="I507" s="59"/>
      <c r="J507" s="58"/>
      <c r="K507" s="58"/>
      <c r="L507" s="11"/>
    </row>
    <row r="508" spans="1:12" ht="24">
      <c r="A508" s="10"/>
      <c r="B508" s="115"/>
      <c r="C508" s="58"/>
      <c r="D508" s="58"/>
      <c r="E508" s="58"/>
      <c r="F508" s="58"/>
      <c r="G508" s="58"/>
      <c r="H508" s="10"/>
      <c r="I508" s="59"/>
      <c r="J508" s="58"/>
      <c r="K508" s="58"/>
      <c r="L508" s="11"/>
    </row>
    <row r="509" spans="1:12" ht="24">
      <c r="A509" s="10"/>
      <c r="B509" s="115"/>
      <c r="C509" s="58"/>
      <c r="D509" s="58"/>
      <c r="E509" s="58"/>
      <c r="F509" s="58"/>
      <c r="G509" s="58"/>
      <c r="H509" s="10"/>
      <c r="I509" s="59"/>
      <c r="J509" s="58"/>
      <c r="K509" s="58"/>
      <c r="L509" s="11"/>
    </row>
    <row r="510" spans="1:12" ht="24">
      <c r="A510" s="10"/>
      <c r="B510" s="115"/>
      <c r="C510" s="58"/>
      <c r="D510" s="58"/>
      <c r="E510" s="58"/>
      <c r="F510" s="58"/>
      <c r="G510" s="58"/>
      <c r="H510" s="10"/>
      <c r="I510" s="59"/>
      <c r="J510" s="58"/>
      <c r="K510" s="58"/>
      <c r="L510" s="11"/>
    </row>
    <row r="511" spans="1:12" ht="24">
      <c r="A511" s="10"/>
      <c r="B511" s="115"/>
      <c r="C511" s="58"/>
      <c r="D511" s="58"/>
      <c r="E511" s="58"/>
      <c r="F511" s="58"/>
      <c r="G511" s="58"/>
      <c r="H511" s="10"/>
      <c r="I511" s="59"/>
      <c r="J511" s="58"/>
      <c r="K511" s="58"/>
      <c r="L511" s="11"/>
    </row>
    <row r="512" spans="1:12" ht="24">
      <c r="A512" s="10"/>
      <c r="B512" s="115"/>
      <c r="C512" s="58"/>
      <c r="D512" s="58"/>
      <c r="E512" s="58"/>
      <c r="F512" s="58"/>
      <c r="G512" s="58"/>
      <c r="H512" s="10"/>
      <c r="I512" s="59"/>
      <c r="J512" s="58"/>
      <c r="K512" s="58"/>
      <c r="L512" s="11"/>
    </row>
    <row r="513" spans="1:12" ht="24">
      <c r="A513" s="10"/>
      <c r="B513" s="115"/>
      <c r="C513" s="58"/>
      <c r="D513" s="58"/>
      <c r="E513" s="58"/>
      <c r="F513" s="58"/>
      <c r="G513" s="58"/>
      <c r="H513" s="10"/>
      <c r="I513" s="59"/>
      <c r="J513" s="58"/>
      <c r="K513" s="58"/>
      <c r="L513" s="11"/>
    </row>
    <row r="514" spans="1:12" ht="24">
      <c r="A514" s="10"/>
      <c r="B514" s="115"/>
      <c r="C514" s="58"/>
      <c r="D514" s="58"/>
      <c r="E514" s="58"/>
      <c r="F514" s="58"/>
      <c r="G514" s="58"/>
      <c r="H514" s="10"/>
      <c r="I514" s="59"/>
      <c r="J514" s="58"/>
      <c r="K514" s="58"/>
      <c r="L514" s="11"/>
    </row>
    <row r="515" spans="1:12" ht="24">
      <c r="A515" s="10"/>
      <c r="B515" s="115"/>
      <c r="C515" s="58"/>
      <c r="D515" s="58"/>
      <c r="E515" s="58"/>
      <c r="F515" s="58"/>
      <c r="G515" s="58"/>
      <c r="H515" s="10"/>
      <c r="I515" s="59"/>
      <c r="J515" s="58"/>
      <c r="K515" s="58"/>
      <c r="L515" s="11"/>
    </row>
    <row r="516" spans="1:12" ht="24">
      <c r="A516" s="10"/>
      <c r="B516" s="115"/>
      <c r="C516" s="58"/>
      <c r="D516" s="58"/>
      <c r="E516" s="58"/>
      <c r="F516" s="58"/>
      <c r="G516" s="58"/>
      <c r="H516" s="10"/>
      <c r="I516" s="59"/>
      <c r="J516" s="58"/>
      <c r="K516" s="58"/>
      <c r="L516" s="11"/>
    </row>
    <row r="517" spans="1:12" ht="24">
      <c r="A517" s="10"/>
      <c r="B517" s="115"/>
      <c r="C517" s="58"/>
      <c r="D517" s="58"/>
      <c r="E517" s="58"/>
      <c r="F517" s="58"/>
      <c r="G517" s="58"/>
      <c r="H517" s="10"/>
      <c r="I517" s="59"/>
      <c r="J517" s="58"/>
      <c r="K517" s="58"/>
      <c r="L517" s="11"/>
    </row>
    <row r="518" spans="1:12" ht="24">
      <c r="A518" s="10"/>
      <c r="B518" s="115"/>
      <c r="C518" s="58"/>
      <c r="D518" s="58"/>
      <c r="E518" s="58"/>
      <c r="F518" s="58"/>
      <c r="G518" s="58"/>
      <c r="H518" s="10"/>
      <c r="I518" s="59"/>
      <c r="J518" s="58"/>
      <c r="K518" s="58"/>
      <c r="L518" s="11"/>
    </row>
    <row r="519" spans="1:12" ht="24">
      <c r="A519" s="10"/>
      <c r="B519" s="115"/>
      <c r="C519" s="58"/>
      <c r="D519" s="58"/>
      <c r="E519" s="58"/>
      <c r="F519" s="58"/>
      <c r="G519" s="58"/>
      <c r="H519" s="10"/>
      <c r="I519" s="59"/>
      <c r="J519" s="58"/>
      <c r="K519" s="58"/>
      <c r="L519" s="11"/>
    </row>
    <row r="520" spans="1:12" ht="24">
      <c r="A520" s="10"/>
      <c r="B520" s="115"/>
      <c r="C520" s="58"/>
      <c r="D520" s="58"/>
      <c r="E520" s="58"/>
      <c r="F520" s="58"/>
      <c r="G520" s="58"/>
      <c r="H520" s="10"/>
      <c r="I520" s="59"/>
      <c r="J520" s="58"/>
      <c r="K520" s="58"/>
      <c r="L520" s="11"/>
    </row>
    <row r="521" spans="1:12" ht="24">
      <c r="A521" s="10"/>
      <c r="B521" s="115"/>
      <c r="C521" s="58"/>
      <c r="D521" s="58"/>
      <c r="E521" s="58"/>
      <c r="F521" s="58"/>
      <c r="G521" s="58"/>
      <c r="H521" s="10"/>
      <c r="I521" s="59"/>
      <c r="J521" s="58"/>
      <c r="K521" s="58"/>
      <c r="L521" s="11"/>
    </row>
    <row r="522" spans="1:12" ht="24">
      <c r="A522" s="10"/>
      <c r="B522" s="115"/>
      <c r="C522" s="58"/>
      <c r="D522" s="58"/>
      <c r="E522" s="58"/>
      <c r="F522" s="58"/>
      <c r="G522" s="58"/>
      <c r="H522" s="10"/>
      <c r="I522" s="59"/>
      <c r="J522" s="58"/>
      <c r="K522" s="58"/>
      <c r="L522" s="11"/>
    </row>
    <row r="523" spans="1:12" ht="24">
      <c r="A523" s="10"/>
      <c r="B523" s="115"/>
      <c r="C523" s="58"/>
      <c r="D523" s="58"/>
      <c r="E523" s="58"/>
      <c r="F523" s="58"/>
      <c r="G523" s="58"/>
      <c r="H523" s="10"/>
      <c r="I523" s="59"/>
      <c r="J523" s="58"/>
      <c r="K523" s="58"/>
      <c r="L523" s="11"/>
    </row>
    <row r="524" spans="1:12" ht="24">
      <c r="A524" s="10"/>
      <c r="B524" s="115"/>
      <c r="C524" s="58"/>
      <c r="D524" s="58"/>
      <c r="E524" s="58"/>
      <c r="F524" s="58"/>
      <c r="G524" s="58"/>
      <c r="H524" s="10"/>
      <c r="I524" s="59"/>
      <c r="J524" s="58"/>
      <c r="K524" s="58"/>
      <c r="L524" s="11"/>
    </row>
    <row r="525" spans="1:12" ht="24">
      <c r="A525" s="10"/>
      <c r="B525" s="115"/>
      <c r="C525" s="58"/>
      <c r="D525" s="58"/>
      <c r="E525" s="58"/>
      <c r="F525" s="58"/>
      <c r="G525" s="58"/>
      <c r="H525" s="10"/>
      <c r="I525" s="59"/>
      <c r="J525" s="58"/>
      <c r="K525" s="58"/>
      <c r="L525" s="11"/>
    </row>
    <row r="526" spans="1:12" ht="24">
      <c r="A526" s="10"/>
      <c r="B526" s="115"/>
      <c r="C526" s="58"/>
      <c r="D526" s="58"/>
      <c r="E526" s="58"/>
      <c r="F526" s="58"/>
      <c r="G526" s="58"/>
      <c r="H526" s="10"/>
      <c r="I526" s="59"/>
      <c r="J526" s="58"/>
      <c r="K526" s="58"/>
      <c r="L526" s="11"/>
    </row>
    <row r="527" spans="1:12" ht="24">
      <c r="A527" s="10"/>
      <c r="B527" s="115"/>
      <c r="C527" s="58"/>
      <c r="D527" s="58"/>
      <c r="E527" s="58"/>
      <c r="F527" s="58"/>
      <c r="G527" s="58"/>
      <c r="H527" s="10"/>
      <c r="I527" s="59"/>
      <c r="J527" s="58"/>
      <c r="K527" s="58"/>
      <c r="L527" s="11"/>
    </row>
    <row r="528" spans="1:12" ht="24">
      <c r="A528" s="10"/>
      <c r="B528" s="115"/>
      <c r="C528" s="58"/>
      <c r="D528" s="58"/>
      <c r="E528" s="58"/>
      <c r="F528" s="58"/>
      <c r="G528" s="58"/>
      <c r="H528" s="10"/>
      <c r="I528" s="59"/>
      <c r="J528" s="58"/>
      <c r="K528" s="58"/>
      <c r="L528" s="11"/>
    </row>
    <row r="529" spans="1:12" ht="24">
      <c r="A529" s="10"/>
      <c r="B529" s="115"/>
      <c r="C529" s="58"/>
      <c r="D529" s="58"/>
      <c r="E529" s="58"/>
      <c r="F529" s="58"/>
      <c r="G529" s="58"/>
      <c r="H529" s="10"/>
      <c r="I529" s="59"/>
      <c r="J529" s="58"/>
      <c r="K529" s="58"/>
      <c r="L529" s="11"/>
    </row>
    <row r="530" spans="1:12" ht="24">
      <c r="A530" s="10"/>
      <c r="B530" s="115"/>
      <c r="C530" s="58"/>
      <c r="D530" s="58"/>
      <c r="E530" s="58"/>
      <c r="F530" s="58"/>
      <c r="G530" s="58"/>
      <c r="H530" s="10"/>
      <c r="I530" s="59"/>
      <c r="J530" s="58"/>
      <c r="K530" s="58"/>
      <c r="L530" s="11"/>
    </row>
    <row r="531" spans="1:12" ht="24">
      <c r="A531" s="10"/>
      <c r="B531" s="115"/>
      <c r="C531" s="58"/>
      <c r="D531" s="58"/>
      <c r="E531" s="58"/>
      <c r="F531" s="58"/>
      <c r="G531" s="58"/>
      <c r="H531" s="10"/>
      <c r="I531" s="59"/>
      <c r="J531" s="58"/>
      <c r="K531" s="58"/>
      <c r="L531" s="11"/>
    </row>
    <row r="532" spans="1:12" ht="24">
      <c r="A532" s="10"/>
      <c r="B532" s="115"/>
      <c r="C532" s="58"/>
      <c r="D532" s="58"/>
      <c r="E532" s="58"/>
      <c r="F532" s="58"/>
      <c r="G532" s="58"/>
      <c r="H532" s="10"/>
      <c r="I532" s="59"/>
      <c r="J532" s="58"/>
      <c r="K532" s="58"/>
      <c r="L532" s="11"/>
    </row>
    <row r="533" spans="1:12" ht="24">
      <c r="A533" s="10"/>
      <c r="B533" s="115"/>
      <c r="C533" s="58"/>
      <c r="D533" s="58"/>
      <c r="E533" s="58"/>
      <c r="F533" s="58"/>
      <c r="G533" s="58"/>
      <c r="H533" s="10"/>
      <c r="I533" s="59"/>
      <c r="J533" s="58"/>
      <c r="K533" s="58"/>
      <c r="L533" s="11"/>
    </row>
    <row r="534" spans="1:12" ht="24">
      <c r="A534" s="10"/>
      <c r="B534" s="115"/>
      <c r="C534" s="58"/>
      <c r="D534" s="58"/>
      <c r="E534" s="58"/>
      <c r="F534" s="58"/>
      <c r="G534" s="58"/>
      <c r="H534" s="10"/>
      <c r="I534" s="59"/>
      <c r="J534" s="58"/>
      <c r="K534" s="58"/>
      <c r="L534" s="11"/>
    </row>
    <row r="535" spans="1:12" ht="24">
      <c r="A535" s="10"/>
      <c r="B535" s="115"/>
      <c r="C535" s="58"/>
      <c r="D535" s="58"/>
      <c r="E535" s="58"/>
      <c r="F535" s="58"/>
      <c r="G535" s="58"/>
      <c r="H535" s="10"/>
      <c r="I535" s="59"/>
      <c r="J535" s="58"/>
      <c r="K535" s="58"/>
      <c r="L535" s="11"/>
    </row>
    <row r="536" spans="1:12" ht="24">
      <c r="A536" s="10"/>
      <c r="B536" s="115"/>
      <c r="C536" s="58"/>
      <c r="D536" s="58"/>
      <c r="E536" s="58"/>
      <c r="F536" s="58"/>
      <c r="G536" s="58"/>
      <c r="H536" s="10"/>
      <c r="I536" s="59"/>
      <c r="J536" s="58"/>
      <c r="K536" s="58"/>
      <c r="L536" s="11"/>
    </row>
    <row r="537" spans="1:12" ht="24">
      <c r="A537" s="10"/>
      <c r="B537" s="115"/>
      <c r="C537" s="58"/>
      <c r="D537" s="58"/>
      <c r="E537" s="58"/>
      <c r="F537" s="58"/>
      <c r="G537" s="58"/>
      <c r="H537" s="10"/>
      <c r="I537" s="59"/>
      <c r="J537" s="58"/>
      <c r="K537" s="58"/>
      <c r="L537" s="11"/>
    </row>
    <row r="538" spans="1:12" ht="24">
      <c r="A538" s="10"/>
      <c r="B538" s="115"/>
      <c r="C538" s="58"/>
      <c r="D538" s="58"/>
      <c r="E538" s="58"/>
      <c r="F538" s="58"/>
      <c r="G538" s="58"/>
      <c r="H538" s="10"/>
      <c r="I538" s="59"/>
      <c r="J538" s="58"/>
      <c r="K538" s="58"/>
      <c r="L538" s="11"/>
    </row>
    <row r="539" spans="1:12" ht="24">
      <c r="A539" s="10"/>
      <c r="B539" s="115"/>
      <c r="C539" s="58"/>
      <c r="D539" s="58"/>
      <c r="E539" s="58"/>
      <c r="F539" s="58"/>
      <c r="G539" s="58"/>
      <c r="H539" s="10"/>
      <c r="I539" s="59"/>
      <c r="J539" s="58"/>
      <c r="K539" s="58"/>
      <c r="L539" s="11"/>
    </row>
    <row r="540" spans="1:12" ht="24">
      <c r="A540" s="10"/>
      <c r="B540" s="115"/>
      <c r="C540" s="58"/>
      <c r="D540" s="58"/>
      <c r="E540" s="58"/>
      <c r="F540" s="58"/>
      <c r="G540" s="58"/>
      <c r="H540" s="10"/>
      <c r="I540" s="59"/>
      <c r="J540" s="58"/>
      <c r="K540" s="58"/>
      <c r="L540" s="11"/>
    </row>
    <row r="541" spans="1:12" ht="24">
      <c r="A541" s="10"/>
      <c r="B541" s="115"/>
      <c r="C541" s="58"/>
      <c r="D541" s="58"/>
      <c r="E541" s="58"/>
      <c r="F541" s="58"/>
      <c r="G541" s="58"/>
      <c r="H541" s="10"/>
      <c r="I541" s="59"/>
      <c r="J541" s="58"/>
      <c r="K541" s="58"/>
      <c r="L541" s="11"/>
    </row>
    <row r="542" spans="1:12" ht="24">
      <c r="A542" s="10"/>
      <c r="B542" s="115"/>
      <c r="C542" s="58"/>
      <c r="D542" s="58"/>
      <c r="E542" s="58"/>
      <c r="F542" s="58"/>
      <c r="G542" s="58"/>
      <c r="H542" s="10"/>
      <c r="I542" s="59"/>
      <c r="J542" s="58"/>
      <c r="K542" s="58"/>
      <c r="L542" s="11"/>
    </row>
    <row r="543" spans="1:12" ht="24">
      <c r="A543" s="10"/>
      <c r="B543" s="115"/>
      <c r="C543" s="58"/>
      <c r="D543" s="58"/>
      <c r="E543" s="58"/>
      <c r="F543" s="58"/>
      <c r="G543" s="58"/>
      <c r="H543" s="10"/>
      <c r="I543" s="59"/>
      <c r="J543" s="58"/>
      <c r="K543" s="58"/>
      <c r="L543" s="11"/>
    </row>
    <row r="544" spans="1:12" ht="24">
      <c r="A544" s="10"/>
      <c r="B544" s="115"/>
      <c r="C544" s="58"/>
      <c r="D544" s="58"/>
      <c r="E544" s="58"/>
      <c r="F544" s="58"/>
      <c r="G544" s="58"/>
      <c r="H544" s="10"/>
      <c r="I544" s="59"/>
      <c r="J544" s="58"/>
      <c r="K544" s="58"/>
      <c r="L544" s="11"/>
    </row>
    <row r="545" spans="1:12" ht="24">
      <c r="A545" s="10"/>
      <c r="B545" s="115"/>
      <c r="C545" s="58"/>
      <c r="D545" s="58"/>
      <c r="E545" s="58"/>
      <c r="F545" s="58"/>
      <c r="G545" s="58"/>
      <c r="H545" s="10"/>
      <c r="I545" s="59"/>
      <c r="J545" s="58"/>
      <c r="K545" s="58"/>
      <c r="L545" s="11"/>
    </row>
    <row r="546" spans="1:12" ht="24">
      <c r="A546" s="10"/>
      <c r="B546" s="115"/>
      <c r="C546" s="58"/>
      <c r="D546" s="58"/>
      <c r="E546" s="58"/>
      <c r="F546" s="58"/>
      <c r="G546" s="58"/>
      <c r="H546" s="10"/>
      <c r="I546" s="59"/>
      <c r="J546" s="58"/>
      <c r="K546" s="58"/>
      <c r="L546" s="11"/>
    </row>
    <row r="547" spans="1:12" ht="24">
      <c r="A547" s="10"/>
      <c r="B547" s="115"/>
      <c r="C547" s="58"/>
      <c r="D547" s="58"/>
      <c r="E547" s="58"/>
      <c r="F547" s="58"/>
      <c r="G547" s="58"/>
      <c r="H547" s="10"/>
      <c r="I547" s="59"/>
      <c r="J547" s="58"/>
      <c r="K547" s="58"/>
      <c r="L547" s="11"/>
    </row>
    <row r="548" spans="1:12" ht="24">
      <c r="A548" s="10"/>
      <c r="B548" s="115"/>
      <c r="C548" s="58"/>
      <c r="D548" s="58"/>
      <c r="E548" s="58"/>
      <c r="F548" s="58"/>
      <c r="G548" s="58"/>
      <c r="H548" s="10"/>
      <c r="I548" s="59"/>
      <c r="J548" s="58"/>
      <c r="K548" s="58"/>
      <c r="L548" s="11"/>
    </row>
    <row r="549" spans="1:12" ht="24">
      <c r="A549" s="10"/>
      <c r="B549" s="115"/>
      <c r="C549" s="58"/>
      <c r="D549" s="58"/>
      <c r="E549" s="58"/>
      <c r="F549" s="58"/>
      <c r="G549" s="58"/>
      <c r="H549" s="10"/>
      <c r="I549" s="59"/>
      <c r="J549" s="58"/>
      <c r="K549" s="58"/>
      <c r="L549" s="11"/>
    </row>
    <row r="550" spans="1:12" ht="24">
      <c r="A550" s="10"/>
      <c r="B550" s="115"/>
      <c r="C550" s="58"/>
      <c r="D550" s="58"/>
      <c r="E550" s="58"/>
      <c r="F550" s="58"/>
      <c r="G550" s="58"/>
      <c r="H550" s="10"/>
      <c r="I550" s="59"/>
      <c r="J550" s="58"/>
      <c r="K550" s="58"/>
      <c r="L550" s="11"/>
    </row>
    <row r="551" spans="1:12" ht="24">
      <c r="A551" s="10"/>
      <c r="B551" s="115"/>
      <c r="C551" s="58"/>
      <c r="D551" s="58"/>
      <c r="E551" s="58"/>
      <c r="F551" s="58"/>
      <c r="G551" s="58"/>
      <c r="H551" s="10"/>
      <c r="I551" s="59"/>
      <c r="J551" s="58"/>
      <c r="K551" s="58"/>
      <c r="L551" s="11"/>
    </row>
    <row r="552" spans="1:12" ht="24">
      <c r="A552" s="10"/>
      <c r="B552" s="115"/>
      <c r="C552" s="58"/>
      <c r="D552" s="58"/>
      <c r="E552" s="58"/>
      <c r="F552" s="58"/>
      <c r="G552" s="58"/>
      <c r="H552" s="10"/>
      <c r="I552" s="59"/>
      <c r="J552" s="58"/>
      <c r="K552" s="58"/>
      <c r="L552" s="11"/>
    </row>
    <row r="553" spans="1:12" ht="24">
      <c r="A553" s="10"/>
      <c r="B553" s="115"/>
      <c r="C553" s="58"/>
      <c r="D553" s="58"/>
      <c r="E553" s="58"/>
      <c r="F553" s="58"/>
      <c r="G553" s="58"/>
      <c r="H553" s="10"/>
      <c r="I553" s="59"/>
      <c r="J553" s="58"/>
      <c r="K553" s="58"/>
      <c r="L553" s="11"/>
    </row>
    <row r="554" spans="1:12" ht="24">
      <c r="A554" s="10"/>
      <c r="B554" s="115"/>
      <c r="C554" s="58"/>
      <c r="D554" s="58"/>
      <c r="E554" s="58"/>
      <c r="F554" s="58"/>
      <c r="G554" s="58"/>
      <c r="H554" s="10"/>
      <c r="I554" s="59"/>
      <c r="J554" s="58"/>
      <c r="K554" s="58"/>
      <c r="L554" s="11"/>
    </row>
    <row r="555" spans="1:12" ht="24">
      <c r="A555" s="10"/>
      <c r="B555" s="115"/>
      <c r="C555" s="58"/>
      <c r="D555" s="58"/>
      <c r="E555" s="58"/>
      <c r="F555" s="58"/>
      <c r="G555" s="58"/>
      <c r="H555" s="10"/>
      <c r="I555" s="59"/>
      <c r="J555" s="58"/>
      <c r="K555" s="58"/>
      <c r="L555" s="11"/>
    </row>
    <row r="556" spans="1:12" ht="24">
      <c r="A556" s="10"/>
      <c r="B556" s="115"/>
      <c r="C556" s="58"/>
      <c r="D556" s="58"/>
      <c r="E556" s="58"/>
      <c r="F556" s="58"/>
      <c r="G556" s="58"/>
      <c r="H556" s="10"/>
      <c r="I556" s="59"/>
      <c r="J556" s="58"/>
      <c r="K556" s="58"/>
      <c r="L556" s="11"/>
    </row>
    <row r="557" spans="1:12" ht="24">
      <c r="A557" s="10"/>
      <c r="B557" s="115"/>
      <c r="C557" s="58"/>
      <c r="D557" s="58"/>
      <c r="E557" s="58"/>
      <c r="F557" s="58"/>
      <c r="G557" s="58"/>
      <c r="H557" s="10"/>
      <c r="I557" s="59"/>
      <c r="J557" s="58"/>
      <c r="K557" s="58"/>
      <c r="L557" s="11"/>
    </row>
    <row r="558" spans="1:12" ht="24">
      <c r="A558" s="10"/>
      <c r="B558" s="115"/>
      <c r="C558" s="58"/>
      <c r="D558" s="58"/>
      <c r="E558" s="58"/>
      <c r="F558" s="58"/>
      <c r="G558" s="58"/>
      <c r="H558" s="10"/>
      <c r="I558" s="59"/>
      <c r="J558" s="58"/>
      <c r="K558" s="58"/>
      <c r="L558" s="11"/>
    </row>
    <row r="559" spans="1:12" ht="24">
      <c r="A559" s="10"/>
      <c r="B559" s="115"/>
      <c r="C559" s="58"/>
      <c r="D559" s="58"/>
      <c r="E559" s="58"/>
      <c r="F559" s="58"/>
      <c r="G559" s="58"/>
      <c r="H559" s="10"/>
      <c r="I559" s="59"/>
      <c r="J559" s="58"/>
      <c r="K559" s="58"/>
      <c r="L559" s="11"/>
    </row>
    <row r="560" spans="1:12" ht="24">
      <c r="A560" s="10"/>
      <c r="B560" s="115"/>
      <c r="C560" s="58"/>
      <c r="D560" s="58"/>
      <c r="E560" s="58"/>
      <c r="F560" s="58"/>
      <c r="G560" s="58"/>
      <c r="H560" s="10"/>
      <c r="I560" s="59"/>
      <c r="J560" s="58"/>
      <c r="K560" s="58"/>
      <c r="L560" s="11"/>
    </row>
    <row r="561" spans="1:12" ht="24">
      <c r="A561" s="10"/>
      <c r="B561" s="115"/>
      <c r="C561" s="58"/>
      <c r="D561" s="58"/>
      <c r="E561" s="58"/>
      <c r="F561" s="58"/>
      <c r="G561" s="58"/>
      <c r="H561" s="10"/>
      <c r="I561" s="59"/>
      <c r="J561" s="58"/>
      <c r="K561" s="58"/>
      <c r="L561" s="11"/>
    </row>
    <row r="562" spans="1:12" ht="24">
      <c r="A562" s="10"/>
      <c r="B562" s="115"/>
      <c r="C562" s="58"/>
      <c r="D562" s="58"/>
      <c r="E562" s="58"/>
      <c r="F562" s="58"/>
      <c r="G562" s="58"/>
      <c r="H562" s="10"/>
      <c r="I562" s="59"/>
      <c r="J562" s="58"/>
      <c r="K562" s="58"/>
      <c r="L562" s="11"/>
    </row>
    <row r="563" spans="1:12" ht="24">
      <c r="A563" s="10"/>
      <c r="B563" s="115"/>
      <c r="C563" s="58"/>
      <c r="D563" s="58"/>
      <c r="E563" s="58"/>
      <c r="F563" s="58"/>
      <c r="G563" s="58"/>
      <c r="H563" s="10"/>
      <c r="I563" s="59"/>
      <c r="J563" s="58"/>
      <c r="K563" s="58"/>
      <c r="L563" s="11"/>
    </row>
    <row r="564" spans="1:12" ht="24">
      <c r="A564" s="10"/>
      <c r="B564" s="115"/>
      <c r="C564" s="58"/>
      <c r="D564" s="58"/>
      <c r="E564" s="58"/>
      <c r="F564" s="58"/>
      <c r="G564" s="58"/>
      <c r="H564" s="10"/>
      <c r="I564" s="59"/>
      <c r="J564" s="58"/>
      <c r="K564" s="58"/>
      <c r="L564" s="11"/>
    </row>
    <row r="565" spans="1:12" ht="24">
      <c r="A565" s="10"/>
      <c r="B565" s="115"/>
      <c r="C565" s="58"/>
      <c r="D565" s="58"/>
      <c r="E565" s="58"/>
      <c r="F565" s="58"/>
      <c r="G565" s="58"/>
      <c r="H565" s="10"/>
      <c r="I565" s="59"/>
      <c r="J565" s="58"/>
      <c r="K565" s="58"/>
      <c r="L565" s="11"/>
    </row>
    <row r="566" spans="1:12" ht="24">
      <c r="A566" s="10"/>
      <c r="B566" s="115"/>
      <c r="C566" s="58"/>
      <c r="D566" s="58"/>
      <c r="E566" s="58"/>
      <c r="F566" s="58"/>
      <c r="G566" s="58"/>
      <c r="H566" s="10"/>
      <c r="I566" s="59"/>
      <c r="J566" s="58"/>
      <c r="K566" s="58"/>
      <c r="L566" s="11"/>
    </row>
    <row r="567" spans="1:12" ht="24">
      <c r="A567" s="10"/>
      <c r="B567" s="115"/>
      <c r="C567" s="58"/>
      <c r="D567" s="58"/>
      <c r="E567" s="58"/>
      <c r="F567" s="58"/>
      <c r="G567" s="58"/>
      <c r="H567" s="10"/>
      <c r="I567" s="59"/>
      <c r="J567" s="58"/>
      <c r="K567" s="58"/>
      <c r="L567" s="11"/>
    </row>
    <row r="568" spans="1:12" ht="24">
      <c r="A568" s="10"/>
      <c r="B568" s="115"/>
      <c r="C568" s="58"/>
      <c r="D568" s="58"/>
      <c r="E568" s="58"/>
      <c r="F568" s="58"/>
      <c r="G568" s="58"/>
      <c r="H568" s="10"/>
      <c r="I568" s="59"/>
      <c r="J568" s="58"/>
      <c r="K568" s="58"/>
      <c r="L568" s="11"/>
    </row>
    <row r="569" spans="1:12" ht="24">
      <c r="A569" s="10"/>
      <c r="B569" s="115"/>
      <c r="C569" s="58"/>
      <c r="D569" s="58"/>
      <c r="E569" s="58"/>
      <c r="F569" s="58"/>
      <c r="G569" s="58"/>
      <c r="H569" s="10"/>
      <c r="I569" s="59"/>
      <c r="J569" s="58"/>
      <c r="K569" s="58"/>
      <c r="L569" s="11"/>
    </row>
    <row r="570" spans="1:12" ht="24">
      <c r="A570" s="10"/>
      <c r="B570" s="115"/>
      <c r="C570" s="58"/>
      <c r="D570" s="58"/>
      <c r="E570" s="58"/>
      <c r="F570" s="58"/>
      <c r="G570" s="58"/>
      <c r="H570" s="10"/>
      <c r="I570" s="59"/>
      <c r="J570" s="58"/>
      <c r="K570" s="58"/>
      <c r="L570" s="11"/>
    </row>
    <row r="571" spans="1:12" ht="24">
      <c r="A571" s="10"/>
      <c r="B571" s="115"/>
      <c r="C571" s="58"/>
      <c r="D571" s="58"/>
      <c r="E571" s="58"/>
      <c r="F571" s="58"/>
      <c r="G571" s="58"/>
      <c r="H571" s="10"/>
      <c r="I571" s="59"/>
      <c r="J571" s="58"/>
      <c r="K571" s="58"/>
      <c r="L571" s="11"/>
    </row>
    <row r="572" spans="1:12" ht="24">
      <c r="A572" s="10"/>
      <c r="B572" s="115"/>
      <c r="C572" s="58"/>
      <c r="D572" s="58"/>
      <c r="E572" s="58"/>
      <c r="F572" s="58"/>
      <c r="G572" s="58"/>
      <c r="H572" s="10"/>
      <c r="I572" s="59"/>
      <c r="J572" s="58"/>
      <c r="K572" s="58"/>
      <c r="L572" s="11"/>
    </row>
    <row r="573" spans="1:12" ht="24">
      <c r="A573" s="10"/>
      <c r="B573" s="115"/>
      <c r="C573" s="58"/>
      <c r="D573" s="58"/>
      <c r="E573" s="58"/>
      <c r="F573" s="58"/>
      <c r="G573" s="58"/>
      <c r="H573" s="10"/>
      <c r="I573" s="59"/>
      <c r="J573" s="58"/>
      <c r="K573" s="58"/>
      <c r="L573" s="11"/>
    </row>
    <row r="574" spans="1:12" ht="24">
      <c r="A574" s="10"/>
      <c r="B574" s="115"/>
      <c r="C574" s="58"/>
      <c r="D574" s="58"/>
      <c r="E574" s="58"/>
      <c r="F574" s="58"/>
      <c r="G574" s="58"/>
      <c r="H574" s="10"/>
      <c r="I574" s="59"/>
      <c r="J574" s="58"/>
      <c r="K574" s="58"/>
      <c r="L574" s="11"/>
    </row>
    <row r="575" spans="1:12" ht="24">
      <c r="A575" s="10"/>
      <c r="B575" s="115"/>
      <c r="C575" s="58"/>
      <c r="D575" s="58"/>
      <c r="E575" s="58"/>
      <c r="F575" s="58"/>
      <c r="G575" s="58"/>
      <c r="H575" s="10"/>
      <c r="I575" s="59"/>
      <c r="J575" s="58"/>
      <c r="K575" s="58"/>
      <c r="L575" s="11"/>
    </row>
    <row r="576" spans="1:12" ht="24">
      <c r="A576" s="10"/>
      <c r="B576" s="115"/>
      <c r="C576" s="58"/>
      <c r="D576" s="58"/>
      <c r="E576" s="58"/>
      <c r="F576" s="58"/>
      <c r="G576" s="58"/>
      <c r="H576" s="10"/>
      <c r="I576" s="59"/>
      <c r="J576" s="58"/>
      <c r="K576" s="58"/>
      <c r="L576" s="11"/>
    </row>
    <row r="577" spans="1:12" ht="24">
      <c r="A577" s="10"/>
      <c r="B577" s="115"/>
      <c r="C577" s="58"/>
      <c r="D577" s="58"/>
      <c r="E577" s="58"/>
      <c r="F577" s="58"/>
      <c r="G577" s="58"/>
      <c r="H577" s="10"/>
      <c r="I577" s="59"/>
      <c r="J577" s="58"/>
      <c r="K577" s="58"/>
      <c r="L577" s="11"/>
    </row>
    <row r="578" spans="1:12" ht="24">
      <c r="A578" s="10"/>
      <c r="B578" s="115"/>
      <c r="C578" s="58"/>
      <c r="D578" s="58"/>
      <c r="E578" s="58"/>
      <c r="F578" s="58"/>
      <c r="G578" s="58"/>
      <c r="H578" s="10"/>
      <c r="I578" s="59"/>
      <c r="J578" s="58"/>
      <c r="K578" s="58"/>
      <c r="L578" s="11"/>
    </row>
    <row r="579" spans="1:12" ht="24">
      <c r="A579" s="10"/>
      <c r="B579" s="115"/>
      <c r="C579" s="58"/>
      <c r="D579" s="58"/>
      <c r="E579" s="58"/>
      <c r="F579" s="58"/>
      <c r="G579" s="58"/>
      <c r="H579" s="10"/>
      <c r="I579" s="59"/>
      <c r="J579" s="58"/>
      <c r="K579" s="58"/>
      <c r="L579" s="11"/>
    </row>
    <row r="580" spans="1:12" ht="24">
      <c r="A580" s="10"/>
      <c r="B580" s="115"/>
      <c r="C580" s="58"/>
      <c r="D580" s="58"/>
      <c r="E580" s="58"/>
      <c r="F580" s="58"/>
      <c r="G580" s="58"/>
      <c r="H580" s="10"/>
      <c r="I580" s="59"/>
      <c r="J580" s="58"/>
      <c r="K580" s="58"/>
      <c r="L580" s="11"/>
    </row>
    <row r="581" spans="1:12" ht="24">
      <c r="A581" s="10"/>
      <c r="B581" s="115"/>
      <c r="C581" s="58"/>
      <c r="D581" s="58"/>
      <c r="E581" s="58"/>
      <c r="F581" s="58"/>
      <c r="G581" s="58"/>
      <c r="H581" s="10"/>
      <c r="I581" s="59"/>
      <c r="J581" s="58"/>
      <c r="K581" s="58"/>
      <c r="L581" s="11"/>
    </row>
    <row r="582" spans="1:12" ht="24">
      <c r="A582" s="10"/>
      <c r="B582" s="115"/>
      <c r="C582" s="58"/>
      <c r="D582" s="58"/>
      <c r="E582" s="58"/>
      <c r="F582" s="58"/>
      <c r="G582" s="58"/>
      <c r="H582" s="10"/>
      <c r="I582" s="59"/>
      <c r="J582" s="58"/>
      <c r="K582" s="58"/>
      <c r="L582" s="11"/>
    </row>
    <row r="583" spans="1:12" ht="24">
      <c r="A583" s="10"/>
      <c r="B583" s="115"/>
      <c r="C583" s="58"/>
      <c r="D583" s="58"/>
      <c r="E583" s="58"/>
      <c r="F583" s="58"/>
      <c r="G583" s="58"/>
      <c r="H583" s="10"/>
      <c r="I583" s="59"/>
      <c r="J583" s="58"/>
      <c r="K583" s="58"/>
      <c r="L583" s="11"/>
    </row>
    <row r="584" spans="1:12" ht="24">
      <c r="A584" s="10"/>
      <c r="B584" s="115"/>
      <c r="C584" s="58"/>
      <c r="D584" s="58"/>
      <c r="E584" s="58"/>
      <c r="F584" s="58"/>
      <c r="G584" s="58"/>
      <c r="H584" s="10"/>
      <c r="I584" s="59"/>
      <c r="J584" s="58"/>
      <c r="K584" s="58"/>
      <c r="L584" s="11"/>
    </row>
    <row r="585" spans="1:12" ht="24">
      <c r="A585" s="10"/>
      <c r="B585" s="115"/>
      <c r="C585" s="58"/>
      <c r="D585" s="58"/>
      <c r="E585" s="58"/>
      <c r="F585" s="58"/>
      <c r="G585" s="58"/>
      <c r="H585" s="10"/>
      <c r="I585" s="59"/>
      <c r="J585" s="58"/>
      <c r="K585" s="58"/>
      <c r="L585" s="11"/>
    </row>
    <row r="586" spans="1:12" ht="24">
      <c r="A586" s="10"/>
      <c r="B586" s="115"/>
      <c r="C586" s="58"/>
      <c r="D586" s="58"/>
      <c r="E586" s="58"/>
      <c r="F586" s="58"/>
      <c r="G586" s="58"/>
      <c r="H586" s="10"/>
      <c r="I586" s="59"/>
      <c r="J586" s="58"/>
      <c r="K586" s="58"/>
      <c r="L586" s="11"/>
    </row>
    <row r="587" spans="1:12" ht="24">
      <c r="A587" s="10"/>
      <c r="B587" s="115"/>
      <c r="C587" s="58"/>
      <c r="D587" s="58"/>
      <c r="E587" s="58"/>
      <c r="F587" s="58"/>
      <c r="G587" s="58"/>
      <c r="H587" s="10"/>
      <c r="I587" s="59"/>
      <c r="J587" s="58"/>
      <c r="K587" s="58"/>
      <c r="L587" s="11"/>
    </row>
    <row r="588" spans="1:12" ht="24">
      <c r="A588" s="10"/>
      <c r="B588" s="115"/>
      <c r="C588" s="58"/>
      <c r="D588" s="58"/>
      <c r="E588" s="58"/>
      <c r="F588" s="58"/>
      <c r="G588" s="58"/>
      <c r="H588" s="10"/>
      <c r="I588" s="59"/>
      <c r="J588" s="58"/>
      <c r="K588" s="58"/>
      <c r="L588" s="11"/>
    </row>
    <row r="589" spans="1:12" ht="24">
      <c r="A589" s="10"/>
      <c r="B589" s="115"/>
      <c r="C589" s="58"/>
      <c r="D589" s="58"/>
      <c r="E589" s="58"/>
      <c r="F589" s="58"/>
      <c r="G589" s="58"/>
      <c r="H589" s="10"/>
      <c r="I589" s="59"/>
      <c r="J589" s="58"/>
      <c r="K589" s="58"/>
      <c r="L589" s="11"/>
    </row>
    <row r="590" spans="1:12" ht="24">
      <c r="A590" s="10"/>
      <c r="B590" s="115"/>
      <c r="C590" s="58"/>
      <c r="D590" s="58"/>
      <c r="E590" s="58"/>
      <c r="F590" s="58"/>
      <c r="G590" s="58"/>
      <c r="H590" s="10"/>
      <c r="I590" s="59"/>
      <c r="J590" s="58"/>
      <c r="K590" s="58"/>
      <c r="L590" s="11"/>
    </row>
    <row r="591" spans="1:12" ht="24">
      <c r="A591" s="10"/>
      <c r="B591" s="115"/>
      <c r="C591" s="58"/>
      <c r="D591" s="58"/>
      <c r="E591" s="58"/>
      <c r="F591" s="58"/>
      <c r="G591" s="58"/>
      <c r="H591" s="10"/>
      <c r="I591" s="59"/>
      <c r="J591" s="58"/>
      <c r="K591" s="58"/>
      <c r="L591" s="11"/>
    </row>
    <row r="592" spans="1:12" ht="24">
      <c r="A592" s="10"/>
      <c r="B592" s="115"/>
      <c r="C592" s="58"/>
      <c r="D592" s="58"/>
      <c r="E592" s="58"/>
      <c r="F592" s="58"/>
      <c r="G592" s="58"/>
      <c r="H592" s="10"/>
      <c r="I592" s="59"/>
      <c r="J592" s="58"/>
      <c r="K592" s="58"/>
      <c r="L592" s="11"/>
    </row>
    <row r="593" spans="1:12" ht="24">
      <c r="A593" s="10"/>
      <c r="B593" s="115"/>
      <c r="C593" s="58"/>
      <c r="D593" s="58"/>
      <c r="E593" s="58"/>
      <c r="F593" s="58"/>
      <c r="G593" s="58"/>
      <c r="H593" s="10"/>
      <c r="I593" s="59"/>
      <c r="J593" s="58"/>
      <c r="K593" s="58"/>
      <c r="L593" s="11"/>
    </row>
    <row r="594" spans="1:12" ht="24">
      <c r="A594" s="10"/>
      <c r="B594" s="115"/>
      <c r="C594" s="58"/>
      <c r="D594" s="58"/>
      <c r="E594" s="58"/>
      <c r="F594" s="58"/>
      <c r="G594" s="58"/>
      <c r="H594" s="10"/>
      <c r="I594" s="59"/>
      <c r="J594" s="58"/>
      <c r="K594" s="58"/>
      <c r="L594" s="11"/>
    </row>
    <row r="595" spans="1:12" ht="24">
      <c r="A595" s="10"/>
      <c r="B595" s="115"/>
      <c r="C595" s="58"/>
      <c r="D595" s="58"/>
      <c r="E595" s="58"/>
      <c r="F595" s="58"/>
      <c r="G595" s="58"/>
      <c r="H595" s="10"/>
      <c r="I595" s="59"/>
      <c r="J595" s="58"/>
      <c r="K595" s="58"/>
      <c r="L595" s="11"/>
    </row>
    <row r="596" spans="1:12" ht="24">
      <c r="A596" s="10"/>
      <c r="B596" s="115"/>
      <c r="C596" s="58"/>
      <c r="D596" s="58"/>
      <c r="E596" s="58"/>
      <c r="F596" s="58"/>
      <c r="G596" s="58"/>
      <c r="H596" s="10"/>
      <c r="I596" s="59"/>
      <c r="J596" s="58"/>
      <c r="K596" s="58"/>
      <c r="L596" s="11"/>
    </row>
    <row r="597" spans="1:12" ht="24">
      <c r="A597" s="10"/>
      <c r="B597" s="115"/>
      <c r="C597" s="58"/>
      <c r="D597" s="58"/>
      <c r="E597" s="58"/>
      <c r="F597" s="58"/>
      <c r="G597" s="58"/>
      <c r="H597" s="10"/>
      <c r="I597" s="59"/>
      <c r="J597" s="58"/>
      <c r="K597" s="58"/>
      <c r="L597" s="11"/>
    </row>
    <row r="598" spans="1:12" ht="24">
      <c r="A598" s="10"/>
      <c r="B598" s="115"/>
      <c r="C598" s="58"/>
      <c r="D598" s="58"/>
      <c r="E598" s="58"/>
      <c r="F598" s="58"/>
      <c r="G598" s="58"/>
      <c r="H598" s="10"/>
      <c r="I598" s="59"/>
      <c r="J598" s="58"/>
      <c r="K598" s="58"/>
      <c r="L598" s="11"/>
    </row>
    <row r="599" spans="1:12" ht="24">
      <c r="A599" s="10"/>
      <c r="B599" s="115"/>
      <c r="C599" s="58"/>
      <c r="D599" s="58"/>
      <c r="E599" s="58"/>
      <c r="F599" s="58"/>
      <c r="G599" s="58"/>
      <c r="H599" s="10"/>
      <c r="I599" s="59"/>
      <c r="J599" s="58"/>
      <c r="K599" s="58"/>
      <c r="L599" s="11"/>
    </row>
    <row r="600" spans="1:12" ht="24">
      <c r="A600" s="10"/>
      <c r="B600" s="115"/>
      <c r="C600" s="58"/>
      <c r="D600" s="58"/>
      <c r="E600" s="58"/>
      <c r="F600" s="58"/>
      <c r="G600" s="58"/>
      <c r="H600" s="10"/>
      <c r="I600" s="59"/>
      <c r="J600" s="58"/>
      <c r="K600" s="58"/>
      <c r="L600" s="11"/>
    </row>
    <row r="601" spans="1:12" ht="24">
      <c r="A601" s="10"/>
      <c r="B601" s="115"/>
      <c r="C601" s="58"/>
      <c r="D601" s="58"/>
      <c r="E601" s="58"/>
      <c r="F601" s="58"/>
      <c r="G601" s="58"/>
      <c r="H601" s="10"/>
      <c r="I601" s="59"/>
      <c r="J601" s="58"/>
      <c r="K601" s="58"/>
      <c r="L601" s="11"/>
    </row>
    <row r="602" spans="1:12" ht="24">
      <c r="A602" s="10"/>
      <c r="B602" s="115"/>
      <c r="C602" s="58"/>
      <c r="D602" s="58"/>
      <c r="E602" s="58"/>
      <c r="F602" s="58"/>
      <c r="G602" s="58"/>
      <c r="H602" s="10"/>
      <c r="I602" s="59"/>
      <c r="J602" s="58"/>
      <c r="K602" s="58"/>
      <c r="L602" s="11"/>
    </row>
    <row r="603" spans="1:12" ht="24">
      <c r="A603" s="10"/>
      <c r="B603" s="115"/>
      <c r="C603" s="58"/>
      <c r="D603" s="58"/>
      <c r="E603" s="58"/>
      <c r="F603" s="58"/>
      <c r="G603" s="58"/>
      <c r="H603" s="10"/>
      <c r="I603" s="59"/>
      <c r="J603" s="58"/>
      <c r="K603" s="58"/>
      <c r="L603" s="11"/>
    </row>
    <row r="604" spans="1:12" ht="24">
      <c r="A604" s="10"/>
      <c r="B604" s="115"/>
      <c r="C604" s="58"/>
      <c r="D604" s="58"/>
      <c r="E604" s="58"/>
      <c r="F604" s="58"/>
      <c r="G604" s="58"/>
      <c r="H604" s="10"/>
      <c r="I604" s="59"/>
      <c r="J604" s="58"/>
      <c r="K604" s="58"/>
      <c r="L604" s="11"/>
    </row>
    <row r="605" spans="1:12" ht="24">
      <c r="A605" s="10"/>
      <c r="B605" s="115"/>
      <c r="C605" s="58"/>
      <c r="D605" s="58"/>
      <c r="E605" s="58"/>
      <c r="F605" s="58"/>
      <c r="G605" s="58"/>
      <c r="H605" s="10"/>
      <c r="I605" s="59"/>
      <c r="J605" s="58"/>
      <c r="K605" s="58"/>
      <c r="L605" s="11"/>
    </row>
    <row r="606" spans="1:12" ht="24">
      <c r="A606" s="10"/>
      <c r="B606" s="115"/>
      <c r="C606" s="58"/>
      <c r="D606" s="58"/>
      <c r="E606" s="58"/>
      <c r="F606" s="58"/>
      <c r="G606" s="58"/>
      <c r="H606" s="10"/>
      <c r="I606" s="59"/>
      <c r="J606" s="58"/>
      <c r="K606" s="58"/>
      <c r="L606" s="11"/>
    </row>
    <row r="607" spans="1:12" ht="24">
      <c r="A607" s="10"/>
      <c r="B607" s="115"/>
      <c r="C607" s="58"/>
      <c r="D607" s="58"/>
      <c r="E607" s="58"/>
      <c r="F607" s="58"/>
      <c r="G607" s="58"/>
      <c r="H607" s="10"/>
      <c r="I607" s="59"/>
      <c r="J607" s="58"/>
      <c r="K607" s="58"/>
      <c r="L607" s="11"/>
    </row>
    <row r="608" spans="1:12" ht="24">
      <c r="A608" s="10"/>
      <c r="B608" s="115"/>
      <c r="C608" s="58"/>
      <c r="D608" s="58"/>
      <c r="E608" s="58"/>
      <c r="F608" s="58"/>
      <c r="G608" s="58"/>
      <c r="H608" s="10"/>
      <c r="I608" s="59"/>
      <c r="J608" s="58"/>
      <c r="K608" s="58"/>
      <c r="L608" s="11"/>
    </row>
    <row r="609" spans="1:12" ht="24">
      <c r="A609" s="10"/>
      <c r="B609" s="115"/>
      <c r="C609" s="58"/>
      <c r="D609" s="58"/>
      <c r="E609" s="58"/>
      <c r="F609" s="58"/>
      <c r="G609" s="58"/>
      <c r="H609" s="10"/>
      <c r="I609" s="59"/>
      <c r="J609" s="58"/>
      <c r="K609" s="58"/>
      <c r="L609" s="11"/>
    </row>
    <row r="610" spans="1:12" ht="24">
      <c r="A610" s="10"/>
      <c r="B610" s="115"/>
      <c r="C610" s="58"/>
      <c r="D610" s="58"/>
      <c r="E610" s="58"/>
      <c r="F610" s="58"/>
      <c r="G610" s="58"/>
      <c r="H610" s="10"/>
      <c r="I610" s="59"/>
      <c r="J610" s="58"/>
      <c r="K610" s="58"/>
      <c r="L610" s="11"/>
    </row>
    <row r="611" spans="1:12" ht="24">
      <c r="A611" s="10"/>
      <c r="B611" s="115"/>
      <c r="C611" s="58"/>
      <c r="D611" s="58"/>
      <c r="E611" s="58"/>
      <c r="F611" s="58"/>
      <c r="G611" s="58"/>
      <c r="H611" s="10"/>
      <c r="I611" s="59"/>
      <c r="J611" s="58"/>
      <c r="K611" s="58"/>
      <c r="L611" s="11"/>
    </row>
    <row r="612" spans="1:12" ht="24">
      <c r="A612" s="10"/>
      <c r="B612" s="115"/>
      <c r="C612" s="58"/>
      <c r="D612" s="58"/>
      <c r="E612" s="58"/>
      <c r="F612" s="58"/>
      <c r="G612" s="58"/>
      <c r="H612" s="10"/>
      <c r="I612" s="59"/>
      <c r="J612" s="58"/>
      <c r="K612" s="58"/>
      <c r="L612" s="11"/>
    </row>
    <row r="613" spans="1:12" ht="24">
      <c r="A613" s="10"/>
      <c r="B613" s="115"/>
      <c r="C613" s="58"/>
      <c r="D613" s="58"/>
      <c r="E613" s="58"/>
      <c r="F613" s="58"/>
      <c r="G613" s="58"/>
      <c r="H613" s="10"/>
      <c r="I613" s="59"/>
      <c r="J613" s="58"/>
      <c r="K613" s="58"/>
      <c r="L613" s="11"/>
    </row>
    <row r="614" spans="1:12" ht="24">
      <c r="A614" s="10"/>
      <c r="B614" s="115"/>
      <c r="C614" s="58"/>
      <c r="D614" s="58"/>
      <c r="E614" s="58"/>
      <c r="F614" s="58"/>
      <c r="G614" s="58"/>
      <c r="H614" s="10"/>
      <c r="I614" s="59"/>
      <c r="J614" s="58"/>
      <c r="K614" s="58"/>
      <c r="L614" s="11"/>
    </row>
    <row r="615" spans="1:12" ht="24">
      <c r="A615" s="10"/>
      <c r="B615" s="115"/>
      <c r="C615" s="58"/>
      <c r="D615" s="58"/>
      <c r="E615" s="58"/>
      <c r="F615" s="58"/>
      <c r="G615" s="58"/>
      <c r="H615" s="10"/>
      <c r="I615" s="59"/>
      <c r="J615" s="58"/>
      <c r="K615" s="58"/>
      <c r="L615" s="11"/>
    </row>
    <row r="616" spans="1:12" ht="24">
      <c r="A616" s="10"/>
      <c r="B616" s="115"/>
      <c r="C616" s="58"/>
      <c r="D616" s="58"/>
      <c r="E616" s="58"/>
      <c r="F616" s="58"/>
      <c r="G616" s="58"/>
      <c r="H616" s="10"/>
      <c r="I616" s="59"/>
      <c r="J616" s="58"/>
      <c r="K616" s="58"/>
      <c r="L616" s="11"/>
    </row>
    <row r="617" spans="1:12" ht="24">
      <c r="A617" s="10"/>
      <c r="B617" s="115"/>
      <c r="C617" s="58"/>
      <c r="D617" s="58"/>
      <c r="E617" s="58"/>
      <c r="F617" s="58"/>
      <c r="G617" s="58"/>
      <c r="H617" s="10"/>
      <c r="I617" s="59"/>
      <c r="J617" s="58"/>
      <c r="K617" s="58"/>
      <c r="L617" s="11"/>
    </row>
    <row r="618" spans="1:12" ht="24">
      <c r="A618" s="10"/>
      <c r="B618" s="115"/>
      <c r="C618" s="58"/>
      <c r="D618" s="58"/>
      <c r="E618" s="58"/>
      <c r="F618" s="58"/>
      <c r="G618" s="58"/>
      <c r="H618" s="10"/>
      <c r="I618" s="59"/>
      <c r="J618" s="58"/>
      <c r="K618" s="58"/>
      <c r="L618" s="11"/>
    </row>
    <row r="619" spans="1:12" ht="24">
      <c r="A619" s="10"/>
      <c r="B619" s="115"/>
      <c r="C619" s="58"/>
      <c r="D619" s="58"/>
      <c r="E619" s="58"/>
      <c r="F619" s="58"/>
      <c r="G619" s="58"/>
      <c r="H619" s="10"/>
      <c r="I619" s="59"/>
      <c r="J619" s="58"/>
      <c r="K619" s="58"/>
      <c r="L619" s="11"/>
    </row>
    <row r="620" spans="1:12" ht="24">
      <c r="A620" s="10"/>
      <c r="B620" s="115"/>
      <c r="C620" s="58"/>
      <c r="D620" s="58"/>
      <c r="E620" s="58"/>
      <c r="F620" s="58"/>
      <c r="G620" s="58"/>
      <c r="H620" s="10"/>
      <c r="I620" s="59"/>
      <c r="J620" s="58"/>
      <c r="K620" s="58"/>
      <c r="L620" s="11"/>
    </row>
    <row r="621" spans="1:12" ht="24">
      <c r="A621" s="10"/>
      <c r="B621" s="115"/>
      <c r="C621" s="58"/>
      <c r="D621" s="58"/>
      <c r="E621" s="58"/>
      <c r="F621" s="58"/>
      <c r="G621" s="58"/>
      <c r="H621" s="10"/>
      <c r="I621" s="59"/>
      <c r="J621" s="58"/>
      <c r="K621" s="58"/>
      <c r="L621" s="11"/>
    </row>
    <row r="622" spans="1:12" ht="24">
      <c r="A622" s="10"/>
      <c r="B622" s="115"/>
      <c r="C622" s="58"/>
      <c r="D622" s="58"/>
      <c r="E622" s="58"/>
      <c r="F622" s="58"/>
      <c r="G622" s="58"/>
      <c r="H622" s="10"/>
      <c r="I622" s="59"/>
      <c r="J622" s="58"/>
      <c r="K622" s="58"/>
      <c r="L622" s="11"/>
    </row>
    <row r="623" spans="1:12" ht="24">
      <c r="A623" s="10"/>
      <c r="B623" s="115"/>
      <c r="C623" s="58"/>
      <c r="D623" s="58"/>
      <c r="E623" s="58"/>
      <c r="F623" s="58"/>
      <c r="G623" s="58"/>
      <c r="H623" s="10"/>
      <c r="I623" s="59"/>
      <c r="J623" s="58"/>
      <c r="K623" s="58"/>
      <c r="L623" s="11"/>
    </row>
    <row r="624" spans="1:12" ht="24">
      <c r="A624" s="10"/>
      <c r="B624" s="115"/>
      <c r="C624" s="58"/>
      <c r="D624" s="58"/>
      <c r="E624" s="58"/>
      <c r="F624" s="58"/>
      <c r="G624" s="58"/>
      <c r="H624" s="10"/>
      <c r="I624" s="59"/>
      <c r="J624" s="58"/>
      <c r="K624" s="58"/>
      <c r="L624" s="11"/>
    </row>
    <row r="625" spans="1:12" ht="24">
      <c r="A625" s="10"/>
      <c r="B625" s="115"/>
      <c r="C625" s="58"/>
      <c r="D625" s="58"/>
      <c r="E625" s="58"/>
      <c r="F625" s="58"/>
      <c r="G625" s="58"/>
      <c r="H625" s="10"/>
      <c r="I625" s="59"/>
      <c r="J625" s="58"/>
      <c r="K625" s="58"/>
      <c r="L625" s="11"/>
    </row>
    <row r="626" spans="1:12" ht="24">
      <c r="A626" s="10"/>
      <c r="B626" s="115"/>
      <c r="C626" s="58"/>
      <c r="D626" s="58"/>
      <c r="E626" s="58"/>
      <c r="F626" s="58"/>
      <c r="G626" s="58"/>
      <c r="H626" s="10"/>
      <c r="I626" s="59"/>
      <c r="J626" s="58"/>
      <c r="K626" s="58"/>
      <c r="L626" s="11"/>
    </row>
    <row r="627" spans="1:12" ht="24">
      <c r="A627" s="10"/>
      <c r="B627" s="115"/>
      <c r="C627" s="58"/>
      <c r="D627" s="58"/>
      <c r="E627" s="58"/>
      <c r="F627" s="58"/>
      <c r="G627" s="58"/>
      <c r="H627" s="10"/>
      <c r="I627" s="59"/>
      <c r="J627" s="58"/>
      <c r="K627" s="58"/>
      <c r="L627" s="11"/>
    </row>
    <row r="628" spans="1:12" ht="24">
      <c r="A628" s="10"/>
      <c r="B628" s="115"/>
      <c r="C628" s="58"/>
      <c r="D628" s="58"/>
      <c r="E628" s="58"/>
      <c r="F628" s="58"/>
      <c r="G628" s="58"/>
      <c r="H628" s="10"/>
      <c r="I628" s="59"/>
      <c r="J628" s="58"/>
      <c r="K628" s="58"/>
      <c r="L628" s="11"/>
    </row>
    <row r="629" spans="1:12" ht="24">
      <c r="A629" s="10"/>
      <c r="B629" s="115"/>
      <c r="C629" s="58"/>
      <c r="D629" s="58"/>
      <c r="E629" s="58"/>
      <c r="F629" s="58"/>
      <c r="G629" s="58"/>
      <c r="H629" s="10"/>
      <c r="I629" s="59"/>
      <c r="J629" s="58"/>
      <c r="K629" s="58"/>
      <c r="L629" s="11"/>
    </row>
    <row r="630" spans="1:12" ht="24">
      <c r="A630" s="10"/>
      <c r="B630" s="115"/>
      <c r="C630" s="58"/>
      <c r="D630" s="58"/>
      <c r="E630" s="58"/>
      <c r="F630" s="58"/>
      <c r="G630" s="58"/>
      <c r="H630" s="10"/>
      <c r="I630" s="59"/>
      <c r="J630" s="58"/>
      <c r="K630" s="58"/>
      <c r="L630" s="11"/>
    </row>
    <row r="631" spans="1:12" ht="24">
      <c r="A631" s="10"/>
      <c r="B631" s="115"/>
      <c r="C631" s="58"/>
      <c r="D631" s="58"/>
      <c r="E631" s="58"/>
      <c r="F631" s="58"/>
      <c r="G631" s="58"/>
      <c r="H631" s="10"/>
      <c r="I631" s="59"/>
      <c r="J631" s="58"/>
      <c r="K631" s="58"/>
      <c r="L631" s="11"/>
    </row>
    <row r="632" spans="1:12" ht="24">
      <c r="A632" s="10"/>
      <c r="B632" s="115"/>
      <c r="C632" s="58"/>
      <c r="D632" s="58"/>
      <c r="E632" s="58"/>
      <c r="F632" s="58"/>
      <c r="G632" s="58"/>
      <c r="H632" s="10"/>
      <c r="I632" s="59"/>
      <c r="J632" s="58"/>
      <c r="K632" s="58"/>
      <c r="L632" s="11"/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N30" sqref="N30"/>
    </sheetView>
  </sheetViews>
  <sheetFormatPr defaultColWidth="9.140625" defaultRowHeight="23.25"/>
  <cols>
    <col min="1" max="1" width="9.57421875" style="39" customWidth="1"/>
    <col min="2" max="2" width="10.8515625" style="39" bestFit="1" customWidth="1"/>
    <col min="3" max="3" width="7.00390625" style="39" customWidth="1"/>
    <col min="4" max="4" width="11.00390625" style="39" bestFit="1" customWidth="1"/>
    <col min="5" max="5" width="12.140625" style="39" customWidth="1"/>
    <col min="6" max="6" width="9.28125" style="39" customWidth="1"/>
    <col min="7" max="7" width="10.00390625" style="39" customWidth="1"/>
    <col min="8" max="8" width="3.140625" style="39" customWidth="1"/>
    <col min="9" max="9" width="8.8515625" style="39" bestFit="1" customWidth="1"/>
    <col min="10" max="12" width="8.421875" style="39" bestFit="1" customWidth="1"/>
    <col min="13" max="16384" width="9.140625" style="39" customWidth="1"/>
  </cols>
  <sheetData>
    <row r="1" spans="1:12" s="17" customFormat="1" ht="21" customHeight="1">
      <c r="A1" s="271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3"/>
    </row>
    <row r="2" spans="1:12" s="17" customFormat="1" ht="21" customHeight="1">
      <c r="A2" s="271" t="s">
        <v>147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1:12" s="17" customFormat="1" ht="21" customHeight="1">
      <c r="A3" s="274" t="s">
        <v>114</v>
      </c>
      <c r="B3" s="274"/>
      <c r="C3" s="274"/>
      <c r="D3" s="275" t="s">
        <v>115</v>
      </c>
      <c r="E3" s="275"/>
      <c r="F3" s="275"/>
      <c r="G3" s="261" t="s">
        <v>116</v>
      </c>
      <c r="H3" s="261"/>
      <c r="I3" s="261"/>
      <c r="J3" s="262" t="s">
        <v>148</v>
      </c>
      <c r="K3" s="262"/>
      <c r="L3" s="262"/>
    </row>
    <row r="4" spans="1:12" s="17" customFormat="1" ht="21" customHeight="1">
      <c r="A4" s="268" t="s">
        <v>42</v>
      </c>
      <c r="B4" s="268"/>
      <c r="C4" s="268"/>
      <c r="D4" s="269" t="s">
        <v>43</v>
      </c>
      <c r="E4" s="270"/>
      <c r="F4" s="270"/>
      <c r="G4" s="261" t="s">
        <v>143</v>
      </c>
      <c r="H4" s="261"/>
      <c r="I4" s="261"/>
      <c r="J4" s="262" t="s">
        <v>23</v>
      </c>
      <c r="K4" s="262"/>
      <c r="L4" s="262"/>
    </row>
    <row r="5" spans="1:12" s="17" customFormat="1" ht="45" customHeight="1">
      <c r="A5" s="265" t="s">
        <v>4</v>
      </c>
      <c r="B5" s="18" t="s">
        <v>5</v>
      </c>
      <c r="C5" s="266" t="s">
        <v>6</v>
      </c>
      <c r="D5" s="266"/>
      <c r="E5" s="19" t="s">
        <v>7</v>
      </c>
      <c r="F5" s="20" t="s">
        <v>8</v>
      </c>
      <c r="G5" s="263" t="s">
        <v>24</v>
      </c>
      <c r="H5" s="267" t="s">
        <v>25</v>
      </c>
      <c r="I5" s="258" t="s">
        <v>26</v>
      </c>
      <c r="J5" s="260" t="s">
        <v>27</v>
      </c>
      <c r="K5" s="260"/>
      <c r="L5" s="260"/>
    </row>
    <row r="6" spans="1:12" s="17" customFormat="1" ht="42" customHeight="1">
      <c r="A6" s="265"/>
      <c r="B6" s="21" t="s">
        <v>28</v>
      </c>
      <c r="C6" s="22" t="s">
        <v>11</v>
      </c>
      <c r="D6" s="23" t="s">
        <v>12</v>
      </c>
      <c r="E6" s="24" t="s">
        <v>13</v>
      </c>
      <c r="F6" s="25" t="s">
        <v>14</v>
      </c>
      <c r="G6" s="264"/>
      <c r="H6" s="267"/>
      <c r="I6" s="259"/>
      <c r="J6" s="26" t="s">
        <v>29</v>
      </c>
      <c r="K6" s="27" t="s">
        <v>30</v>
      </c>
      <c r="L6" s="28" t="s">
        <v>31</v>
      </c>
    </row>
    <row r="7" spans="1:12" s="17" customFormat="1" ht="19.5" customHeight="1">
      <c r="A7" s="29" t="s">
        <v>15</v>
      </c>
      <c r="B7" s="30" t="s">
        <v>16</v>
      </c>
      <c r="C7" s="31" t="s">
        <v>17</v>
      </c>
      <c r="D7" s="32" t="s">
        <v>18</v>
      </c>
      <c r="E7" s="33" t="s">
        <v>32</v>
      </c>
      <c r="F7" s="34" t="s">
        <v>33</v>
      </c>
      <c r="G7" s="29" t="s">
        <v>21</v>
      </c>
      <c r="H7" s="29" t="s">
        <v>34</v>
      </c>
      <c r="I7" s="35" t="s">
        <v>15</v>
      </c>
      <c r="J7" s="36" t="s">
        <v>35</v>
      </c>
      <c r="K7" s="37" t="s">
        <v>36</v>
      </c>
      <c r="L7" s="38" t="s">
        <v>37</v>
      </c>
    </row>
    <row r="8" spans="1:12" s="238" customFormat="1" ht="16.5" customHeight="1">
      <c r="A8" s="235">
        <v>22739</v>
      </c>
      <c r="B8" s="236">
        <v>442.48</v>
      </c>
      <c r="C8" s="236">
        <v>0.248</v>
      </c>
      <c r="D8" s="237">
        <v>0.0214272</v>
      </c>
      <c r="E8" s="237">
        <f>SUM(J8:L8)/3</f>
        <v>26.652986666666667</v>
      </c>
      <c r="F8" s="237">
        <f>E8*D8</f>
        <v>0.571098875904</v>
      </c>
      <c r="G8" s="226" t="s">
        <v>103</v>
      </c>
      <c r="H8" s="218">
        <v>1</v>
      </c>
      <c r="I8" s="235">
        <v>22739</v>
      </c>
      <c r="J8" s="236">
        <v>23.70712</v>
      </c>
      <c r="K8" s="236">
        <v>29.5385</v>
      </c>
      <c r="L8" s="236">
        <v>26.71334</v>
      </c>
    </row>
    <row r="9" spans="1:12" s="238" customFormat="1" ht="16.5" customHeight="1">
      <c r="A9" s="235">
        <v>22758</v>
      </c>
      <c r="B9" s="236">
        <v>442.46</v>
      </c>
      <c r="C9" s="236">
        <v>0.215</v>
      </c>
      <c r="D9" s="237">
        <v>0.018576000000000002</v>
      </c>
      <c r="E9" s="237">
        <f aca="true" t="shared" si="0" ref="E9:E22">SUM(J9:L9)/3</f>
        <v>33.296393333333334</v>
      </c>
      <c r="F9" s="237">
        <f aca="true" t="shared" si="1" ref="F9:F22">E9*D9</f>
        <v>0.6185138025600001</v>
      </c>
      <c r="G9" s="226" t="s">
        <v>104</v>
      </c>
      <c r="H9" s="218">
        <f>+H8+1</f>
        <v>2</v>
      </c>
      <c r="I9" s="235">
        <v>22758</v>
      </c>
      <c r="J9" s="236">
        <v>41.25163</v>
      </c>
      <c r="K9" s="236">
        <v>25.85399</v>
      </c>
      <c r="L9" s="236">
        <v>32.78356</v>
      </c>
    </row>
    <row r="10" spans="1:13" s="238" customFormat="1" ht="16.5" customHeight="1">
      <c r="A10" s="235">
        <v>22781</v>
      </c>
      <c r="B10" s="236">
        <v>442.62</v>
      </c>
      <c r="C10" s="236">
        <v>0.223</v>
      </c>
      <c r="D10" s="237">
        <v>0.0192672</v>
      </c>
      <c r="E10" s="237">
        <f t="shared" si="0"/>
        <v>31.87550333333333</v>
      </c>
      <c r="F10" s="237">
        <f t="shared" si="1"/>
        <v>0.614151697824</v>
      </c>
      <c r="G10" s="226" t="s">
        <v>105</v>
      </c>
      <c r="H10" s="218">
        <f>+H9+1</f>
        <v>3</v>
      </c>
      <c r="I10" s="235">
        <v>22781</v>
      </c>
      <c r="J10" s="236">
        <v>32.00394</v>
      </c>
      <c r="K10" s="236">
        <v>26.67565</v>
      </c>
      <c r="L10" s="236">
        <v>36.94692</v>
      </c>
      <c r="M10" s="239"/>
    </row>
    <row r="11" spans="1:12" s="238" customFormat="1" ht="16.5" customHeight="1">
      <c r="A11" s="235">
        <v>22788</v>
      </c>
      <c r="B11" s="236">
        <v>442.57</v>
      </c>
      <c r="C11" s="236">
        <v>0.107</v>
      </c>
      <c r="D11" s="237">
        <v>0.009244800000000001</v>
      </c>
      <c r="E11" s="237">
        <f t="shared" si="0"/>
        <v>13.361736666666667</v>
      </c>
      <c r="F11" s="237">
        <f t="shared" si="1"/>
        <v>0.12352658313600001</v>
      </c>
      <c r="G11" s="226" t="s">
        <v>106</v>
      </c>
      <c r="H11" s="218">
        <f>+H10+1</f>
        <v>4</v>
      </c>
      <c r="I11" s="235">
        <v>22788</v>
      </c>
      <c r="J11" s="236">
        <v>7.79344</v>
      </c>
      <c r="K11" s="236">
        <v>16.51504</v>
      </c>
      <c r="L11" s="236">
        <v>15.77673</v>
      </c>
    </row>
    <row r="12" spans="1:12" s="240" customFormat="1" ht="16.5" customHeight="1">
      <c r="A12" s="235">
        <v>22803</v>
      </c>
      <c r="B12" s="236">
        <v>442.6</v>
      </c>
      <c r="C12" s="236">
        <v>0.501</v>
      </c>
      <c r="D12" s="237">
        <v>0.0432864</v>
      </c>
      <c r="E12" s="237">
        <f t="shared" si="0"/>
        <v>31.15282333333333</v>
      </c>
      <c r="F12" s="237">
        <f t="shared" si="1"/>
        <v>1.348493571936</v>
      </c>
      <c r="G12" s="226" t="s">
        <v>107</v>
      </c>
      <c r="H12" s="218">
        <f aca="true" t="shared" si="2" ref="H12:H28">+H11+1</f>
        <v>5</v>
      </c>
      <c r="I12" s="235">
        <v>22803</v>
      </c>
      <c r="J12" s="236">
        <v>22.27845</v>
      </c>
      <c r="K12" s="236">
        <v>40.50834</v>
      </c>
      <c r="L12" s="236">
        <v>30.67168</v>
      </c>
    </row>
    <row r="13" spans="1:12" s="240" customFormat="1" ht="16.5" customHeight="1">
      <c r="A13" s="235">
        <v>22814</v>
      </c>
      <c r="B13" s="236">
        <v>442.57</v>
      </c>
      <c r="C13" s="236">
        <v>0.56</v>
      </c>
      <c r="D13" s="237">
        <v>0.04838400000000001</v>
      </c>
      <c r="E13" s="237">
        <f t="shared" si="0"/>
        <v>27.715926666666665</v>
      </c>
      <c r="F13" s="237">
        <f t="shared" si="1"/>
        <v>1.3410073958400002</v>
      </c>
      <c r="G13" s="226" t="s">
        <v>108</v>
      </c>
      <c r="H13" s="218">
        <f t="shared" si="2"/>
        <v>6</v>
      </c>
      <c r="I13" s="235">
        <v>22814</v>
      </c>
      <c r="J13" s="236">
        <v>23.4314</v>
      </c>
      <c r="K13" s="236">
        <v>25.92106</v>
      </c>
      <c r="L13" s="236">
        <v>33.79532</v>
      </c>
    </row>
    <row r="14" spans="1:12" s="240" customFormat="1" ht="16.5" customHeight="1">
      <c r="A14" s="235">
        <v>22818</v>
      </c>
      <c r="B14" s="236">
        <v>442.55</v>
      </c>
      <c r="C14" s="236">
        <v>0.453</v>
      </c>
      <c r="D14" s="237">
        <v>0.039139200000000006</v>
      </c>
      <c r="E14" s="237">
        <f t="shared" si="0"/>
        <v>29.34132333333333</v>
      </c>
      <c r="F14" s="237">
        <f t="shared" si="1"/>
        <v>1.148395922208</v>
      </c>
      <c r="G14" s="226" t="s">
        <v>82</v>
      </c>
      <c r="H14" s="218">
        <f t="shared" si="2"/>
        <v>7</v>
      </c>
      <c r="I14" s="235">
        <v>22818</v>
      </c>
      <c r="J14" s="236">
        <v>29.6575</v>
      </c>
      <c r="K14" s="236">
        <v>38.01143</v>
      </c>
      <c r="L14" s="236">
        <v>20.35504</v>
      </c>
    </row>
    <row r="15" spans="1:12" s="240" customFormat="1" ht="16.5" customHeight="1">
      <c r="A15" s="235">
        <v>22837</v>
      </c>
      <c r="B15" s="236">
        <v>442.53</v>
      </c>
      <c r="C15" s="236">
        <v>0.489</v>
      </c>
      <c r="D15" s="237">
        <v>0.0422496</v>
      </c>
      <c r="E15" s="237">
        <f t="shared" si="0"/>
        <v>299.95985333333334</v>
      </c>
      <c r="F15" s="237">
        <f t="shared" si="1"/>
        <v>12.673183819392</v>
      </c>
      <c r="G15" s="226" t="s">
        <v>83</v>
      </c>
      <c r="H15" s="218">
        <f t="shared" si="2"/>
        <v>8</v>
      </c>
      <c r="I15" s="235">
        <v>22837</v>
      </c>
      <c r="J15" s="236">
        <v>299.4335</v>
      </c>
      <c r="K15" s="236">
        <v>335.07814</v>
      </c>
      <c r="L15" s="236">
        <v>265.36792</v>
      </c>
    </row>
    <row r="16" spans="1:12" s="240" customFormat="1" ht="16.5" customHeight="1">
      <c r="A16" s="235">
        <v>22849</v>
      </c>
      <c r="B16" s="236">
        <v>442.46</v>
      </c>
      <c r="C16" s="236">
        <v>0.215</v>
      </c>
      <c r="D16" s="237">
        <v>0.018576000000000002</v>
      </c>
      <c r="E16" s="237">
        <f t="shared" si="0"/>
        <v>251.39701333333332</v>
      </c>
      <c r="F16" s="237">
        <f t="shared" si="1"/>
        <v>4.669950919680001</v>
      </c>
      <c r="G16" s="226" t="s">
        <v>84</v>
      </c>
      <c r="H16" s="218">
        <f t="shared" si="2"/>
        <v>9</v>
      </c>
      <c r="I16" s="235">
        <v>22849</v>
      </c>
      <c r="J16" s="236">
        <v>234.46036</v>
      </c>
      <c r="K16" s="236">
        <v>226.67982</v>
      </c>
      <c r="L16" s="236">
        <v>293.05086</v>
      </c>
    </row>
    <row r="17" spans="1:12" s="240" customFormat="1" ht="16.5" customHeight="1">
      <c r="A17" s="235">
        <v>22863</v>
      </c>
      <c r="B17" s="236">
        <v>442.9</v>
      </c>
      <c r="C17" s="236">
        <v>7.328</v>
      </c>
      <c r="D17" s="237">
        <v>0.6331392</v>
      </c>
      <c r="E17" s="237">
        <f t="shared" si="0"/>
        <v>265.77966999999995</v>
      </c>
      <c r="F17" s="237">
        <f t="shared" si="1"/>
        <v>168.27552764006398</v>
      </c>
      <c r="G17" s="226" t="s">
        <v>85</v>
      </c>
      <c r="H17" s="218">
        <f t="shared" si="2"/>
        <v>10</v>
      </c>
      <c r="I17" s="235">
        <v>22863</v>
      </c>
      <c r="J17" s="236">
        <v>264.25635</v>
      </c>
      <c r="K17" s="236">
        <v>263.4571</v>
      </c>
      <c r="L17" s="236">
        <v>269.62556</v>
      </c>
    </row>
    <row r="18" spans="1:12" s="240" customFormat="1" ht="16.5" customHeight="1">
      <c r="A18" s="235">
        <v>22872</v>
      </c>
      <c r="B18" s="236">
        <v>442.65</v>
      </c>
      <c r="C18" s="236">
        <v>2.158</v>
      </c>
      <c r="D18" s="237">
        <v>0.1864512</v>
      </c>
      <c r="E18" s="237">
        <f t="shared" si="0"/>
        <v>194.62960666666666</v>
      </c>
      <c r="F18" s="237">
        <f t="shared" si="1"/>
        <v>36.288923718528004</v>
      </c>
      <c r="G18" s="226" t="s">
        <v>86</v>
      </c>
      <c r="H18" s="218">
        <f t="shared" si="2"/>
        <v>11</v>
      </c>
      <c r="I18" s="235">
        <v>22872</v>
      </c>
      <c r="J18" s="236">
        <v>158.90024</v>
      </c>
      <c r="K18" s="236">
        <v>205.23345</v>
      </c>
      <c r="L18" s="236">
        <v>219.75513</v>
      </c>
    </row>
    <row r="19" spans="1:12" s="240" customFormat="1" ht="16.5" customHeight="1">
      <c r="A19" s="235">
        <v>22880</v>
      </c>
      <c r="B19" s="236">
        <v>442.69</v>
      </c>
      <c r="C19" s="236">
        <v>2.111</v>
      </c>
      <c r="D19" s="237">
        <v>0.18239040000000004</v>
      </c>
      <c r="E19" s="237">
        <f t="shared" si="0"/>
        <v>178.22205333333332</v>
      </c>
      <c r="F19" s="237">
        <f t="shared" si="1"/>
        <v>32.505991596288005</v>
      </c>
      <c r="G19" s="226" t="s">
        <v>87</v>
      </c>
      <c r="H19" s="218">
        <f t="shared" si="2"/>
        <v>12</v>
      </c>
      <c r="I19" s="235">
        <v>22880</v>
      </c>
      <c r="J19" s="236">
        <v>184.81112</v>
      </c>
      <c r="K19" s="236">
        <v>192.17847</v>
      </c>
      <c r="L19" s="236">
        <v>157.67657</v>
      </c>
    </row>
    <row r="20" spans="1:12" s="240" customFormat="1" ht="16.5" customHeight="1">
      <c r="A20" s="235">
        <v>22891</v>
      </c>
      <c r="B20" s="236">
        <v>442.7</v>
      </c>
      <c r="C20" s="236">
        <v>2.356</v>
      </c>
      <c r="D20" s="237">
        <v>0.2035584</v>
      </c>
      <c r="E20" s="237">
        <f t="shared" si="0"/>
        <v>30.778916666666664</v>
      </c>
      <c r="F20" s="237">
        <f t="shared" si="1"/>
        <v>6.2653070304</v>
      </c>
      <c r="G20" s="226" t="s">
        <v>88</v>
      </c>
      <c r="H20" s="218">
        <f t="shared" si="2"/>
        <v>13</v>
      </c>
      <c r="I20" s="235">
        <v>22891</v>
      </c>
      <c r="J20" s="236">
        <v>28.10146</v>
      </c>
      <c r="K20" s="236">
        <v>15.15554</v>
      </c>
      <c r="L20" s="236">
        <v>49.07975</v>
      </c>
    </row>
    <row r="21" spans="1:12" s="240" customFormat="1" ht="16.5" customHeight="1">
      <c r="A21" s="235">
        <v>22901</v>
      </c>
      <c r="B21" s="236">
        <v>442.65</v>
      </c>
      <c r="C21" s="236">
        <v>2.158</v>
      </c>
      <c r="D21" s="237">
        <v>0.1864512</v>
      </c>
      <c r="E21" s="237">
        <f t="shared" si="0"/>
        <v>49.667543333333334</v>
      </c>
      <c r="F21" s="237">
        <f t="shared" si="1"/>
        <v>9.260573055552001</v>
      </c>
      <c r="G21" s="226" t="s">
        <v>89</v>
      </c>
      <c r="H21" s="218">
        <f t="shared" si="2"/>
        <v>14</v>
      </c>
      <c r="I21" s="235">
        <v>22901</v>
      </c>
      <c r="J21" s="236">
        <v>46.75173</v>
      </c>
      <c r="K21" s="236">
        <v>49.58186</v>
      </c>
      <c r="L21" s="236">
        <v>52.66904</v>
      </c>
    </row>
    <row r="22" spans="1:12" s="240" customFormat="1" ht="16.5" customHeight="1">
      <c r="A22" s="235">
        <v>22908</v>
      </c>
      <c r="B22" s="236">
        <v>442.62</v>
      </c>
      <c r="C22" s="236">
        <v>1.454</v>
      </c>
      <c r="D22" s="237">
        <v>0.1256256</v>
      </c>
      <c r="E22" s="237">
        <f t="shared" si="0"/>
        <v>44.25915666666666</v>
      </c>
      <c r="F22" s="237">
        <f t="shared" si="1"/>
        <v>5.5600831117439995</v>
      </c>
      <c r="G22" s="226" t="s">
        <v>90</v>
      </c>
      <c r="H22" s="218">
        <f t="shared" si="2"/>
        <v>15</v>
      </c>
      <c r="I22" s="235">
        <v>22908</v>
      </c>
      <c r="J22" s="236">
        <v>36.89199</v>
      </c>
      <c r="K22" s="236">
        <v>46.64487</v>
      </c>
      <c r="L22" s="236">
        <v>49.24061</v>
      </c>
    </row>
    <row r="23" spans="1:12" s="240" customFormat="1" ht="16.5" customHeight="1">
      <c r="A23" s="235">
        <v>22922</v>
      </c>
      <c r="B23" s="236">
        <v>442.55</v>
      </c>
      <c r="C23" s="236">
        <v>0.504</v>
      </c>
      <c r="D23" s="237">
        <v>0.043545600000000004</v>
      </c>
      <c r="E23" s="237">
        <f aca="true" t="shared" si="3" ref="E23:E28">SUM(J23:L23)/3</f>
        <v>59.44660666666667</v>
      </c>
      <c r="F23" s="237">
        <f aca="true" t="shared" si="4" ref="F23:F28">E23*D23</f>
        <v>2.5886381552640003</v>
      </c>
      <c r="G23" s="241" t="s">
        <v>91</v>
      </c>
      <c r="H23" s="218">
        <f t="shared" si="2"/>
        <v>16</v>
      </c>
      <c r="I23" s="235">
        <v>22922</v>
      </c>
      <c r="J23" s="236">
        <v>54.42465</v>
      </c>
      <c r="K23" s="236">
        <v>64.37179</v>
      </c>
      <c r="L23" s="236">
        <v>59.54338</v>
      </c>
    </row>
    <row r="24" spans="1:12" s="240" customFormat="1" ht="16.5" customHeight="1">
      <c r="A24" s="235">
        <v>22930</v>
      </c>
      <c r="B24" s="236">
        <v>442.56</v>
      </c>
      <c r="C24" s="236">
        <v>0.535</v>
      </c>
      <c r="D24" s="237">
        <v>0.04622400000000001</v>
      </c>
      <c r="E24" s="237">
        <f t="shared" si="3"/>
        <v>72.62302000000001</v>
      </c>
      <c r="F24" s="237">
        <f t="shared" si="4"/>
        <v>3.3569264764800013</v>
      </c>
      <c r="G24" s="241" t="s">
        <v>92</v>
      </c>
      <c r="H24" s="218">
        <f t="shared" si="2"/>
        <v>17</v>
      </c>
      <c r="I24" s="235">
        <v>22930</v>
      </c>
      <c r="J24" s="236">
        <v>87.80894</v>
      </c>
      <c r="K24" s="236">
        <v>70.69713</v>
      </c>
      <c r="L24" s="236">
        <v>59.36299</v>
      </c>
    </row>
    <row r="25" spans="1:12" s="240" customFormat="1" ht="16.5" customHeight="1">
      <c r="A25" s="235">
        <v>22954</v>
      </c>
      <c r="B25" s="236">
        <v>442.53</v>
      </c>
      <c r="C25" s="236">
        <v>0.384</v>
      </c>
      <c r="D25" s="237">
        <v>0.0331776</v>
      </c>
      <c r="E25" s="237">
        <f t="shared" si="3"/>
        <v>271.05187666666666</v>
      </c>
      <c r="F25" s="237">
        <f t="shared" si="4"/>
        <v>8.992850743296</v>
      </c>
      <c r="G25" s="241" t="s">
        <v>93</v>
      </c>
      <c r="H25" s="218">
        <f t="shared" si="2"/>
        <v>18</v>
      </c>
      <c r="I25" s="235">
        <v>22954</v>
      </c>
      <c r="J25" s="236">
        <v>235.07805</v>
      </c>
      <c r="K25" s="236">
        <v>286.70229</v>
      </c>
      <c r="L25" s="236">
        <v>291.37529</v>
      </c>
    </row>
    <row r="26" spans="1:12" s="240" customFormat="1" ht="16.5" customHeight="1">
      <c r="A26" s="235">
        <v>22969</v>
      </c>
      <c r="B26" s="236">
        <v>442.53</v>
      </c>
      <c r="C26" s="236">
        <v>0.47</v>
      </c>
      <c r="D26" s="237">
        <v>0.040608</v>
      </c>
      <c r="E26" s="237">
        <f t="shared" si="3"/>
        <v>242.45829</v>
      </c>
      <c r="F26" s="237">
        <f t="shared" si="4"/>
        <v>9.84574624032</v>
      </c>
      <c r="G26" s="241" t="s">
        <v>94</v>
      </c>
      <c r="H26" s="218">
        <f t="shared" si="2"/>
        <v>19</v>
      </c>
      <c r="I26" s="235">
        <v>22969</v>
      </c>
      <c r="J26" s="236">
        <v>313.29827</v>
      </c>
      <c r="K26" s="236">
        <v>183.02181</v>
      </c>
      <c r="L26" s="236">
        <v>231.05479</v>
      </c>
    </row>
    <row r="27" spans="1:12" s="240" customFormat="1" ht="16.5" customHeight="1">
      <c r="A27" s="235">
        <v>22984</v>
      </c>
      <c r="B27" s="236">
        <v>442.53</v>
      </c>
      <c r="C27" s="236">
        <v>0.539</v>
      </c>
      <c r="D27" s="237">
        <v>0.0465696</v>
      </c>
      <c r="E27" s="237">
        <f t="shared" si="3"/>
        <v>33.28657666666667</v>
      </c>
      <c r="F27" s="237">
        <f t="shared" si="4"/>
        <v>1.5501425607360002</v>
      </c>
      <c r="G27" s="241" t="s">
        <v>95</v>
      </c>
      <c r="H27" s="218">
        <f t="shared" si="2"/>
        <v>20</v>
      </c>
      <c r="I27" s="235">
        <v>22984</v>
      </c>
      <c r="J27" s="236">
        <v>23.94964</v>
      </c>
      <c r="K27" s="236">
        <v>23.5501</v>
      </c>
      <c r="L27" s="236">
        <v>52.35999</v>
      </c>
    </row>
    <row r="28" spans="1:12" s="240" customFormat="1" ht="16.5" customHeight="1">
      <c r="A28" s="235">
        <v>22997</v>
      </c>
      <c r="B28" s="236">
        <v>442.53</v>
      </c>
      <c r="C28" s="236">
        <v>0.56</v>
      </c>
      <c r="D28" s="237">
        <v>0.04838400000000001</v>
      </c>
      <c r="E28" s="237">
        <f t="shared" si="3"/>
        <v>34.71227666666667</v>
      </c>
      <c r="F28" s="237">
        <f t="shared" si="4"/>
        <v>1.6795187942400005</v>
      </c>
      <c r="G28" s="241" t="s">
        <v>68</v>
      </c>
      <c r="H28" s="218">
        <f t="shared" si="2"/>
        <v>21</v>
      </c>
      <c r="I28" s="235">
        <v>22997</v>
      </c>
      <c r="J28" s="236">
        <v>37.24058</v>
      </c>
      <c r="K28" s="236">
        <v>24.59537</v>
      </c>
      <c r="L28" s="236">
        <v>42.30088</v>
      </c>
    </row>
    <row r="29" spans="1:12" s="240" customFormat="1" ht="16.5" customHeight="1">
      <c r="A29" s="235"/>
      <c r="B29" s="236"/>
      <c r="C29" s="236"/>
      <c r="D29" s="237"/>
      <c r="E29" s="237"/>
      <c r="F29" s="237"/>
      <c r="G29" s="241"/>
      <c r="H29" s="218"/>
      <c r="I29" s="235"/>
      <c r="J29" s="236"/>
      <c r="K29" s="236"/>
      <c r="L29" s="236"/>
    </row>
    <row r="30" spans="1:12" s="240" customFormat="1" ht="16.5" customHeight="1">
      <c r="A30" s="235"/>
      <c r="B30" s="236"/>
      <c r="C30" s="236"/>
      <c r="D30" s="237"/>
      <c r="E30" s="237"/>
      <c r="F30" s="237"/>
      <c r="G30" s="241"/>
      <c r="H30" s="218"/>
      <c r="I30" s="235"/>
      <c r="J30" s="236"/>
      <c r="K30" s="236"/>
      <c r="L30" s="236"/>
    </row>
    <row r="31" spans="1:12" s="240" customFormat="1" ht="16.5" customHeight="1">
      <c r="A31" s="235"/>
      <c r="B31" s="236"/>
      <c r="C31" s="236"/>
      <c r="D31" s="237"/>
      <c r="E31" s="237"/>
      <c r="F31" s="237"/>
      <c r="G31" s="241"/>
      <c r="H31" s="218"/>
      <c r="I31" s="235"/>
      <c r="J31" s="236"/>
      <c r="K31" s="236"/>
      <c r="L31" s="236"/>
    </row>
    <row r="32" spans="1:12" s="240" customFormat="1" ht="16.5" customHeight="1">
      <c r="A32" s="235"/>
      <c r="B32" s="236"/>
      <c r="C32" s="236"/>
      <c r="D32" s="237"/>
      <c r="E32" s="237"/>
      <c r="F32" s="237"/>
      <c r="G32" s="241"/>
      <c r="H32" s="218"/>
      <c r="I32" s="235"/>
      <c r="J32" s="236"/>
      <c r="K32" s="236"/>
      <c r="L32" s="236"/>
    </row>
    <row r="33" spans="1:12" s="240" customFormat="1" ht="16.5" customHeight="1">
      <c r="A33" s="235"/>
      <c r="B33" s="236"/>
      <c r="C33" s="236"/>
      <c r="D33" s="237"/>
      <c r="E33" s="237"/>
      <c r="F33" s="237"/>
      <c r="G33" s="241"/>
      <c r="H33" s="218"/>
      <c r="I33" s="235"/>
      <c r="J33" s="236"/>
      <c r="K33" s="236"/>
      <c r="L33" s="236"/>
    </row>
    <row r="34" spans="1:12" s="240" customFormat="1" ht="16.5" customHeight="1">
      <c r="A34" s="235"/>
      <c r="B34" s="236"/>
      <c r="C34" s="236"/>
      <c r="D34" s="237"/>
      <c r="E34" s="237"/>
      <c r="F34" s="237"/>
      <c r="G34" s="241"/>
      <c r="H34" s="218"/>
      <c r="I34" s="235"/>
      <c r="J34" s="236"/>
      <c r="K34" s="236"/>
      <c r="L34" s="236"/>
    </row>
    <row r="35" spans="1:12" s="240" customFormat="1" ht="16.5" customHeight="1">
      <c r="A35" s="235"/>
      <c r="B35" s="236"/>
      <c r="C35" s="236"/>
      <c r="D35" s="237"/>
      <c r="E35" s="237"/>
      <c r="F35" s="237"/>
      <c r="G35" s="241"/>
      <c r="H35" s="218"/>
      <c r="I35" s="235"/>
      <c r="J35" s="242"/>
      <c r="K35" s="242"/>
      <c r="L35" s="242"/>
    </row>
    <row r="36" spans="1:12" s="240" customFormat="1" ht="15.75" customHeight="1">
      <c r="A36" s="235"/>
      <c r="B36" s="236"/>
      <c r="C36" s="236"/>
      <c r="D36" s="237"/>
      <c r="E36" s="237"/>
      <c r="F36" s="237"/>
      <c r="G36" s="241"/>
      <c r="H36" s="218"/>
      <c r="I36" s="235"/>
      <c r="J36" s="242"/>
      <c r="K36" s="242"/>
      <c r="L36" s="242"/>
    </row>
    <row r="37" spans="1:12" s="240" customFormat="1" ht="14.25" customHeight="1">
      <c r="A37" s="235"/>
      <c r="B37" s="236"/>
      <c r="C37" s="236"/>
      <c r="D37" s="237"/>
      <c r="E37" s="237"/>
      <c r="F37" s="237"/>
      <c r="G37" s="241"/>
      <c r="H37" s="218"/>
      <c r="I37" s="235"/>
      <c r="J37" s="242"/>
      <c r="K37" s="242"/>
      <c r="L37" s="242"/>
    </row>
    <row r="38" spans="1:12" s="240" customFormat="1" ht="16.5" customHeight="1">
      <c r="A38" s="235"/>
      <c r="B38" s="236"/>
      <c r="C38" s="236"/>
      <c r="D38" s="237"/>
      <c r="E38" s="237"/>
      <c r="F38" s="237"/>
      <c r="G38" s="241"/>
      <c r="H38" s="218"/>
      <c r="I38" s="235"/>
      <c r="J38" s="243"/>
      <c r="K38" s="243"/>
      <c r="L38" s="243"/>
    </row>
    <row r="39" spans="1:12" s="240" customFormat="1" ht="16.5" customHeight="1">
      <c r="A39" s="235"/>
      <c r="B39" s="236"/>
      <c r="C39" s="236"/>
      <c r="D39" s="237"/>
      <c r="E39" s="237"/>
      <c r="F39" s="237"/>
      <c r="G39" s="241"/>
      <c r="H39" s="218"/>
      <c r="I39" s="235"/>
      <c r="J39" s="243"/>
      <c r="K39" s="243"/>
      <c r="L39" s="243"/>
    </row>
    <row r="40" spans="1:12" s="240" customFormat="1" ht="14.25" customHeight="1">
      <c r="A40" s="235"/>
      <c r="B40" s="236"/>
      <c r="C40" s="236"/>
      <c r="D40" s="237"/>
      <c r="E40" s="237"/>
      <c r="F40" s="237"/>
      <c r="G40" s="241"/>
      <c r="H40" s="218"/>
      <c r="I40" s="235"/>
      <c r="J40" s="243"/>
      <c r="K40" s="243"/>
      <c r="L40" s="243"/>
    </row>
    <row r="41" spans="1:12" s="240" customFormat="1" ht="14.25" customHeight="1">
      <c r="A41" s="235"/>
      <c r="B41" s="241"/>
      <c r="C41" s="241"/>
      <c r="D41" s="237"/>
      <c r="E41" s="237"/>
      <c r="F41" s="237"/>
      <c r="G41" s="244"/>
      <c r="H41" s="244"/>
      <c r="I41" s="244"/>
      <c r="J41" s="245"/>
      <c r="K41" s="245"/>
      <c r="L41" s="245"/>
    </row>
    <row r="42" s="240" customFormat="1" ht="26.25"/>
    <row r="43" s="240" customFormat="1" ht="26.25"/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O34"/>
  <sheetViews>
    <sheetView tabSelected="1" zoomScalePageLayoutView="0" workbookViewId="0" topLeftCell="A13">
      <selection activeCell="L9" sqref="L9"/>
    </sheetView>
  </sheetViews>
  <sheetFormatPr defaultColWidth="9.140625" defaultRowHeight="23.25"/>
  <cols>
    <col min="1" max="9" width="9.7109375" style="40" customWidth="1"/>
    <col min="10" max="16384" width="9.140625" style="40" customWidth="1"/>
  </cols>
  <sheetData>
    <row r="17" spans="4:6" ht="24" customHeight="1">
      <c r="D17" s="41" t="s">
        <v>38</v>
      </c>
      <c r="E17" s="42">
        <v>21</v>
      </c>
      <c r="F17" s="43" t="s">
        <v>39</v>
      </c>
    </row>
    <row r="31" ht="23.25">
      <c r="O31" s="40" t="s">
        <v>149</v>
      </c>
    </row>
    <row r="34" spans="4:6" ht="23.25">
      <c r="D34" s="41" t="s">
        <v>40</v>
      </c>
      <c r="E34" s="42">
        <v>527</v>
      </c>
      <c r="F34" s="43" t="s">
        <v>39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="96" zoomScaleNormal="96" zoomScalePageLayoutView="0" workbookViewId="0" topLeftCell="A19">
      <selection activeCell="Q19" sqref="Q19"/>
    </sheetView>
  </sheetViews>
  <sheetFormatPr defaultColWidth="11.421875" defaultRowHeight="23.25"/>
  <cols>
    <col min="1" max="1" width="9.57421875" style="55" customWidth="1"/>
    <col min="2" max="2" width="2.7109375" style="56" bestFit="1" customWidth="1"/>
    <col min="3" max="3" width="7.421875" style="57" customWidth="1"/>
    <col min="4" max="4" width="7.421875" style="247" customWidth="1"/>
    <col min="5" max="5" width="8.00390625" style="46" customWidth="1"/>
    <col min="6" max="6" width="8.7109375" style="47" customWidth="1"/>
    <col min="7" max="15" width="9.7109375" style="47" customWidth="1"/>
    <col min="16" max="16384" width="11.421875" style="47" customWidth="1"/>
  </cols>
  <sheetData>
    <row r="1" spans="1:17" ht="22.5" customHeight="1">
      <c r="A1" s="44">
        <v>241883</v>
      </c>
      <c r="B1" s="45">
        <v>37712</v>
      </c>
      <c r="C1"/>
      <c r="D1" s="247">
        <v>442.46000000000004</v>
      </c>
      <c r="F1" s="92">
        <v>442.3</v>
      </c>
      <c r="Q1" s="93"/>
    </row>
    <row r="2" spans="1:17" ht="22.5" customHeight="1">
      <c r="A2" s="44">
        <v>241884</v>
      </c>
      <c r="B2" s="45">
        <v>37713</v>
      </c>
      <c r="C2"/>
      <c r="D2" s="247">
        <v>442.48</v>
      </c>
      <c r="Q2" s="93"/>
    </row>
    <row r="3" spans="1:17" ht="22.5" customHeight="1">
      <c r="A3" s="44">
        <v>241885</v>
      </c>
      <c r="B3" s="45">
        <v>37714</v>
      </c>
      <c r="C3"/>
      <c r="D3" s="247">
        <v>442.47</v>
      </c>
      <c r="E3" s="46">
        <v>442.48</v>
      </c>
      <c r="Q3" s="93"/>
    </row>
    <row r="4" spans="1:17" ht="22.5" customHeight="1">
      <c r="A4" s="44">
        <v>241886</v>
      </c>
      <c r="B4" s="45">
        <v>37715</v>
      </c>
      <c r="C4"/>
      <c r="D4" s="247">
        <v>442.46000000000004</v>
      </c>
      <c r="Q4" s="93"/>
    </row>
    <row r="5" spans="1:17" ht="22.5" customHeight="1">
      <c r="A5" s="44">
        <v>241887</v>
      </c>
      <c r="B5" s="45">
        <v>37716</v>
      </c>
      <c r="C5"/>
      <c r="D5" s="247">
        <v>442.46000000000004</v>
      </c>
      <c r="Q5" s="93"/>
    </row>
    <row r="6" spans="1:17" ht="22.5" customHeight="1">
      <c r="A6" s="44">
        <v>241888</v>
      </c>
      <c r="B6" s="45">
        <v>37717</v>
      </c>
      <c r="C6"/>
      <c r="D6" s="247">
        <v>442.46000000000004</v>
      </c>
      <c r="Q6" s="93"/>
    </row>
    <row r="7" spans="1:17" ht="22.5" customHeight="1">
      <c r="A7" s="44">
        <v>241889</v>
      </c>
      <c r="B7" s="45">
        <v>37718</v>
      </c>
      <c r="C7"/>
      <c r="D7" s="247">
        <v>442.46000000000004</v>
      </c>
      <c r="Q7" s="93"/>
    </row>
    <row r="8" spans="1:17" ht="22.5" customHeight="1">
      <c r="A8" s="44">
        <v>241890</v>
      </c>
      <c r="B8" s="45">
        <v>37719</v>
      </c>
      <c r="C8"/>
      <c r="D8" s="247">
        <v>442.46000000000004</v>
      </c>
      <c r="Q8" s="93"/>
    </row>
    <row r="9" spans="1:17" ht="22.5" customHeight="1">
      <c r="A9" s="44">
        <v>241891</v>
      </c>
      <c r="B9" s="45">
        <v>37720</v>
      </c>
      <c r="C9"/>
      <c r="D9" s="247">
        <v>442.46000000000004</v>
      </c>
      <c r="Q9" s="93"/>
    </row>
    <row r="10" spans="1:17" ht="22.5" customHeight="1">
      <c r="A10" s="44">
        <v>241892</v>
      </c>
      <c r="B10" s="45">
        <v>37721</v>
      </c>
      <c r="C10"/>
      <c r="D10" s="247">
        <v>442.46000000000004</v>
      </c>
      <c r="Q10" s="93"/>
    </row>
    <row r="11" spans="1:17" ht="22.5" customHeight="1">
      <c r="A11" s="44">
        <v>241893</v>
      </c>
      <c r="B11" s="45">
        <v>37722</v>
      </c>
      <c r="C11"/>
      <c r="D11" s="247">
        <v>442.46000000000004</v>
      </c>
      <c r="Q11" s="93"/>
    </row>
    <row r="12" spans="1:17" ht="22.5" customHeight="1">
      <c r="A12" s="44">
        <v>241894</v>
      </c>
      <c r="B12" s="45">
        <v>37723</v>
      </c>
      <c r="C12"/>
      <c r="D12" s="247">
        <v>442.46000000000004</v>
      </c>
      <c r="Q12" s="93"/>
    </row>
    <row r="13" spans="1:17" ht="22.5" customHeight="1">
      <c r="A13" s="44">
        <v>241895</v>
      </c>
      <c r="B13" s="45">
        <v>37724</v>
      </c>
      <c r="C13"/>
      <c r="D13" s="247">
        <v>442.46000000000004</v>
      </c>
      <c r="Q13" s="93"/>
    </row>
    <row r="14" spans="1:17" ht="22.5" customHeight="1">
      <c r="A14" s="44">
        <v>241896</v>
      </c>
      <c r="B14" s="45">
        <v>37725</v>
      </c>
      <c r="C14"/>
      <c r="D14" s="247">
        <v>442.46000000000004</v>
      </c>
      <c r="Q14" s="93"/>
    </row>
    <row r="15" spans="1:17" ht="22.5" customHeight="1">
      <c r="A15" s="44">
        <v>241897</v>
      </c>
      <c r="B15" s="45">
        <v>37726</v>
      </c>
      <c r="C15"/>
      <c r="D15" s="247">
        <v>442.46000000000004</v>
      </c>
      <c r="Q15" s="93"/>
    </row>
    <row r="16" spans="1:17" ht="22.5" customHeight="1">
      <c r="A16" s="44">
        <v>241898</v>
      </c>
      <c r="B16" s="45">
        <v>37727</v>
      </c>
      <c r="C16"/>
      <c r="D16" s="247">
        <v>442.46000000000004</v>
      </c>
      <c r="Q16" s="93"/>
    </row>
    <row r="17" spans="1:17" ht="22.5" customHeight="1">
      <c r="A17" s="44">
        <v>241899</v>
      </c>
      <c r="B17" s="45">
        <v>37728</v>
      </c>
      <c r="C17"/>
      <c r="D17" s="247">
        <v>442.45</v>
      </c>
      <c r="J17" s="49" t="s">
        <v>38</v>
      </c>
      <c r="K17" s="50">
        <v>21</v>
      </c>
      <c r="L17" s="51" t="s">
        <v>39</v>
      </c>
      <c r="Q17" s="93"/>
    </row>
    <row r="18" spans="1:17" ht="22.5" customHeight="1">
      <c r="A18" s="44">
        <v>241900</v>
      </c>
      <c r="B18" s="45">
        <v>37729</v>
      </c>
      <c r="C18"/>
      <c r="D18" s="247">
        <v>442.45</v>
      </c>
      <c r="Q18" s="93"/>
    </row>
    <row r="19" spans="1:17" ht="22.5" customHeight="1">
      <c r="A19" s="44">
        <v>241901</v>
      </c>
      <c r="B19" s="45">
        <v>37730</v>
      </c>
      <c r="C19"/>
      <c r="D19" s="247">
        <v>442.45</v>
      </c>
      <c r="Q19" s="93"/>
    </row>
    <row r="20" spans="1:17" ht="22.5" customHeight="1">
      <c r="A20" s="44">
        <v>241902</v>
      </c>
      <c r="B20" s="45">
        <v>37731</v>
      </c>
      <c r="C20"/>
      <c r="D20" s="247">
        <v>442.46000000000004</v>
      </c>
      <c r="Q20" s="93"/>
    </row>
    <row r="21" spans="1:17" ht="22.5" customHeight="1">
      <c r="A21" s="44">
        <v>241903</v>
      </c>
      <c r="B21" s="45">
        <v>37732</v>
      </c>
      <c r="C21"/>
      <c r="D21" s="247">
        <v>442.46000000000004</v>
      </c>
      <c r="E21" s="52"/>
      <c r="Q21" s="93"/>
    </row>
    <row r="22" spans="1:17" ht="22.5" customHeight="1">
      <c r="A22" s="44">
        <v>241904</v>
      </c>
      <c r="B22" s="45">
        <v>37733</v>
      </c>
      <c r="C22"/>
      <c r="D22" s="247">
        <v>442.46000000000004</v>
      </c>
      <c r="E22" s="46">
        <v>442.46</v>
      </c>
      <c r="Q22" s="93"/>
    </row>
    <row r="23" spans="1:17" ht="22.5" customHeight="1">
      <c r="A23" s="44">
        <v>241905</v>
      </c>
      <c r="B23" s="45">
        <v>37734</v>
      </c>
      <c r="C23"/>
      <c r="D23" s="247">
        <v>442.46000000000004</v>
      </c>
      <c r="Q23" s="93"/>
    </row>
    <row r="24" spans="1:17" ht="22.5" customHeight="1">
      <c r="A24" s="44">
        <v>241906</v>
      </c>
      <c r="B24" s="45">
        <v>37735</v>
      </c>
      <c r="C24"/>
      <c r="D24" s="247">
        <v>442.46000000000004</v>
      </c>
      <c r="Q24" s="93"/>
    </row>
    <row r="25" spans="1:17" ht="22.5" customHeight="1">
      <c r="A25" s="44">
        <v>241907</v>
      </c>
      <c r="B25" s="45">
        <v>37736</v>
      </c>
      <c r="C25"/>
      <c r="D25" s="247">
        <v>442.46000000000004</v>
      </c>
      <c r="E25" s="48"/>
      <c r="Q25" s="93"/>
    </row>
    <row r="26" spans="1:17" ht="22.5" customHeight="1">
      <c r="A26" s="44">
        <v>241908</v>
      </c>
      <c r="B26" s="45">
        <v>37737</v>
      </c>
      <c r="C26"/>
      <c r="D26" s="247">
        <v>442.45</v>
      </c>
      <c r="Q26" s="93"/>
    </row>
    <row r="27" spans="1:19" ht="22.5" customHeight="1">
      <c r="A27" s="44">
        <v>241909</v>
      </c>
      <c r="B27" s="45">
        <v>37738</v>
      </c>
      <c r="C27"/>
      <c r="D27" s="247">
        <v>442.45</v>
      </c>
      <c r="G27" s="53"/>
      <c r="L27" s="53"/>
      <c r="M27" s="53"/>
      <c r="N27" s="53"/>
      <c r="O27" s="53"/>
      <c r="P27" s="53"/>
      <c r="Q27" s="93"/>
      <c r="R27" s="53"/>
      <c r="S27" s="53"/>
    </row>
    <row r="28" spans="1:19" s="53" customFormat="1" ht="22.5" customHeight="1">
      <c r="A28" s="44">
        <v>241910</v>
      </c>
      <c r="B28" s="45">
        <v>37739</v>
      </c>
      <c r="C28"/>
      <c r="D28" s="247">
        <v>442.45</v>
      </c>
      <c r="E28" s="46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93"/>
      <c r="R28" s="47"/>
      <c r="S28" s="47"/>
    </row>
    <row r="29" spans="1:17" ht="22.5" customHeight="1">
      <c r="A29" s="44">
        <v>241911</v>
      </c>
      <c r="B29" s="45">
        <v>37740</v>
      </c>
      <c r="C29"/>
      <c r="D29" s="247">
        <v>442.45</v>
      </c>
      <c r="Q29" s="93"/>
    </row>
    <row r="30" spans="1:17" ht="22.5" customHeight="1">
      <c r="A30" s="44">
        <v>241912</v>
      </c>
      <c r="B30" s="45">
        <v>37741</v>
      </c>
      <c r="C30"/>
      <c r="D30" s="247">
        <v>442.45</v>
      </c>
      <c r="Q30" s="93"/>
    </row>
    <row r="31" spans="1:17" ht="22.5" customHeight="1">
      <c r="A31" s="44">
        <v>241913</v>
      </c>
      <c r="B31" s="45">
        <v>37742</v>
      </c>
      <c r="C31"/>
      <c r="D31" s="217">
        <v>442.45</v>
      </c>
      <c r="Q31" s="93"/>
    </row>
    <row r="32" spans="1:4" ht="22.5" customHeight="1">
      <c r="A32" s="44">
        <v>241914</v>
      </c>
      <c r="B32" s="45">
        <v>37743</v>
      </c>
      <c r="C32"/>
      <c r="D32" s="217">
        <v>442.45</v>
      </c>
    </row>
    <row r="33" spans="1:4" ht="22.5" customHeight="1">
      <c r="A33" s="44">
        <v>241915</v>
      </c>
      <c r="B33" s="45">
        <v>37744</v>
      </c>
      <c r="C33"/>
      <c r="D33" s="217">
        <v>442.45</v>
      </c>
    </row>
    <row r="34" spans="1:12" ht="21" customHeight="1">
      <c r="A34" s="44">
        <v>241916</v>
      </c>
      <c r="B34" s="45">
        <v>37745</v>
      </c>
      <c r="C34"/>
      <c r="D34" s="217">
        <v>442.45</v>
      </c>
      <c r="I34" s="41" t="s">
        <v>41</v>
      </c>
      <c r="J34" s="276">
        <f>+COUNT(DATA!B105:B131)</f>
        <v>27</v>
      </c>
      <c r="K34" s="276"/>
      <c r="L34" s="43" t="s">
        <v>39</v>
      </c>
    </row>
    <row r="35" spans="1:4" ht="21" customHeight="1">
      <c r="A35" s="44">
        <v>241917</v>
      </c>
      <c r="B35" s="45">
        <v>37746</v>
      </c>
      <c r="C35"/>
      <c r="D35" s="217">
        <v>442.45</v>
      </c>
    </row>
    <row r="36" spans="1:12" ht="21" customHeight="1">
      <c r="A36" s="44">
        <v>241918</v>
      </c>
      <c r="B36" s="45">
        <v>37747</v>
      </c>
      <c r="C36"/>
      <c r="D36" s="217">
        <v>442.45</v>
      </c>
      <c r="J36" s="49" t="s">
        <v>38</v>
      </c>
      <c r="K36" s="50">
        <v>21</v>
      </c>
      <c r="L36" s="51" t="s">
        <v>39</v>
      </c>
    </row>
    <row r="37" spans="1:4" ht="21" customHeight="1">
      <c r="A37" s="44">
        <v>241919</v>
      </c>
      <c r="B37" s="45">
        <v>37748</v>
      </c>
      <c r="C37"/>
      <c r="D37" s="217">
        <v>442.45</v>
      </c>
    </row>
    <row r="38" spans="1:5" ht="21" customHeight="1">
      <c r="A38" s="44">
        <v>241920</v>
      </c>
      <c r="B38" s="45">
        <v>37749</v>
      </c>
      <c r="C38"/>
      <c r="D38" s="217">
        <v>442.45</v>
      </c>
      <c r="E38" s="52"/>
    </row>
    <row r="39" spans="1:4" ht="23.25">
      <c r="A39" s="44">
        <v>241921</v>
      </c>
      <c r="B39" s="45">
        <v>37750</v>
      </c>
      <c r="C39"/>
      <c r="D39" s="217">
        <v>442.45</v>
      </c>
    </row>
    <row r="40" spans="1:4" ht="23.25">
      <c r="A40" s="44">
        <v>241922</v>
      </c>
      <c r="B40" s="45">
        <v>37751</v>
      </c>
      <c r="C40"/>
      <c r="D40" s="217">
        <v>442.45</v>
      </c>
    </row>
    <row r="41" spans="1:4" ht="23.25">
      <c r="A41" s="44">
        <v>241923</v>
      </c>
      <c r="B41" s="45">
        <v>37752</v>
      </c>
      <c r="C41"/>
      <c r="D41" s="217">
        <v>442.45</v>
      </c>
    </row>
    <row r="42" spans="1:4" ht="23.25">
      <c r="A42" s="44">
        <v>241924</v>
      </c>
      <c r="B42" s="45">
        <v>37753</v>
      </c>
      <c r="C42"/>
      <c r="D42" s="217">
        <v>442.48</v>
      </c>
    </row>
    <row r="43" spans="1:4" ht="23.25">
      <c r="A43" s="44">
        <v>241925</v>
      </c>
      <c r="B43" s="45">
        <v>37754</v>
      </c>
      <c r="C43"/>
      <c r="D43" s="217">
        <v>442.76</v>
      </c>
    </row>
    <row r="44" spans="1:4" ht="23.25">
      <c r="A44" s="44">
        <v>241926</v>
      </c>
      <c r="B44" s="45">
        <v>37755</v>
      </c>
      <c r="C44"/>
      <c r="D44" s="217">
        <v>442.72</v>
      </c>
    </row>
    <row r="45" spans="1:5" ht="23.25">
      <c r="A45" s="44">
        <v>241927</v>
      </c>
      <c r="B45" s="45">
        <v>37756</v>
      </c>
      <c r="C45"/>
      <c r="D45" s="217">
        <v>442.62</v>
      </c>
      <c r="E45" s="46">
        <v>442.62</v>
      </c>
    </row>
    <row r="46" spans="1:4" ht="23.25">
      <c r="A46" s="44">
        <v>241928</v>
      </c>
      <c r="B46" s="45">
        <v>37757</v>
      </c>
      <c r="C46"/>
      <c r="D46" s="217">
        <v>442.62</v>
      </c>
    </row>
    <row r="47" spans="1:4" ht="23.25">
      <c r="A47" s="44">
        <v>241929</v>
      </c>
      <c r="B47" s="45">
        <v>37758</v>
      </c>
      <c r="C47"/>
      <c r="D47" s="217">
        <v>442.57</v>
      </c>
    </row>
    <row r="48" spans="1:4" ht="23.25">
      <c r="A48" s="44">
        <v>241930</v>
      </c>
      <c r="B48" s="45">
        <v>37759</v>
      </c>
      <c r="C48"/>
      <c r="D48" s="217">
        <v>442.56</v>
      </c>
    </row>
    <row r="49" spans="1:4" ht="23.25">
      <c r="A49" s="44">
        <v>241931</v>
      </c>
      <c r="B49" s="45">
        <v>37760</v>
      </c>
      <c r="C49"/>
      <c r="D49" s="217">
        <v>442.52000000000004</v>
      </c>
    </row>
    <row r="50" spans="1:4" ht="23.25">
      <c r="A50" s="44">
        <v>241932</v>
      </c>
      <c r="B50" s="45">
        <v>37761</v>
      </c>
      <c r="C50"/>
      <c r="D50" s="217">
        <v>442.54</v>
      </c>
    </row>
    <row r="51" spans="1:4" ht="23.25">
      <c r="A51" s="44">
        <v>241933</v>
      </c>
      <c r="B51" s="45">
        <v>37762</v>
      </c>
      <c r="C51"/>
      <c r="D51" s="217">
        <v>442.56</v>
      </c>
    </row>
    <row r="52" spans="1:5" ht="23.25">
      <c r="A52" s="44">
        <v>241934</v>
      </c>
      <c r="B52" s="45">
        <v>37763</v>
      </c>
      <c r="C52"/>
      <c r="D52" s="217">
        <v>442.57</v>
      </c>
      <c r="E52" s="46">
        <v>442.57</v>
      </c>
    </row>
    <row r="53" spans="1:4" ht="23.25">
      <c r="A53" s="44">
        <v>241935</v>
      </c>
      <c r="B53" s="45">
        <v>37764</v>
      </c>
      <c r="C53"/>
      <c r="D53" s="217">
        <v>442.55</v>
      </c>
    </row>
    <row r="54" spans="1:4" ht="23.25">
      <c r="A54" s="44">
        <v>241936</v>
      </c>
      <c r="B54" s="45">
        <v>37765</v>
      </c>
      <c r="C54"/>
      <c r="D54" s="217">
        <v>442.56</v>
      </c>
    </row>
    <row r="55" spans="1:4" ht="23.25">
      <c r="A55" s="44">
        <v>241937</v>
      </c>
      <c r="B55" s="45">
        <v>37766</v>
      </c>
      <c r="C55"/>
      <c r="D55" s="217">
        <v>442.55</v>
      </c>
    </row>
    <row r="56" spans="1:4" ht="23.25">
      <c r="A56" s="44">
        <v>241938</v>
      </c>
      <c r="B56" s="45">
        <v>37767</v>
      </c>
      <c r="C56"/>
      <c r="D56" s="217">
        <v>442.55</v>
      </c>
    </row>
    <row r="57" spans="1:4" ht="23.25">
      <c r="A57" s="44">
        <v>241939</v>
      </c>
      <c r="B57" s="45">
        <v>37768</v>
      </c>
      <c r="C57"/>
      <c r="D57" s="217">
        <v>442.55</v>
      </c>
    </row>
    <row r="58" spans="1:4" ht="23.25">
      <c r="A58" s="44">
        <v>241940</v>
      </c>
      <c r="B58" s="45">
        <v>37769</v>
      </c>
      <c r="C58"/>
      <c r="D58" s="217">
        <v>442.56</v>
      </c>
    </row>
    <row r="59" spans="1:4" ht="23.25">
      <c r="A59" s="44">
        <v>241941</v>
      </c>
      <c r="B59" s="45">
        <v>37770</v>
      </c>
      <c r="C59"/>
      <c r="D59" s="217">
        <v>442.64</v>
      </c>
    </row>
    <row r="60" spans="1:4" ht="23.25">
      <c r="A60" s="44">
        <v>241942</v>
      </c>
      <c r="B60" s="45">
        <v>37771</v>
      </c>
      <c r="C60"/>
      <c r="D60" s="217">
        <v>442.85</v>
      </c>
    </row>
    <row r="61" spans="1:4" ht="23.25">
      <c r="A61" s="44">
        <v>241943</v>
      </c>
      <c r="B61" s="45">
        <v>37772</v>
      </c>
      <c r="C61"/>
      <c r="D61" s="217">
        <v>442.73</v>
      </c>
    </row>
    <row r="62" spans="1:4" ht="23.25">
      <c r="A62" s="44">
        <v>241944</v>
      </c>
      <c r="B62" s="45">
        <v>37773</v>
      </c>
      <c r="C62"/>
      <c r="D62" s="247">
        <v>442.61</v>
      </c>
    </row>
    <row r="63" spans="1:4" ht="23.25">
      <c r="A63" s="44">
        <v>241945</v>
      </c>
      <c r="B63" s="45">
        <v>37774</v>
      </c>
      <c r="C63"/>
      <c r="D63" s="247">
        <v>442.61</v>
      </c>
    </row>
    <row r="64" spans="1:4" ht="23.25">
      <c r="A64" s="44">
        <v>241946</v>
      </c>
      <c r="B64" s="45">
        <v>37775</v>
      </c>
      <c r="C64"/>
      <c r="D64" s="247">
        <v>442.61</v>
      </c>
    </row>
    <row r="65" spans="1:4" ht="23.25">
      <c r="A65" s="44">
        <v>241947</v>
      </c>
      <c r="B65" s="45">
        <v>37776</v>
      </c>
      <c r="C65"/>
      <c r="D65" s="247">
        <v>442.61</v>
      </c>
    </row>
    <row r="66" spans="1:4" ht="23.25">
      <c r="A66" s="44">
        <v>241948</v>
      </c>
      <c r="B66" s="45">
        <v>37777</v>
      </c>
      <c r="C66"/>
      <c r="D66" s="247">
        <v>442.61</v>
      </c>
    </row>
    <row r="67" spans="1:5" ht="23.25">
      <c r="A67" s="44">
        <v>241949</v>
      </c>
      <c r="B67" s="45">
        <v>37778</v>
      </c>
      <c r="C67"/>
      <c r="D67" s="247">
        <v>442.6</v>
      </c>
      <c r="E67" s="46">
        <v>442.6</v>
      </c>
    </row>
    <row r="68" spans="1:4" ht="23.25">
      <c r="A68" s="44">
        <v>241950</v>
      </c>
      <c r="B68" s="45">
        <v>37779</v>
      </c>
      <c r="C68"/>
      <c r="D68" s="247">
        <v>442.63</v>
      </c>
    </row>
    <row r="69" spans="1:4" ht="23.25">
      <c r="A69" s="44">
        <v>241951</v>
      </c>
      <c r="B69" s="45">
        <v>37780</v>
      </c>
      <c r="C69"/>
      <c r="D69" s="247">
        <v>442.73</v>
      </c>
    </row>
    <row r="70" spans="1:4" ht="23.25">
      <c r="A70" s="44">
        <v>241952</v>
      </c>
      <c r="B70" s="45">
        <v>37781</v>
      </c>
      <c r="C70"/>
      <c r="D70" s="247">
        <v>442.62</v>
      </c>
    </row>
    <row r="71" spans="1:5" ht="23.25">
      <c r="A71" s="44">
        <v>241953</v>
      </c>
      <c r="B71" s="45">
        <v>37782</v>
      </c>
      <c r="C71"/>
      <c r="D71" s="247">
        <v>442.56</v>
      </c>
      <c r="E71" s="52"/>
    </row>
    <row r="72" spans="1:4" ht="23.25">
      <c r="A72" s="44">
        <v>241954</v>
      </c>
      <c r="B72" s="45">
        <v>37783</v>
      </c>
      <c r="C72"/>
      <c r="D72" s="247">
        <v>442.55</v>
      </c>
    </row>
    <row r="73" spans="1:4" ht="23.25">
      <c r="A73" s="44">
        <v>241955</v>
      </c>
      <c r="B73" s="45">
        <v>37784</v>
      </c>
      <c r="C73"/>
      <c r="D73" s="247">
        <v>442.55</v>
      </c>
    </row>
    <row r="74" spans="1:4" ht="23.25">
      <c r="A74" s="44">
        <v>241956</v>
      </c>
      <c r="B74" s="45">
        <v>37785</v>
      </c>
      <c r="C74"/>
      <c r="D74" s="247">
        <v>442.55</v>
      </c>
    </row>
    <row r="75" spans="1:4" ht="23.25">
      <c r="A75" s="44">
        <v>241957</v>
      </c>
      <c r="B75" s="45">
        <v>37786</v>
      </c>
      <c r="C75"/>
      <c r="D75" s="247">
        <v>442.55</v>
      </c>
    </row>
    <row r="76" spans="1:4" ht="23.25">
      <c r="A76" s="44">
        <v>241958</v>
      </c>
      <c r="B76" s="45">
        <v>37787</v>
      </c>
      <c r="C76"/>
      <c r="D76" s="247">
        <v>442.54</v>
      </c>
    </row>
    <row r="77" spans="1:4" ht="23.25">
      <c r="A77" s="44">
        <v>241959</v>
      </c>
      <c r="B77" s="45">
        <v>37788</v>
      </c>
      <c r="C77"/>
      <c r="D77" s="247">
        <v>442.53000000000003</v>
      </c>
    </row>
    <row r="78" spans="1:5" ht="23.25">
      <c r="A78" s="44">
        <v>241960</v>
      </c>
      <c r="B78" s="45">
        <v>37789</v>
      </c>
      <c r="C78"/>
      <c r="D78" s="247">
        <v>442.57</v>
      </c>
      <c r="E78" s="46">
        <v>442.57</v>
      </c>
    </row>
    <row r="79" spans="1:4" ht="23.25">
      <c r="A79" s="44">
        <v>241961</v>
      </c>
      <c r="B79" s="45">
        <v>37790</v>
      </c>
      <c r="C79"/>
      <c r="D79" s="247">
        <v>442.56</v>
      </c>
    </row>
    <row r="80" spans="1:4" ht="23.25">
      <c r="A80" s="44">
        <v>241962</v>
      </c>
      <c r="B80" s="45">
        <v>37791</v>
      </c>
      <c r="C80"/>
      <c r="D80" s="247">
        <v>442.56</v>
      </c>
    </row>
    <row r="81" spans="1:4" ht="23.25">
      <c r="A81" s="44">
        <v>241963</v>
      </c>
      <c r="B81" s="45">
        <v>37792</v>
      </c>
      <c r="C81"/>
      <c r="D81" s="247">
        <v>442.56</v>
      </c>
    </row>
    <row r="82" spans="1:5" ht="23.25">
      <c r="A82" s="44">
        <v>241964</v>
      </c>
      <c r="B82" s="45">
        <v>37793</v>
      </c>
      <c r="C82"/>
      <c r="D82" s="247">
        <v>442.55</v>
      </c>
      <c r="E82" s="46">
        <v>442.55</v>
      </c>
    </row>
    <row r="83" spans="1:4" ht="23.25">
      <c r="A83" s="44">
        <v>241965</v>
      </c>
      <c r="B83" s="45">
        <v>37794</v>
      </c>
      <c r="C83"/>
      <c r="D83" s="247">
        <v>442.53000000000003</v>
      </c>
    </row>
    <row r="84" spans="1:4" ht="23.25">
      <c r="A84" s="44">
        <v>241966</v>
      </c>
      <c r="B84" s="45">
        <v>37795</v>
      </c>
      <c r="C84"/>
      <c r="D84" s="247">
        <v>442.5</v>
      </c>
    </row>
    <row r="85" spans="1:4" ht="23.25">
      <c r="A85" s="44">
        <v>241967</v>
      </c>
      <c r="B85" s="45">
        <v>37796</v>
      </c>
      <c r="C85"/>
      <c r="D85" s="247">
        <v>442.5</v>
      </c>
    </row>
    <row r="86" spans="1:4" ht="23.25">
      <c r="A86" s="44">
        <v>241968</v>
      </c>
      <c r="B86" s="45">
        <v>37797</v>
      </c>
      <c r="C86"/>
      <c r="D86" s="247">
        <v>442.52000000000004</v>
      </c>
    </row>
    <row r="87" spans="1:4" ht="23.25">
      <c r="A87" s="44">
        <v>241969</v>
      </c>
      <c r="B87" s="45">
        <v>37798</v>
      </c>
      <c r="C87"/>
      <c r="D87" s="247">
        <v>442.53000000000003</v>
      </c>
    </row>
    <row r="88" spans="1:4" ht="23.25">
      <c r="A88" s="44">
        <v>241970</v>
      </c>
      <c r="B88" s="45">
        <v>37799</v>
      </c>
      <c r="C88"/>
      <c r="D88" s="247">
        <v>442.5</v>
      </c>
    </row>
    <row r="89" spans="1:4" ht="23.25">
      <c r="A89" s="44">
        <v>241971</v>
      </c>
      <c r="B89" s="45">
        <v>37800</v>
      </c>
      <c r="C89"/>
      <c r="D89" s="247">
        <v>442.49</v>
      </c>
    </row>
    <row r="90" spans="1:4" ht="23.25">
      <c r="A90" s="44">
        <v>241972</v>
      </c>
      <c r="B90" s="45">
        <v>37801</v>
      </c>
      <c r="C90"/>
      <c r="D90" s="247">
        <v>442.55</v>
      </c>
    </row>
    <row r="91" spans="1:4" ht="23.25">
      <c r="A91" s="44">
        <v>241973</v>
      </c>
      <c r="B91" s="45">
        <v>37802</v>
      </c>
      <c r="C91"/>
      <c r="D91" s="247">
        <v>442.57</v>
      </c>
    </row>
    <row r="92" spans="1:4" ht="23.25">
      <c r="A92" s="44">
        <v>241974</v>
      </c>
      <c r="B92" s="45">
        <v>37803</v>
      </c>
      <c r="C92"/>
      <c r="D92" s="247">
        <v>442.55</v>
      </c>
    </row>
    <row r="93" spans="1:4" ht="23.25">
      <c r="A93" s="44">
        <v>241975</v>
      </c>
      <c r="B93" s="45">
        <v>37804</v>
      </c>
      <c r="C93"/>
      <c r="D93" s="247">
        <v>442.54</v>
      </c>
    </row>
    <row r="94" spans="1:4" ht="23.25">
      <c r="A94" s="44">
        <v>241976</v>
      </c>
      <c r="B94" s="45">
        <v>37805</v>
      </c>
      <c r="C94"/>
      <c r="D94" s="247">
        <v>442.56</v>
      </c>
    </row>
    <row r="95" spans="1:4" ht="23.25">
      <c r="A95" s="44">
        <v>241977</v>
      </c>
      <c r="B95" s="45">
        <v>37806</v>
      </c>
      <c r="C95"/>
      <c r="D95" s="247">
        <v>442.57</v>
      </c>
    </row>
    <row r="96" spans="1:4" ht="23.25">
      <c r="A96" s="44">
        <v>241978</v>
      </c>
      <c r="B96" s="45">
        <v>37807</v>
      </c>
      <c r="C96"/>
      <c r="D96" s="247">
        <v>442.55</v>
      </c>
    </row>
    <row r="97" spans="1:4" ht="23.25">
      <c r="A97" s="44">
        <v>241979</v>
      </c>
      <c r="B97" s="45">
        <v>37808</v>
      </c>
      <c r="C97"/>
      <c r="D97" s="247">
        <v>442.53000000000003</v>
      </c>
    </row>
    <row r="98" spans="1:4" ht="23.25">
      <c r="A98" s="44">
        <v>241980</v>
      </c>
      <c r="B98" s="45">
        <v>37809</v>
      </c>
      <c r="C98"/>
      <c r="D98" s="247">
        <v>442.54</v>
      </c>
    </row>
    <row r="99" spans="1:4" ht="23.25">
      <c r="A99" s="44">
        <v>241981</v>
      </c>
      <c r="B99" s="45">
        <v>37810</v>
      </c>
      <c r="C99"/>
      <c r="D99" s="247">
        <v>442.53000000000003</v>
      </c>
    </row>
    <row r="100" spans="1:4" ht="23.25">
      <c r="A100" s="44">
        <v>241982</v>
      </c>
      <c r="B100" s="45">
        <v>37811</v>
      </c>
      <c r="C100"/>
      <c r="D100" s="247">
        <v>442.53000000000003</v>
      </c>
    </row>
    <row r="101" spans="1:5" ht="23.25">
      <c r="A101" s="44">
        <v>241983</v>
      </c>
      <c r="B101" s="45">
        <v>37812</v>
      </c>
      <c r="C101"/>
      <c r="D101" s="247">
        <v>442.53000000000003</v>
      </c>
      <c r="E101" s="46">
        <v>442.53</v>
      </c>
    </row>
    <row r="102" spans="1:4" ht="23.25">
      <c r="A102" s="44">
        <v>241984</v>
      </c>
      <c r="B102" s="45">
        <v>37813</v>
      </c>
      <c r="C102"/>
      <c r="D102" s="247">
        <v>442.55</v>
      </c>
    </row>
    <row r="103" spans="1:4" ht="23.25">
      <c r="A103" s="44">
        <v>241985</v>
      </c>
      <c r="B103" s="45">
        <v>37814</v>
      </c>
      <c r="C103"/>
      <c r="D103" s="247">
        <v>442.56</v>
      </c>
    </row>
    <row r="104" spans="1:4" ht="23.25">
      <c r="A104" s="44">
        <v>241986</v>
      </c>
      <c r="B104" s="45">
        <v>37815</v>
      </c>
      <c r="C104"/>
      <c r="D104" s="247">
        <v>442.53000000000003</v>
      </c>
    </row>
    <row r="105" spans="1:4" ht="23.25">
      <c r="A105" s="44">
        <v>241987</v>
      </c>
      <c r="B105" s="45">
        <v>37816</v>
      </c>
      <c r="C105"/>
      <c r="D105" s="247">
        <v>442.61</v>
      </c>
    </row>
    <row r="106" spans="1:4" ht="23.25">
      <c r="A106" s="44">
        <v>241988</v>
      </c>
      <c r="B106" s="45">
        <v>37817</v>
      </c>
      <c r="C106"/>
      <c r="D106" s="247">
        <v>442.65000000000003</v>
      </c>
    </row>
    <row r="107" spans="1:5" ht="23.25">
      <c r="A107" s="44">
        <v>241989</v>
      </c>
      <c r="B107" s="45">
        <v>37818</v>
      </c>
      <c r="C107"/>
      <c r="D107" s="247">
        <v>442.58</v>
      </c>
      <c r="E107" s="52"/>
    </row>
    <row r="108" spans="1:4" ht="23.25">
      <c r="A108" s="44">
        <v>241990</v>
      </c>
      <c r="B108" s="45">
        <v>37819</v>
      </c>
      <c r="C108"/>
      <c r="D108" s="247">
        <v>442.57</v>
      </c>
    </row>
    <row r="109" spans="1:4" ht="23.25">
      <c r="A109" s="44">
        <v>241991</v>
      </c>
      <c r="B109" s="45">
        <v>37820</v>
      </c>
      <c r="C109"/>
      <c r="D109" s="247">
        <v>442.56</v>
      </c>
    </row>
    <row r="110" spans="1:4" ht="23.25">
      <c r="A110" s="44">
        <v>241992</v>
      </c>
      <c r="B110" s="45">
        <v>37821</v>
      </c>
      <c r="C110"/>
      <c r="D110" s="247">
        <v>442.56</v>
      </c>
    </row>
    <row r="111" spans="1:4" ht="23.25">
      <c r="A111" s="44">
        <v>241993</v>
      </c>
      <c r="B111" s="45">
        <v>37822</v>
      </c>
      <c r="C111"/>
      <c r="D111" s="247">
        <v>442.56</v>
      </c>
    </row>
    <row r="112" spans="1:4" ht="23.25">
      <c r="A112" s="44">
        <v>241994</v>
      </c>
      <c r="B112" s="45">
        <v>37823</v>
      </c>
      <c r="C112"/>
      <c r="D112" s="247">
        <v>442.57</v>
      </c>
    </row>
    <row r="113" spans="1:5" ht="23.25">
      <c r="A113" s="44">
        <v>241995</v>
      </c>
      <c r="B113" s="45">
        <v>37824</v>
      </c>
      <c r="C113"/>
      <c r="D113" s="247">
        <v>442.57</v>
      </c>
      <c r="E113" s="46">
        <v>442.57</v>
      </c>
    </row>
    <row r="114" spans="1:4" ht="23.25">
      <c r="A114" s="44">
        <v>241996</v>
      </c>
      <c r="B114" s="45">
        <v>37825</v>
      </c>
      <c r="C114"/>
      <c r="D114" s="247">
        <v>442.58</v>
      </c>
    </row>
    <row r="115" spans="1:5" ht="23.25">
      <c r="A115" s="44">
        <v>241997</v>
      </c>
      <c r="B115" s="45">
        <v>37826</v>
      </c>
      <c r="C115"/>
      <c r="D115" s="247">
        <v>442.7</v>
      </c>
      <c r="E115" s="52"/>
    </row>
    <row r="116" spans="1:4" ht="23.25">
      <c r="A116" s="44">
        <v>241998</v>
      </c>
      <c r="B116" s="45">
        <v>37827</v>
      </c>
      <c r="C116"/>
      <c r="D116" s="247">
        <v>442.72</v>
      </c>
    </row>
    <row r="117" spans="1:4" ht="23.25">
      <c r="A117" s="44">
        <v>241999</v>
      </c>
      <c r="B117" s="45">
        <v>37828</v>
      </c>
      <c r="C117"/>
      <c r="D117" s="247">
        <v>442.68</v>
      </c>
    </row>
    <row r="118" spans="1:4" ht="23.25">
      <c r="A118" s="44">
        <v>242000</v>
      </c>
      <c r="B118" s="45">
        <v>37829</v>
      </c>
      <c r="C118"/>
      <c r="D118" s="247">
        <v>442.83</v>
      </c>
    </row>
    <row r="119" spans="1:4" ht="23.25">
      <c r="A119" s="44">
        <v>242001</v>
      </c>
      <c r="B119" s="45">
        <v>37830</v>
      </c>
      <c r="C119"/>
      <c r="D119" s="247">
        <v>442.84000000000003</v>
      </c>
    </row>
    <row r="120" spans="1:4" ht="23.25">
      <c r="A120" s="44">
        <v>242002</v>
      </c>
      <c r="B120" s="45">
        <v>37831</v>
      </c>
      <c r="C120"/>
      <c r="D120" s="247">
        <v>442.69</v>
      </c>
    </row>
    <row r="121" spans="1:4" ht="23.25">
      <c r="A121" s="44">
        <v>242003</v>
      </c>
      <c r="B121" s="45">
        <v>37832</v>
      </c>
      <c r="C121"/>
      <c r="D121" s="247">
        <v>442.63</v>
      </c>
    </row>
    <row r="122" spans="1:4" ht="23.25">
      <c r="A122" s="44">
        <v>242004</v>
      </c>
      <c r="B122" s="45">
        <v>37833</v>
      </c>
      <c r="C122"/>
      <c r="D122" s="247">
        <v>442.82</v>
      </c>
    </row>
    <row r="123" spans="1:4" ht="23.25">
      <c r="A123" s="44">
        <v>242005</v>
      </c>
      <c r="B123" s="45">
        <v>37834</v>
      </c>
      <c r="C123"/>
      <c r="D123" s="247">
        <v>442.98</v>
      </c>
    </row>
    <row r="124" spans="1:4" ht="23.25">
      <c r="A124" s="44">
        <v>242006</v>
      </c>
      <c r="B124" s="45">
        <v>37835</v>
      </c>
      <c r="C124"/>
      <c r="D124" s="247">
        <v>442.71000000000004</v>
      </c>
    </row>
    <row r="125" spans="1:4" ht="23.25">
      <c r="A125" s="44">
        <v>242007</v>
      </c>
      <c r="B125" s="45">
        <v>37836</v>
      </c>
      <c r="C125"/>
      <c r="D125" s="247">
        <v>442.66</v>
      </c>
    </row>
    <row r="126" spans="1:4" ht="23.25">
      <c r="A126" s="44">
        <v>242008</v>
      </c>
      <c r="B126" s="45">
        <v>37837</v>
      </c>
      <c r="C126"/>
      <c r="D126" s="247">
        <v>442.61</v>
      </c>
    </row>
    <row r="127" spans="1:5" ht="23.25">
      <c r="A127" s="44">
        <v>242009</v>
      </c>
      <c r="B127" s="45">
        <v>37838</v>
      </c>
      <c r="C127"/>
      <c r="D127" s="247">
        <v>443.26</v>
      </c>
      <c r="E127" s="46">
        <v>442.9</v>
      </c>
    </row>
    <row r="128" spans="1:4" ht="23.25">
      <c r="A128" s="44">
        <v>242010</v>
      </c>
      <c r="B128" s="45">
        <v>37839</v>
      </c>
      <c r="C128"/>
      <c r="D128" s="247">
        <v>443.12</v>
      </c>
    </row>
    <row r="129" spans="1:4" ht="23.25">
      <c r="A129" s="44">
        <v>242011</v>
      </c>
      <c r="B129" s="45">
        <v>37840</v>
      </c>
      <c r="C129"/>
      <c r="D129" s="247">
        <v>442.72</v>
      </c>
    </row>
    <row r="130" spans="1:4" ht="23.25">
      <c r="A130" s="44">
        <v>242012</v>
      </c>
      <c r="B130" s="45">
        <v>37841</v>
      </c>
      <c r="C130"/>
      <c r="D130" s="247">
        <v>442.67</v>
      </c>
    </row>
    <row r="131" spans="1:4" ht="23.25">
      <c r="A131" s="44">
        <v>242013</v>
      </c>
      <c r="B131" s="45">
        <v>37842</v>
      </c>
      <c r="C131"/>
      <c r="D131" s="247">
        <v>442.66</v>
      </c>
    </row>
    <row r="132" spans="1:4" ht="23.25">
      <c r="A132" s="44">
        <v>242014</v>
      </c>
      <c r="B132" s="45">
        <v>37843</v>
      </c>
      <c r="C132"/>
      <c r="D132" s="247">
        <v>442.84000000000003</v>
      </c>
    </row>
    <row r="133" spans="1:4" ht="23.25">
      <c r="A133" s="44">
        <v>242015</v>
      </c>
      <c r="B133" s="45">
        <v>37844</v>
      </c>
      <c r="C133"/>
      <c r="D133" s="247">
        <v>442.67</v>
      </c>
    </row>
    <row r="134" spans="1:4" ht="23.25">
      <c r="A134" s="44">
        <v>242016</v>
      </c>
      <c r="B134" s="45">
        <v>37845</v>
      </c>
      <c r="C134"/>
      <c r="D134" s="247">
        <v>442.67</v>
      </c>
    </row>
    <row r="135" spans="1:4" ht="23.25">
      <c r="A135" s="44">
        <v>242017</v>
      </c>
      <c r="B135" s="45">
        <v>37846</v>
      </c>
      <c r="C135"/>
      <c r="D135" s="247">
        <v>442.82</v>
      </c>
    </row>
    <row r="136" spans="1:5" ht="23.25">
      <c r="A136" s="44">
        <v>242018</v>
      </c>
      <c r="B136" s="45">
        <v>37847</v>
      </c>
      <c r="C136"/>
      <c r="D136" s="247">
        <v>442.67</v>
      </c>
      <c r="E136" s="46">
        <v>442.65</v>
      </c>
    </row>
    <row r="137" spans="1:4" ht="23.25">
      <c r="A137" s="44">
        <v>242019</v>
      </c>
      <c r="B137" s="45">
        <v>37848</v>
      </c>
      <c r="C137"/>
      <c r="D137" s="247">
        <v>442.68</v>
      </c>
    </row>
    <row r="138" spans="1:4" ht="23.25">
      <c r="A138" s="44">
        <v>242020</v>
      </c>
      <c r="B138" s="45">
        <v>37849</v>
      </c>
      <c r="C138"/>
      <c r="D138" s="247">
        <v>442.7</v>
      </c>
    </row>
    <row r="139" spans="1:4" ht="23.25">
      <c r="A139" s="44">
        <v>242021</v>
      </c>
      <c r="B139" s="45">
        <v>37850</v>
      </c>
      <c r="C139"/>
      <c r="D139" s="247">
        <v>442.7</v>
      </c>
    </row>
    <row r="140" spans="1:4" ht="23.25">
      <c r="A140" s="44">
        <v>242022</v>
      </c>
      <c r="B140" s="45">
        <v>37851</v>
      </c>
      <c r="C140"/>
      <c r="D140" s="247">
        <v>442.7</v>
      </c>
    </row>
    <row r="141" spans="1:4" ht="23.25">
      <c r="A141" s="44">
        <v>242023</v>
      </c>
      <c r="B141" s="45">
        <v>37852</v>
      </c>
      <c r="C141"/>
      <c r="D141" s="247">
        <v>442.7</v>
      </c>
    </row>
    <row r="142" spans="1:4" ht="23.25">
      <c r="A142" s="44">
        <v>242024</v>
      </c>
      <c r="B142" s="45">
        <v>37853</v>
      </c>
      <c r="C142"/>
      <c r="D142" s="247">
        <v>442.7</v>
      </c>
    </row>
    <row r="143" spans="1:4" ht="23.25">
      <c r="A143" s="44">
        <v>242025</v>
      </c>
      <c r="B143" s="45">
        <v>37854</v>
      </c>
      <c r="C143"/>
      <c r="D143" s="247">
        <v>442.7</v>
      </c>
    </row>
    <row r="144" spans="1:5" ht="23.25">
      <c r="A144" s="44">
        <v>242026</v>
      </c>
      <c r="B144" s="45">
        <v>37855</v>
      </c>
      <c r="C144"/>
      <c r="D144" s="247">
        <v>442.71000000000004</v>
      </c>
      <c r="E144" s="46">
        <v>442.69</v>
      </c>
    </row>
    <row r="145" spans="1:4" ht="23.25">
      <c r="A145" s="44">
        <v>242027</v>
      </c>
      <c r="B145" s="45">
        <v>37856</v>
      </c>
      <c r="C145"/>
      <c r="D145" s="247">
        <v>442.73</v>
      </c>
    </row>
    <row r="146" spans="1:4" ht="23.25">
      <c r="A146" s="44">
        <v>242028</v>
      </c>
      <c r="B146" s="45">
        <v>37857</v>
      </c>
      <c r="C146"/>
      <c r="D146" s="247">
        <v>442.74</v>
      </c>
    </row>
    <row r="147" spans="1:4" ht="23.25">
      <c r="A147" s="44">
        <v>242029</v>
      </c>
      <c r="B147" s="45">
        <v>37858</v>
      </c>
      <c r="C147"/>
      <c r="D147" s="247">
        <v>442.72</v>
      </c>
    </row>
    <row r="148" spans="1:4" ht="23.25">
      <c r="A148" s="44">
        <v>242030</v>
      </c>
      <c r="B148" s="45">
        <v>37859</v>
      </c>
      <c r="C148"/>
      <c r="D148" s="247">
        <v>442.69</v>
      </c>
    </row>
    <row r="149" spans="1:4" ht="23.25">
      <c r="A149" s="44">
        <v>242031</v>
      </c>
      <c r="B149" s="45">
        <v>37860</v>
      </c>
      <c r="C149"/>
      <c r="D149" s="247">
        <v>442.71000000000004</v>
      </c>
    </row>
    <row r="150" spans="1:4" ht="23.25">
      <c r="A150" s="44">
        <v>242032</v>
      </c>
      <c r="B150" s="45">
        <v>37861</v>
      </c>
      <c r="C150"/>
      <c r="D150" s="247">
        <v>442.71000000000004</v>
      </c>
    </row>
    <row r="151" spans="1:4" ht="23.25">
      <c r="A151" s="44">
        <v>242033</v>
      </c>
      <c r="B151" s="45">
        <v>37862</v>
      </c>
      <c r="C151"/>
      <c r="D151" s="247">
        <v>442.67</v>
      </c>
    </row>
    <row r="152" spans="1:4" ht="23.25">
      <c r="A152" s="44">
        <v>242034</v>
      </c>
      <c r="B152" s="45">
        <v>37863</v>
      </c>
      <c r="C152"/>
      <c r="D152" s="247">
        <v>442.67</v>
      </c>
    </row>
    <row r="153" spans="1:4" ht="23.25">
      <c r="A153" s="44">
        <v>242035</v>
      </c>
      <c r="B153" s="45">
        <v>37864</v>
      </c>
      <c r="C153"/>
      <c r="D153" s="247">
        <v>442.71000000000004</v>
      </c>
    </row>
    <row r="154" spans="1:4" ht="23.25">
      <c r="A154" s="44">
        <v>242036</v>
      </c>
      <c r="B154" s="45">
        <v>37865</v>
      </c>
      <c r="C154"/>
      <c r="D154" s="247">
        <v>442.72</v>
      </c>
    </row>
    <row r="155" spans="1:5" ht="23.25">
      <c r="A155" s="44">
        <v>242037</v>
      </c>
      <c r="B155" s="45">
        <v>37866</v>
      </c>
      <c r="C155"/>
      <c r="D155" s="247">
        <v>442.72</v>
      </c>
      <c r="E155" s="46">
        <v>442.7</v>
      </c>
    </row>
    <row r="156" spans="1:4" ht="23.25">
      <c r="A156" s="44">
        <v>242038</v>
      </c>
      <c r="B156" s="45">
        <v>37867</v>
      </c>
      <c r="C156"/>
      <c r="D156" s="247">
        <v>442.73</v>
      </c>
    </row>
    <row r="157" spans="1:4" ht="23.25">
      <c r="A157" s="44">
        <v>242039</v>
      </c>
      <c r="B157" s="45">
        <v>37868</v>
      </c>
      <c r="C157"/>
      <c r="D157" s="247">
        <v>442.7</v>
      </c>
    </row>
    <row r="158" spans="1:4" ht="23.25">
      <c r="A158" s="44">
        <v>242040</v>
      </c>
      <c r="B158" s="45">
        <v>37869</v>
      </c>
      <c r="C158"/>
      <c r="D158" s="247">
        <v>442.68</v>
      </c>
    </row>
    <row r="159" spans="1:4" ht="23.25">
      <c r="A159" s="44">
        <v>242041</v>
      </c>
      <c r="B159" s="45">
        <v>37870</v>
      </c>
      <c r="C159"/>
      <c r="D159" s="247">
        <v>442.66</v>
      </c>
    </row>
    <row r="160" spans="1:4" ht="23.25">
      <c r="A160" s="44">
        <v>242042</v>
      </c>
      <c r="B160" s="45">
        <v>37871</v>
      </c>
      <c r="C160"/>
      <c r="D160" s="247">
        <v>442.65000000000003</v>
      </c>
    </row>
    <row r="161" spans="1:5" ht="23.25">
      <c r="A161" s="44">
        <v>242043</v>
      </c>
      <c r="B161" s="45">
        <v>37872</v>
      </c>
      <c r="C161"/>
      <c r="D161" s="247">
        <v>442.64</v>
      </c>
      <c r="E161" s="52"/>
    </row>
    <row r="162" spans="1:4" ht="23.25">
      <c r="A162" s="44">
        <v>242044</v>
      </c>
      <c r="B162" s="45">
        <v>37873</v>
      </c>
      <c r="C162"/>
      <c r="D162" s="247">
        <v>442.65000000000003</v>
      </c>
    </row>
    <row r="163" spans="1:4" ht="23.25">
      <c r="A163" s="44">
        <v>242045</v>
      </c>
      <c r="B163" s="45">
        <v>37874</v>
      </c>
      <c r="C163"/>
      <c r="D163" s="247">
        <v>442.63</v>
      </c>
    </row>
    <row r="164" spans="1:4" ht="23.25">
      <c r="A164" s="44">
        <v>242046</v>
      </c>
      <c r="B164" s="45">
        <v>37875</v>
      </c>
      <c r="C164"/>
      <c r="D164" s="247">
        <v>442.64</v>
      </c>
    </row>
    <row r="165" spans="1:5" ht="23.25">
      <c r="A165" s="44">
        <v>242047</v>
      </c>
      <c r="B165" s="45">
        <v>37876</v>
      </c>
      <c r="C165"/>
      <c r="D165" s="247">
        <v>442.63</v>
      </c>
      <c r="E165" s="46">
        <v>442.65</v>
      </c>
    </row>
    <row r="166" spans="1:4" ht="23.25">
      <c r="A166" s="44">
        <v>242048</v>
      </c>
      <c r="B166" s="45">
        <v>37877</v>
      </c>
      <c r="C166"/>
      <c r="D166" s="247">
        <v>442.61</v>
      </c>
    </row>
    <row r="167" spans="1:4" ht="23.25">
      <c r="A167" s="44">
        <v>242049</v>
      </c>
      <c r="B167" s="45">
        <v>37878</v>
      </c>
      <c r="C167"/>
      <c r="D167" s="247">
        <v>442.62</v>
      </c>
    </row>
    <row r="168" spans="1:4" ht="23.25">
      <c r="A168" s="44">
        <v>242050</v>
      </c>
      <c r="B168" s="45">
        <v>37879</v>
      </c>
      <c r="C168"/>
      <c r="D168" s="247">
        <v>442.63</v>
      </c>
    </row>
    <row r="169" spans="1:4" ht="23.25">
      <c r="A169" s="44">
        <v>242051</v>
      </c>
      <c r="B169" s="45">
        <v>37880</v>
      </c>
      <c r="C169"/>
      <c r="D169" s="247">
        <v>442.63</v>
      </c>
    </row>
    <row r="170" spans="1:4" ht="23.25">
      <c r="A170" s="44">
        <v>242052</v>
      </c>
      <c r="B170" s="45">
        <v>37881</v>
      </c>
      <c r="C170"/>
      <c r="D170" s="247">
        <v>442.63</v>
      </c>
    </row>
    <row r="171" spans="1:4" ht="23.25">
      <c r="A171" s="44">
        <v>242053</v>
      </c>
      <c r="B171" s="45">
        <v>37882</v>
      </c>
      <c r="C171"/>
      <c r="D171" s="247">
        <v>442.63</v>
      </c>
    </row>
    <row r="172" spans="1:4" ht="23.25">
      <c r="A172" s="44">
        <v>242054</v>
      </c>
      <c r="B172" s="45">
        <v>37883</v>
      </c>
      <c r="C172"/>
      <c r="D172" s="247">
        <v>442.63</v>
      </c>
    </row>
    <row r="173" spans="1:4" ht="23.25">
      <c r="A173" s="44">
        <v>242055</v>
      </c>
      <c r="B173" s="45">
        <v>37884</v>
      </c>
      <c r="C173"/>
      <c r="D173" s="247">
        <v>442.6</v>
      </c>
    </row>
    <row r="174" spans="1:4" ht="23.25">
      <c r="A174" s="44">
        <v>242056</v>
      </c>
      <c r="B174" s="45">
        <v>37885</v>
      </c>
      <c r="C174"/>
      <c r="D174" s="247">
        <v>442.6</v>
      </c>
    </row>
    <row r="175" spans="1:4" ht="23.25">
      <c r="A175" s="44">
        <v>242057</v>
      </c>
      <c r="B175" s="45">
        <v>37886</v>
      </c>
      <c r="C175"/>
      <c r="D175" s="247">
        <v>442.57</v>
      </c>
    </row>
    <row r="176" spans="1:5" ht="23.25">
      <c r="A176" s="44">
        <v>242058</v>
      </c>
      <c r="B176" s="45">
        <v>37887</v>
      </c>
      <c r="C176"/>
      <c r="D176" s="247">
        <v>442.57</v>
      </c>
      <c r="E176" s="54"/>
    </row>
    <row r="177" spans="1:4" ht="23.25">
      <c r="A177" s="44">
        <v>242059</v>
      </c>
      <c r="B177" s="45">
        <v>37888</v>
      </c>
      <c r="C177"/>
      <c r="D177" s="247">
        <v>442.57</v>
      </c>
    </row>
    <row r="178" spans="1:4" ht="23.25">
      <c r="A178" s="44">
        <v>242060</v>
      </c>
      <c r="B178" s="45">
        <v>37889</v>
      </c>
      <c r="C178"/>
      <c r="D178" s="247">
        <v>442.56</v>
      </c>
    </row>
    <row r="179" spans="1:4" ht="23.25">
      <c r="A179" s="44">
        <v>242061</v>
      </c>
      <c r="B179" s="45">
        <v>37890</v>
      </c>
      <c r="C179"/>
      <c r="D179" s="247">
        <v>442.56</v>
      </c>
    </row>
    <row r="180" spans="1:5" ht="23.25">
      <c r="A180" s="44">
        <v>242062</v>
      </c>
      <c r="B180" s="45">
        <v>37891</v>
      </c>
      <c r="C180"/>
      <c r="D180" s="247">
        <v>442.56</v>
      </c>
      <c r="E180" s="52"/>
    </row>
    <row r="181" spans="1:4" ht="23.25">
      <c r="A181" s="44">
        <v>242063</v>
      </c>
      <c r="B181" s="45">
        <v>37892</v>
      </c>
      <c r="C181"/>
      <c r="D181" s="247">
        <v>442.57</v>
      </c>
    </row>
    <row r="182" spans="1:5" ht="23.25">
      <c r="A182" s="44">
        <v>242064</v>
      </c>
      <c r="B182" s="45">
        <v>37893</v>
      </c>
      <c r="C182"/>
      <c r="D182" s="247">
        <v>442.55</v>
      </c>
      <c r="E182" s="46">
        <v>442.62</v>
      </c>
    </row>
    <row r="183" spans="1:4" ht="23.25">
      <c r="A183" s="44">
        <v>242065</v>
      </c>
      <c r="B183" s="45">
        <v>37894</v>
      </c>
      <c r="C183"/>
      <c r="D183" s="247">
        <v>442.55</v>
      </c>
    </row>
    <row r="184" spans="1:4" ht="23.25">
      <c r="A184" s="44">
        <v>242066</v>
      </c>
      <c r="B184" s="45">
        <v>37895</v>
      </c>
      <c r="C184"/>
      <c r="D184" s="247">
        <v>442.55</v>
      </c>
    </row>
    <row r="185" spans="1:4" ht="23.25">
      <c r="A185" s="44">
        <v>242067</v>
      </c>
      <c r="B185" s="45">
        <v>37896</v>
      </c>
      <c r="C185"/>
      <c r="D185" s="247">
        <v>442.55</v>
      </c>
    </row>
    <row r="186" spans="1:5" ht="23.25">
      <c r="A186" s="44">
        <v>242068</v>
      </c>
      <c r="B186" s="45">
        <v>37897</v>
      </c>
      <c r="C186"/>
      <c r="D186" s="247">
        <v>442.55</v>
      </c>
      <c r="E186" s="46">
        <v>442.55</v>
      </c>
    </row>
    <row r="187" spans="1:4" ht="23.25">
      <c r="A187" s="44">
        <v>242069</v>
      </c>
      <c r="B187" s="45">
        <v>37898</v>
      </c>
      <c r="C187"/>
      <c r="D187" s="247">
        <v>442.54</v>
      </c>
    </row>
    <row r="188" spans="1:4" ht="23.25">
      <c r="A188" s="44">
        <v>242070</v>
      </c>
      <c r="B188" s="45">
        <v>37899</v>
      </c>
      <c r="C188"/>
      <c r="D188" s="247">
        <v>442.56</v>
      </c>
    </row>
    <row r="189" spans="1:4" ht="23.25">
      <c r="A189" s="44">
        <v>242071</v>
      </c>
      <c r="B189" s="45">
        <v>37900</v>
      </c>
      <c r="C189"/>
      <c r="D189" s="247">
        <v>442.55</v>
      </c>
    </row>
    <row r="190" spans="1:4" ht="23.25">
      <c r="A190" s="44">
        <v>242072</v>
      </c>
      <c r="B190" s="45">
        <v>37901</v>
      </c>
      <c r="C190"/>
      <c r="D190" s="247">
        <v>442.55</v>
      </c>
    </row>
    <row r="191" spans="1:4" ht="23.25">
      <c r="A191" s="44">
        <v>242073</v>
      </c>
      <c r="B191" s="45">
        <v>37902</v>
      </c>
      <c r="C191"/>
      <c r="D191" s="247">
        <v>442.55</v>
      </c>
    </row>
    <row r="192" spans="1:4" ht="23.25">
      <c r="A192" s="44">
        <v>242074</v>
      </c>
      <c r="B192" s="45">
        <v>37903</v>
      </c>
      <c r="C192"/>
      <c r="D192" s="247">
        <v>442.55</v>
      </c>
    </row>
    <row r="193" spans="1:4" ht="23.25">
      <c r="A193" s="44">
        <v>242075</v>
      </c>
      <c r="B193" s="45">
        <v>37904</v>
      </c>
      <c r="C193"/>
      <c r="D193" s="247">
        <v>442.55</v>
      </c>
    </row>
    <row r="194" spans="1:5" ht="23.25">
      <c r="A194" s="44">
        <v>242076</v>
      </c>
      <c r="B194" s="45">
        <v>37905</v>
      </c>
      <c r="C194"/>
      <c r="D194" s="247">
        <v>442.56</v>
      </c>
      <c r="E194" s="46">
        <v>442.56</v>
      </c>
    </row>
    <row r="195" spans="1:4" ht="23.25">
      <c r="A195" s="44">
        <v>242077</v>
      </c>
      <c r="B195" s="45">
        <v>37906</v>
      </c>
      <c r="C195"/>
      <c r="D195" s="247">
        <v>442.56</v>
      </c>
    </row>
    <row r="196" spans="1:4" ht="23.25">
      <c r="A196" s="44">
        <v>242078</v>
      </c>
      <c r="B196" s="45">
        <v>37907</v>
      </c>
      <c r="C196"/>
      <c r="D196" s="247">
        <v>442.55</v>
      </c>
    </row>
    <row r="197" spans="1:4" ht="23.25">
      <c r="A197" s="44">
        <v>242079</v>
      </c>
      <c r="B197" s="45">
        <v>37908</v>
      </c>
      <c r="C197"/>
      <c r="D197" s="247">
        <v>442.58</v>
      </c>
    </row>
    <row r="198" spans="1:4" ht="23.25">
      <c r="A198" s="44">
        <v>242080</v>
      </c>
      <c r="B198" s="45">
        <v>37909</v>
      </c>
      <c r="C198"/>
      <c r="D198" s="247">
        <v>442.6</v>
      </c>
    </row>
    <row r="199" spans="1:4" ht="23.25">
      <c r="A199" s="44">
        <v>242081</v>
      </c>
      <c r="B199" s="45">
        <v>37910</v>
      </c>
      <c r="C199"/>
      <c r="D199" s="247">
        <v>442.57</v>
      </c>
    </row>
    <row r="200" spans="1:4" ht="23.25">
      <c r="A200" s="44">
        <v>242082</v>
      </c>
      <c r="B200" s="45">
        <v>37911</v>
      </c>
      <c r="C200"/>
      <c r="D200" s="247">
        <v>442.57</v>
      </c>
    </row>
    <row r="201" spans="1:4" ht="23.25">
      <c r="A201" s="44">
        <v>242083</v>
      </c>
      <c r="B201" s="45">
        <v>37912</v>
      </c>
      <c r="C201"/>
      <c r="D201" s="247">
        <v>442.57</v>
      </c>
    </row>
    <row r="202" spans="1:4" ht="23.25">
      <c r="A202" s="44">
        <v>242084</v>
      </c>
      <c r="B202" s="45">
        <v>37913</v>
      </c>
      <c r="C202"/>
      <c r="D202" s="247">
        <v>442.54</v>
      </c>
    </row>
    <row r="203" spans="1:4" ht="23.25">
      <c r="A203" s="44">
        <v>242085</v>
      </c>
      <c r="B203" s="45">
        <v>37914</v>
      </c>
      <c r="C203"/>
      <c r="D203" s="247">
        <v>442.54</v>
      </c>
    </row>
    <row r="204" spans="1:4" ht="23.25">
      <c r="A204" s="44">
        <v>242086</v>
      </c>
      <c r="B204" s="45">
        <v>37915</v>
      </c>
      <c r="C204"/>
      <c r="D204" s="247">
        <v>442.54</v>
      </c>
    </row>
    <row r="205" spans="1:4" ht="23.25">
      <c r="A205" s="44">
        <v>242087</v>
      </c>
      <c r="B205" s="45">
        <v>37916</v>
      </c>
      <c r="C205"/>
      <c r="D205" s="247">
        <v>442.54</v>
      </c>
    </row>
    <row r="206" spans="1:4" ht="23.25">
      <c r="A206" s="44">
        <v>242088</v>
      </c>
      <c r="B206" s="45">
        <v>37917</v>
      </c>
      <c r="C206"/>
      <c r="D206" s="247">
        <v>442.54</v>
      </c>
    </row>
    <row r="207" spans="1:4" ht="23.25">
      <c r="A207" s="44">
        <v>242089</v>
      </c>
      <c r="B207" s="45">
        <v>37918</v>
      </c>
      <c r="C207"/>
      <c r="D207" s="247">
        <v>442.54</v>
      </c>
    </row>
    <row r="208" spans="1:4" ht="23.25">
      <c r="A208" s="44">
        <v>242090</v>
      </c>
      <c r="B208" s="45">
        <v>37919</v>
      </c>
      <c r="C208"/>
      <c r="D208" s="247">
        <v>442.53000000000003</v>
      </c>
    </row>
    <row r="209" spans="1:4" ht="23.25">
      <c r="A209" s="44">
        <v>242091</v>
      </c>
      <c r="B209" s="45">
        <v>37920</v>
      </c>
      <c r="C209"/>
      <c r="D209" s="247">
        <v>442.53000000000003</v>
      </c>
    </row>
    <row r="210" spans="1:4" ht="23.25">
      <c r="A210" s="44">
        <v>242092</v>
      </c>
      <c r="B210" s="45">
        <v>37921</v>
      </c>
      <c r="C210"/>
      <c r="D210" s="247">
        <v>442.53000000000003</v>
      </c>
    </row>
    <row r="211" spans="1:4" ht="23.25">
      <c r="A211" s="44">
        <v>242093</v>
      </c>
      <c r="B211" s="45">
        <v>37922</v>
      </c>
      <c r="C211"/>
      <c r="D211" s="247">
        <v>442.53000000000003</v>
      </c>
    </row>
    <row r="212" spans="1:4" ht="23.25">
      <c r="A212" s="44">
        <v>242094</v>
      </c>
      <c r="B212" s="45">
        <v>37923</v>
      </c>
      <c r="C212"/>
      <c r="D212" s="247">
        <v>442.53000000000003</v>
      </c>
    </row>
    <row r="213" spans="1:4" ht="23.25">
      <c r="A213" s="44">
        <v>242095</v>
      </c>
      <c r="B213" s="45">
        <v>37924</v>
      </c>
      <c r="C213"/>
      <c r="D213" s="247">
        <v>442.54</v>
      </c>
    </row>
    <row r="214" spans="1:4" ht="23.25">
      <c r="A214" s="44">
        <v>242096</v>
      </c>
      <c r="B214" s="45">
        <v>37925</v>
      </c>
      <c r="C214"/>
      <c r="D214" s="247">
        <v>442.54</v>
      </c>
    </row>
    <row r="215" spans="1:4" ht="23.25">
      <c r="A215" s="44">
        <v>242097</v>
      </c>
      <c r="B215" s="45">
        <v>37926</v>
      </c>
      <c r="C215"/>
      <c r="D215" s="247">
        <v>442.54</v>
      </c>
    </row>
    <row r="216" spans="1:4" ht="23.25">
      <c r="A216" s="44">
        <v>242098</v>
      </c>
      <c r="B216" s="45">
        <v>37927</v>
      </c>
      <c r="C216"/>
      <c r="D216" s="247">
        <v>442.54</v>
      </c>
    </row>
    <row r="217" spans="1:4" ht="23.25">
      <c r="A217" s="44">
        <v>242099</v>
      </c>
      <c r="B217" s="45">
        <v>37928</v>
      </c>
      <c r="C217"/>
      <c r="D217" s="247">
        <v>442.54</v>
      </c>
    </row>
    <row r="218" spans="1:5" ht="23.25">
      <c r="A218" s="44">
        <v>242100</v>
      </c>
      <c r="B218" s="45">
        <v>37929</v>
      </c>
      <c r="C218"/>
      <c r="D218" s="247">
        <v>442.53000000000003</v>
      </c>
      <c r="E218" s="46">
        <v>442.53</v>
      </c>
    </row>
    <row r="219" spans="1:4" ht="23.25">
      <c r="A219" s="44">
        <v>242101</v>
      </c>
      <c r="B219" s="45">
        <v>37930</v>
      </c>
      <c r="C219"/>
      <c r="D219" s="247">
        <v>442.53000000000003</v>
      </c>
    </row>
    <row r="220" spans="1:4" ht="23.25">
      <c r="A220" s="44">
        <v>242102</v>
      </c>
      <c r="B220" s="45">
        <v>37931</v>
      </c>
      <c r="C220"/>
      <c r="D220" s="247">
        <v>442.53000000000003</v>
      </c>
    </row>
    <row r="221" spans="1:4" ht="23.25">
      <c r="A221" s="44">
        <v>242103</v>
      </c>
      <c r="B221" s="45">
        <v>37932</v>
      </c>
      <c r="C221"/>
      <c r="D221" s="247">
        <v>442.53000000000003</v>
      </c>
    </row>
    <row r="222" spans="1:4" ht="23.25">
      <c r="A222" s="44">
        <v>242104</v>
      </c>
      <c r="B222" s="45">
        <v>37933</v>
      </c>
      <c r="C222"/>
      <c r="D222" s="247">
        <v>442.53000000000003</v>
      </c>
    </row>
    <row r="223" spans="1:4" ht="23.25">
      <c r="A223" s="44">
        <v>242105</v>
      </c>
      <c r="B223" s="45">
        <v>37934</v>
      </c>
      <c r="C223"/>
      <c r="D223" s="247">
        <v>442.53000000000003</v>
      </c>
    </row>
    <row r="224" spans="1:4" ht="23.25">
      <c r="A224" s="44">
        <v>242106</v>
      </c>
      <c r="B224" s="45">
        <v>37935</v>
      </c>
      <c r="C224"/>
      <c r="D224" s="247">
        <v>442.53000000000003</v>
      </c>
    </row>
    <row r="225" spans="1:4" ht="23.25">
      <c r="A225" s="44">
        <v>242107</v>
      </c>
      <c r="B225" s="45">
        <v>37936</v>
      </c>
      <c r="C225"/>
      <c r="D225" s="247">
        <v>442.53000000000003</v>
      </c>
    </row>
    <row r="226" spans="1:4" ht="23.25">
      <c r="A226" s="44">
        <v>242108</v>
      </c>
      <c r="B226" s="45">
        <v>37937</v>
      </c>
      <c r="C226"/>
      <c r="D226" s="247">
        <v>442.53000000000003</v>
      </c>
    </row>
    <row r="227" spans="1:4" ht="23.25">
      <c r="A227" s="44">
        <v>242109</v>
      </c>
      <c r="B227" s="45">
        <v>37938</v>
      </c>
      <c r="C227"/>
      <c r="D227" s="247">
        <v>442.53000000000003</v>
      </c>
    </row>
    <row r="228" spans="1:4" ht="23.25">
      <c r="A228" s="44">
        <v>242110</v>
      </c>
      <c r="B228" s="45">
        <v>37939</v>
      </c>
      <c r="C228"/>
      <c r="D228" s="247">
        <v>442.53000000000003</v>
      </c>
    </row>
    <row r="229" spans="1:4" ht="23.25">
      <c r="A229" s="44">
        <v>242111</v>
      </c>
      <c r="B229" s="45">
        <v>37940</v>
      </c>
      <c r="C229"/>
      <c r="D229" s="247">
        <v>442.53000000000003</v>
      </c>
    </row>
    <row r="230" spans="1:4" ht="23.25">
      <c r="A230" s="44">
        <v>242112</v>
      </c>
      <c r="B230" s="45">
        <v>37941</v>
      </c>
      <c r="C230"/>
      <c r="D230" s="247">
        <v>442.53000000000003</v>
      </c>
    </row>
    <row r="231" spans="1:4" ht="23.25">
      <c r="A231" s="44">
        <v>242113</v>
      </c>
      <c r="B231" s="45">
        <v>37942</v>
      </c>
      <c r="C231"/>
      <c r="D231" s="247">
        <v>442.53000000000003</v>
      </c>
    </row>
    <row r="232" spans="1:4" ht="23.25">
      <c r="A232" s="44">
        <v>242114</v>
      </c>
      <c r="B232" s="45">
        <v>37943</v>
      </c>
      <c r="C232"/>
      <c r="D232" s="247">
        <v>442.53000000000003</v>
      </c>
    </row>
    <row r="233" spans="1:5" ht="23.25">
      <c r="A233" s="44">
        <v>242115</v>
      </c>
      <c r="B233" s="45">
        <v>37944</v>
      </c>
      <c r="C233"/>
      <c r="D233" s="247">
        <v>442.53000000000003</v>
      </c>
      <c r="E233" s="46">
        <v>442.53</v>
      </c>
    </row>
    <row r="234" spans="1:4" ht="23.25">
      <c r="A234" s="44">
        <v>242116</v>
      </c>
      <c r="B234" s="45">
        <v>37945</v>
      </c>
      <c r="C234"/>
      <c r="D234" s="247">
        <v>442.53000000000003</v>
      </c>
    </row>
    <row r="235" spans="1:4" ht="23.25">
      <c r="A235" s="44">
        <v>242117</v>
      </c>
      <c r="B235" s="45">
        <v>37946</v>
      </c>
      <c r="C235"/>
      <c r="D235" s="247">
        <v>442.53000000000003</v>
      </c>
    </row>
    <row r="236" spans="1:4" ht="23.25">
      <c r="A236" s="44">
        <v>242118</v>
      </c>
      <c r="B236" s="45">
        <v>37947</v>
      </c>
      <c r="C236"/>
      <c r="D236" s="247">
        <v>442.53000000000003</v>
      </c>
    </row>
    <row r="237" spans="1:4" ht="23.25">
      <c r="A237" s="44">
        <v>242119</v>
      </c>
      <c r="B237" s="45">
        <v>37948</v>
      </c>
      <c r="C237"/>
      <c r="D237" s="247">
        <v>442.53000000000003</v>
      </c>
    </row>
    <row r="238" spans="1:4" ht="23.25">
      <c r="A238" s="44">
        <v>242120</v>
      </c>
      <c r="B238" s="45">
        <v>37949</v>
      </c>
      <c r="C238"/>
      <c r="D238" s="247">
        <v>442.53000000000003</v>
      </c>
    </row>
    <row r="239" spans="1:4" ht="23.25">
      <c r="A239" s="44">
        <v>242121</v>
      </c>
      <c r="B239" s="45">
        <v>37950</v>
      </c>
      <c r="C239"/>
      <c r="D239" s="247">
        <v>442.53000000000003</v>
      </c>
    </row>
    <row r="240" spans="1:4" ht="23.25">
      <c r="A240" s="44">
        <v>242122</v>
      </c>
      <c r="B240" s="45">
        <v>37951</v>
      </c>
      <c r="C240"/>
      <c r="D240" s="247">
        <v>442.53000000000003</v>
      </c>
    </row>
    <row r="241" spans="1:4" ht="23.25">
      <c r="A241" s="44">
        <v>242123</v>
      </c>
      <c r="B241" s="45">
        <v>37952</v>
      </c>
      <c r="C241"/>
      <c r="D241" s="247">
        <v>442.53000000000003</v>
      </c>
    </row>
    <row r="242" spans="1:4" ht="23.25">
      <c r="A242" s="44">
        <v>242124</v>
      </c>
      <c r="B242" s="45">
        <v>37953</v>
      </c>
      <c r="C242"/>
      <c r="D242" s="247">
        <v>442.53000000000003</v>
      </c>
    </row>
    <row r="243" spans="1:4" ht="23.25">
      <c r="A243" s="44">
        <v>242125</v>
      </c>
      <c r="B243" s="45">
        <v>37954</v>
      </c>
      <c r="C243"/>
      <c r="D243" s="247">
        <v>442.53000000000003</v>
      </c>
    </row>
    <row r="244" spans="1:4" ht="23.25">
      <c r="A244" s="44">
        <v>242126</v>
      </c>
      <c r="B244" s="45">
        <v>37955</v>
      </c>
      <c r="C244"/>
      <c r="D244" s="247">
        <v>442.53000000000003</v>
      </c>
    </row>
    <row r="245" spans="1:4" ht="23.25">
      <c r="A245" s="44">
        <v>242127</v>
      </c>
      <c r="B245" s="45">
        <v>37956</v>
      </c>
      <c r="C245"/>
      <c r="D245" s="247">
        <v>442.53000000000003</v>
      </c>
    </row>
    <row r="246" spans="1:4" ht="23.25">
      <c r="A246" s="44">
        <v>242128</v>
      </c>
      <c r="B246" s="45">
        <v>37957</v>
      </c>
      <c r="C246"/>
      <c r="D246" s="247">
        <v>442.53000000000003</v>
      </c>
    </row>
    <row r="247" spans="1:4" ht="23.25">
      <c r="A247" s="44">
        <v>242129</v>
      </c>
      <c r="B247" s="45">
        <v>37958</v>
      </c>
      <c r="C247"/>
      <c r="D247" s="247">
        <v>442.53000000000003</v>
      </c>
    </row>
    <row r="248" spans="1:5" ht="23.25">
      <c r="A248" s="44">
        <v>242130</v>
      </c>
      <c r="B248" s="45">
        <v>37959</v>
      </c>
      <c r="C248"/>
      <c r="D248" s="247">
        <v>442.53000000000003</v>
      </c>
      <c r="E248" s="46">
        <v>442.53</v>
      </c>
    </row>
    <row r="249" spans="1:4" ht="23.25">
      <c r="A249" s="44">
        <v>242131</v>
      </c>
      <c r="B249" s="45">
        <v>37960</v>
      </c>
      <c r="C249"/>
      <c r="D249" s="247">
        <v>442.53000000000003</v>
      </c>
    </row>
    <row r="250" spans="1:4" ht="23.25">
      <c r="A250" s="44">
        <v>242132</v>
      </c>
      <c r="B250" s="45">
        <v>37961</v>
      </c>
      <c r="C250"/>
      <c r="D250" s="247">
        <v>442.53000000000003</v>
      </c>
    </row>
    <row r="251" spans="1:4" ht="23.25">
      <c r="A251" s="44">
        <v>242133</v>
      </c>
      <c r="B251" s="45">
        <v>37962</v>
      </c>
      <c r="D251" s="247">
        <v>442.53000000000003</v>
      </c>
    </row>
    <row r="252" spans="1:4" ht="23.25">
      <c r="A252" s="44">
        <v>242134</v>
      </c>
      <c r="B252" s="45">
        <v>37963</v>
      </c>
      <c r="D252" s="247">
        <v>442.53000000000003</v>
      </c>
    </row>
    <row r="253" spans="1:4" ht="23.25">
      <c r="A253" s="44">
        <v>242135</v>
      </c>
      <c r="B253" s="45">
        <v>37964</v>
      </c>
      <c r="C253"/>
      <c r="D253" s="247">
        <v>442.53000000000003</v>
      </c>
    </row>
    <row r="254" spans="1:4" ht="23.25">
      <c r="A254" s="44">
        <v>242136</v>
      </c>
      <c r="B254" s="45">
        <v>37965</v>
      </c>
      <c r="C254"/>
      <c r="D254" s="247">
        <v>442.53000000000003</v>
      </c>
    </row>
    <row r="255" spans="1:4" ht="23.25">
      <c r="A255" s="44">
        <v>242137</v>
      </c>
      <c r="B255" s="45">
        <v>37966</v>
      </c>
      <c r="C255"/>
      <c r="D255" s="247">
        <v>442.53000000000003</v>
      </c>
    </row>
    <row r="256" spans="1:4" ht="23.25">
      <c r="A256" s="44">
        <v>242138</v>
      </c>
      <c r="B256" s="45">
        <v>37967</v>
      </c>
      <c r="C256"/>
      <c r="D256" s="247">
        <v>442.53000000000003</v>
      </c>
    </row>
    <row r="257" spans="1:4" ht="23.25">
      <c r="A257" s="44">
        <v>242139</v>
      </c>
      <c r="B257" s="45">
        <v>37968</v>
      </c>
      <c r="C257"/>
      <c r="D257" s="247">
        <v>442.53000000000003</v>
      </c>
    </row>
    <row r="258" spans="1:4" ht="23.25">
      <c r="A258" s="44">
        <v>242140</v>
      </c>
      <c r="B258" s="45">
        <v>37969</v>
      </c>
      <c r="D258" s="247">
        <v>442.53000000000003</v>
      </c>
    </row>
    <row r="259" spans="1:4" ht="23.25">
      <c r="A259" s="44">
        <v>242141</v>
      </c>
      <c r="B259" s="45">
        <v>37970</v>
      </c>
      <c r="C259"/>
      <c r="D259" s="247">
        <v>442.53000000000003</v>
      </c>
    </row>
    <row r="260" spans="1:4" ht="23.25">
      <c r="A260" s="44">
        <v>242142</v>
      </c>
      <c r="B260" s="45">
        <v>37971</v>
      </c>
      <c r="C260"/>
      <c r="D260" s="247">
        <v>442.53000000000003</v>
      </c>
    </row>
    <row r="261" spans="1:5" ht="23.25">
      <c r="A261" s="44">
        <v>242143</v>
      </c>
      <c r="B261" s="45">
        <v>37972</v>
      </c>
      <c r="C261"/>
      <c r="D261" s="247">
        <v>442.53000000000003</v>
      </c>
      <c r="E261" s="46">
        <v>442.53</v>
      </c>
    </row>
    <row r="262" spans="1:4" ht="23.25">
      <c r="A262" s="44">
        <v>242144</v>
      </c>
      <c r="B262" s="45">
        <v>37973</v>
      </c>
      <c r="C262"/>
      <c r="D262" s="247">
        <v>442.53000000000003</v>
      </c>
    </row>
    <row r="263" spans="1:4" ht="23.25">
      <c r="A263" s="44">
        <v>242145</v>
      </c>
      <c r="B263" s="45">
        <v>37974</v>
      </c>
      <c r="C263"/>
      <c r="D263" s="247">
        <v>442.53000000000003</v>
      </c>
    </row>
    <row r="264" spans="1:4" ht="23.25">
      <c r="A264" s="44">
        <v>242146</v>
      </c>
      <c r="B264" s="45">
        <v>37975</v>
      </c>
      <c r="C264"/>
      <c r="D264" s="247">
        <v>442.53000000000003</v>
      </c>
    </row>
    <row r="265" spans="1:5" ht="23.25">
      <c r="A265" s="44">
        <v>242147</v>
      </c>
      <c r="B265" s="45">
        <v>37976</v>
      </c>
      <c r="C265"/>
      <c r="D265" s="247">
        <v>442.53000000000003</v>
      </c>
      <c r="E265" s="52"/>
    </row>
    <row r="266" spans="1:4" ht="23.25">
      <c r="A266" s="44">
        <v>242148</v>
      </c>
      <c r="B266" s="45">
        <v>37977</v>
      </c>
      <c r="C266"/>
      <c r="D266" s="247">
        <v>442.53000000000003</v>
      </c>
    </row>
    <row r="267" spans="1:4" ht="23.25">
      <c r="A267" s="44">
        <v>242149</v>
      </c>
      <c r="B267" s="45">
        <v>37978</v>
      </c>
      <c r="C267"/>
      <c r="D267" s="247">
        <v>442.53000000000003</v>
      </c>
    </row>
    <row r="268" spans="1:4" ht="23.25">
      <c r="A268" s="44">
        <v>242150</v>
      </c>
      <c r="B268" s="45">
        <v>37979</v>
      </c>
      <c r="C268"/>
      <c r="D268" s="247">
        <v>442.53000000000003</v>
      </c>
    </row>
    <row r="269" spans="1:4" ht="23.25">
      <c r="A269" s="44">
        <v>242151</v>
      </c>
      <c r="B269" s="45">
        <v>37980</v>
      </c>
      <c r="C269"/>
      <c r="D269" s="247">
        <v>442.53000000000003</v>
      </c>
    </row>
    <row r="270" spans="1:4" ht="23.25">
      <c r="A270" s="44">
        <v>242152</v>
      </c>
      <c r="B270" s="45">
        <v>37981</v>
      </c>
      <c r="C270"/>
      <c r="D270" s="247">
        <v>442.53000000000003</v>
      </c>
    </row>
    <row r="271" spans="1:4" ht="23.25">
      <c r="A271" s="44">
        <v>242153</v>
      </c>
      <c r="B271" s="45">
        <v>37982</v>
      </c>
      <c r="C271"/>
      <c r="D271" s="247">
        <v>442.53000000000003</v>
      </c>
    </row>
    <row r="272" spans="1:4" ht="23.25">
      <c r="A272" s="44">
        <v>242154</v>
      </c>
      <c r="B272" s="45">
        <v>37983</v>
      </c>
      <c r="C272"/>
      <c r="D272" s="247">
        <v>442.53000000000003</v>
      </c>
    </row>
    <row r="273" spans="1:4" ht="23.25">
      <c r="A273" s="44">
        <v>242155</v>
      </c>
      <c r="B273" s="45">
        <v>37984</v>
      </c>
      <c r="C273"/>
      <c r="D273" s="247">
        <v>442.53000000000003</v>
      </c>
    </row>
    <row r="274" spans="1:4" ht="23.25">
      <c r="A274" s="44">
        <v>242156</v>
      </c>
      <c r="B274" s="45">
        <v>37985</v>
      </c>
      <c r="C274"/>
      <c r="D274" s="247">
        <v>442.53000000000003</v>
      </c>
    </row>
    <row r="275" spans="1:5" ht="23.25">
      <c r="A275" s="44">
        <v>242157</v>
      </c>
      <c r="B275" s="45">
        <v>37986</v>
      </c>
      <c r="C275"/>
      <c r="D275" s="247">
        <v>442.53000000000003</v>
      </c>
      <c r="E275" s="52"/>
    </row>
    <row r="276" spans="1:4" ht="23.25">
      <c r="A276" s="44">
        <v>242158</v>
      </c>
      <c r="B276" s="45">
        <v>37987</v>
      </c>
      <c r="C276"/>
      <c r="D276" s="217">
        <v>442.67</v>
      </c>
    </row>
    <row r="277" spans="1:4" ht="23.25">
      <c r="A277" s="44">
        <v>242159</v>
      </c>
      <c r="B277" s="45">
        <v>37988</v>
      </c>
      <c r="C277"/>
      <c r="D277" s="217">
        <v>442.72</v>
      </c>
    </row>
    <row r="278" spans="1:4" ht="23.25">
      <c r="A278" s="44">
        <v>242160</v>
      </c>
      <c r="B278" s="45">
        <v>37989</v>
      </c>
      <c r="C278"/>
      <c r="D278" s="217">
        <v>442.72</v>
      </c>
    </row>
    <row r="279" spans="1:4" ht="23.25">
      <c r="A279" s="44">
        <v>242161</v>
      </c>
      <c r="B279" s="45">
        <v>37990</v>
      </c>
      <c r="C279"/>
      <c r="D279" s="217">
        <v>442.72</v>
      </c>
    </row>
    <row r="280" spans="1:4" ht="23.25">
      <c r="A280" s="44">
        <v>242162</v>
      </c>
      <c r="B280" s="45">
        <v>37991</v>
      </c>
      <c r="C280"/>
      <c r="D280" s="217">
        <v>442.72</v>
      </c>
    </row>
    <row r="281" spans="1:4" ht="23.25">
      <c r="A281" s="44">
        <v>242163</v>
      </c>
      <c r="B281" s="45">
        <v>37992</v>
      </c>
      <c r="C281"/>
      <c r="D281" s="217">
        <v>442.72</v>
      </c>
    </row>
    <row r="282" spans="1:4" ht="23.25">
      <c r="A282" s="44">
        <v>242164</v>
      </c>
      <c r="B282" s="45">
        <v>37993</v>
      </c>
      <c r="C282"/>
      <c r="D282" s="217">
        <v>442.72</v>
      </c>
    </row>
    <row r="283" spans="1:4" ht="23.25">
      <c r="A283" s="44">
        <v>242165</v>
      </c>
      <c r="B283" s="45">
        <v>37994</v>
      </c>
      <c r="C283"/>
      <c r="D283" s="217">
        <v>442.72</v>
      </c>
    </row>
    <row r="284" spans="1:4" ht="23.25">
      <c r="A284" s="44">
        <v>242166</v>
      </c>
      <c r="B284" s="45">
        <v>37995</v>
      </c>
      <c r="C284"/>
      <c r="D284" s="217">
        <v>442.72</v>
      </c>
    </row>
    <row r="285" spans="1:4" ht="23.25">
      <c r="A285" s="44">
        <v>242167</v>
      </c>
      <c r="B285" s="45">
        <v>37996</v>
      </c>
      <c r="C285"/>
      <c r="D285" s="217">
        <v>442.72</v>
      </c>
    </row>
    <row r="286" spans="1:4" ht="23.25">
      <c r="A286" s="44">
        <v>242168</v>
      </c>
      <c r="B286" s="45">
        <v>37997</v>
      </c>
      <c r="C286"/>
      <c r="D286" s="217">
        <v>442.72</v>
      </c>
    </row>
    <row r="287" spans="1:4" ht="23.25">
      <c r="A287" s="44">
        <v>242169</v>
      </c>
      <c r="B287" s="45">
        <v>37998</v>
      </c>
      <c r="C287"/>
      <c r="D287" s="217">
        <v>442.72</v>
      </c>
    </row>
    <row r="288" spans="1:4" ht="23.25">
      <c r="A288" s="44">
        <v>242170</v>
      </c>
      <c r="B288" s="45">
        <v>37999</v>
      </c>
      <c r="C288"/>
      <c r="D288" s="217">
        <v>442.72</v>
      </c>
    </row>
    <row r="289" spans="1:4" ht="23.25">
      <c r="A289" s="44">
        <v>242171</v>
      </c>
      <c r="B289" s="45">
        <v>38000</v>
      </c>
      <c r="C289"/>
      <c r="D289" s="217">
        <v>442.72</v>
      </c>
    </row>
    <row r="290" spans="1:4" ht="23.25">
      <c r="A290" s="44">
        <v>242172</v>
      </c>
      <c r="B290" s="45">
        <v>38001</v>
      </c>
      <c r="C290"/>
      <c r="D290" s="217">
        <v>442.72</v>
      </c>
    </row>
    <row r="291" spans="1:4" ht="23.25">
      <c r="A291" s="44">
        <v>242173</v>
      </c>
      <c r="B291" s="45">
        <v>38002</v>
      </c>
      <c r="C291"/>
      <c r="D291" s="217">
        <v>442.72</v>
      </c>
    </row>
    <row r="292" spans="1:4" ht="23.25">
      <c r="A292" s="44">
        <v>242174</v>
      </c>
      <c r="B292" s="45">
        <v>38003</v>
      </c>
      <c r="C292"/>
      <c r="D292" s="217">
        <v>442.72</v>
      </c>
    </row>
    <row r="293" spans="1:4" ht="23.25">
      <c r="A293" s="44">
        <v>242175</v>
      </c>
      <c r="B293" s="45">
        <v>38004</v>
      </c>
      <c r="C293"/>
      <c r="D293" s="217">
        <v>442.72</v>
      </c>
    </row>
    <row r="294" spans="1:4" ht="23.25">
      <c r="A294" s="44">
        <v>242176</v>
      </c>
      <c r="B294" s="45">
        <v>38005</v>
      </c>
      <c r="C294"/>
      <c r="D294" s="217">
        <v>442.72</v>
      </c>
    </row>
    <row r="295" spans="1:4" ht="23.25">
      <c r="A295" s="44">
        <v>242177</v>
      </c>
      <c r="B295" s="45">
        <v>38006</v>
      </c>
      <c r="C295"/>
      <c r="D295" s="217">
        <v>442.71000000000004</v>
      </c>
    </row>
    <row r="296" spans="1:4" ht="23.25">
      <c r="A296" s="44">
        <v>242178</v>
      </c>
      <c r="B296" s="45">
        <v>38007</v>
      </c>
      <c r="C296"/>
      <c r="D296" s="217">
        <v>442.71000000000004</v>
      </c>
    </row>
    <row r="297" spans="1:4" ht="23.25">
      <c r="A297" s="44">
        <v>242179</v>
      </c>
      <c r="B297" s="45">
        <v>38008</v>
      </c>
      <c r="C297"/>
      <c r="D297" s="217">
        <v>442.71000000000004</v>
      </c>
    </row>
    <row r="298" spans="1:5" ht="23.25">
      <c r="A298" s="44">
        <v>242180</v>
      </c>
      <c r="B298" s="45">
        <v>38009</v>
      </c>
      <c r="C298"/>
      <c r="D298" s="217">
        <v>442.71000000000004</v>
      </c>
      <c r="E298" s="46">
        <v>442.71</v>
      </c>
    </row>
    <row r="299" spans="1:4" ht="23.25">
      <c r="A299" s="44">
        <v>242181</v>
      </c>
      <c r="B299" s="45">
        <v>38010</v>
      </c>
      <c r="C299"/>
      <c r="D299" s="217">
        <v>442.71000000000004</v>
      </c>
    </row>
    <row r="300" spans="1:4" ht="23.25">
      <c r="A300" s="44">
        <v>242182</v>
      </c>
      <c r="B300" s="45">
        <v>38011</v>
      </c>
      <c r="C300"/>
      <c r="D300" s="217">
        <v>442.71000000000004</v>
      </c>
    </row>
    <row r="301" spans="1:4" ht="23.25">
      <c r="A301" s="44">
        <v>242183</v>
      </c>
      <c r="B301" s="45">
        <v>38012</v>
      </c>
      <c r="C301"/>
      <c r="D301" s="217">
        <v>442.7</v>
      </c>
    </row>
    <row r="302" spans="1:4" ht="23.25">
      <c r="A302" s="44">
        <v>242184</v>
      </c>
      <c r="B302" s="45">
        <v>38013</v>
      </c>
      <c r="C302"/>
      <c r="D302" s="217">
        <v>442.7</v>
      </c>
    </row>
    <row r="303" spans="1:4" ht="23.25">
      <c r="A303" s="44">
        <v>242185</v>
      </c>
      <c r="B303" s="45">
        <v>38014</v>
      </c>
      <c r="C303"/>
      <c r="D303" s="217">
        <v>442.7</v>
      </c>
    </row>
    <row r="304" spans="1:4" ht="23.25">
      <c r="A304" s="44">
        <v>242186</v>
      </c>
      <c r="B304" s="45">
        <v>38015</v>
      </c>
      <c r="C304"/>
      <c r="D304" s="217">
        <v>442.7</v>
      </c>
    </row>
    <row r="305" spans="1:4" ht="23.25">
      <c r="A305" s="44">
        <v>242187</v>
      </c>
      <c r="B305" s="45">
        <v>38016</v>
      </c>
      <c r="C305"/>
      <c r="D305" s="217">
        <v>442.7</v>
      </c>
    </row>
    <row r="306" spans="1:4" ht="23.25">
      <c r="A306" s="44">
        <v>242188</v>
      </c>
      <c r="B306" s="45">
        <v>38017</v>
      </c>
      <c r="C306"/>
      <c r="D306" s="217">
        <v>442.7</v>
      </c>
    </row>
    <row r="307" spans="1:4" ht="23.25">
      <c r="A307" s="44">
        <v>242189</v>
      </c>
      <c r="B307" s="45">
        <v>38018</v>
      </c>
      <c r="C307"/>
      <c r="D307" s="247">
        <v>442.7</v>
      </c>
    </row>
    <row r="308" spans="1:4" ht="23.25">
      <c r="A308" s="44">
        <v>242190</v>
      </c>
      <c r="B308" s="45">
        <v>38019</v>
      </c>
      <c r="C308"/>
      <c r="D308" s="247">
        <v>442.7</v>
      </c>
    </row>
    <row r="309" spans="1:4" ht="23.25">
      <c r="A309" s="44">
        <v>242191</v>
      </c>
      <c r="B309" s="45">
        <v>38020</v>
      </c>
      <c r="C309"/>
      <c r="D309" s="247">
        <v>442.7</v>
      </c>
    </row>
    <row r="310" spans="1:4" ht="23.25">
      <c r="A310" s="44">
        <v>242192</v>
      </c>
      <c r="B310" s="45">
        <v>38021</v>
      </c>
      <c r="C310"/>
      <c r="D310" s="247">
        <v>442.7</v>
      </c>
    </row>
    <row r="311" spans="1:4" ht="23.25">
      <c r="A311" s="44">
        <v>242193</v>
      </c>
      <c r="B311" s="45">
        <v>38022</v>
      </c>
      <c r="C311"/>
      <c r="D311" s="247">
        <v>442.7</v>
      </c>
    </row>
    <row r="312" spans="1:4" ht="23.25">
      <c r="A312" s="44">
        <v>242194</v>
      </c>
      <c r="B312" s="45">
        <v>38023</v>
      </c>
      <c r="C312"/>
      <c r="D312" s="247">
        <v>442.7</v>
      </c>
    </row>
    <row r="313" spans="1:4" ht="23.25">
      <c r="A313" s="44">
        <v>242195</v>
      </c>
      <c r="B313" s="45">
        <v>38024</v>
      </c>
      <c r="C313"/>
      <c r="D313" s="247">
        <v>442.7</v>
      </c>
    </row>
    <row r="314" spans="1:4" ht="23.25">
      <c r="A314" s="44">
        <v>242196</v>
      </c>
      <c r="B314" s="45">
        <v>38025</v>
      </c>
      <c r="C314"/>
      <c r="D314" s="247">
        <v>442.7</v>
      </c>
    </row>
    <row r="315" spans="1:4" ht="23.25">
      <c r="A315" s="44">
        <v>242197</v>
      </c>
      <c r="B315" s="45">
        <v>38026</v>
      </c>
      <c r="C315"/>
      <c r="D315" s="247">
        <v>442.7</v>
      </c>
    </row>
    <row r="316" spans="1:4" ht="23.25">
      <c r="A316" s="44">
        <v>242198</v>
      </c>
      <c r="B316" s="45">
        <v>38027</v>
      </c>
      <c r="C316"/>
      <c r="D316" s="247">
        <v>442.7</v>
      </c>
    </row>
    <row r="317" spans="1:4" ht="23.25">
      <c r="A317" s="44">
        <v>242199</v>
      </c>
      <c r="B317" s="45">
        <v>38028</v>
      </c>
      <c r="C317"/>
      <c r="D317" s="247">
        <v>442.69</v>
      </c>
    </row>
    <row r="318" spans="1:4" ht="23.25">
      <c r="A318" s="44">
        <v>242200</v>
      </c>
      <c r="B318" s="45">
        <v>38029</v>
      </c>
      <c r="C318"/>
      <c r="D318" s="247">
        <v>442.69</v>
      </c>
    </row>
    <row r="319" spans="1:4" ht="23.25">
      <c r="A319" s="44">
        <v>242201</v>
      </c>
      <c r="B319" s="45">
        <v>38030</v>
      </c>
      <c r="C319"/>
      <c r="D319" s="247">
        <v>442.69</v>
      </c>
    </row>
    <row r="320" spans="1:4" ht="23.25">
      <c r="A320" s="44">
        <v>242202</v>
      </c>
      <c r="B320" s="45">
        <v>38031</v>
      </c>
      <c r="C320"/>
      <c r="D320" s="247">
        <v>442.69</v>
      </c>
    </row>
    <row r="321" spans="1:4" ht="23.25">
      <c r="A321" s="44">
        <v>242203</v>
      </c>
      <c r="B321" s="45">
        <v>38032</v>
      </c>
      <c r="C321"/>
      <c r="D321" s="247">
        <v>442.69</v>
      </c>
    </row>
    <row r="322" spans="1:4" ht="23.25">
      <c r="A322" s="44">
        <v>242204</v>
      </c>
      <c r="B322" s="45">
        <v>38033</v>
      </c>
      <c r="C322"/>
      <c r="D322" s="247">
        <v>442.69</v>
      </c>
    </row>
    <row r="323" spans="1:4" ht="23.25">
      <c r="A323" s="44">
        <v>242205</v>
      </c>
      <c r="B323" s="45">
        <v>38034</v>
      </c>
      <c r="C323"/>
      <c r="D323" s="247">
        <v>442.69</v>
      </c>
    </row>
    <row r="324" spans="1:4" ht="23.25">
      <c r="A324" s="44">
        <v>242206</v>
      </c>
      <c r="B324" s="45">
        <v>38035</v>
      </c>
      <c r="C324"/>
      <c r="D324" s="247">
        <v>442.69</v>
      </c>
    </row>
    <row r="325" spans="1:4" ht="23.25">
      <c r="A325" s="44">
        <v>242207</v>
      </c>
      <c r="B325" s="45">
        <v>38036</v>
      </c>
      <c r="C325"/>
      <c r="D325" s="247">
        <v>442.69</v>
      </c>
    </row>
    <row r="326" spans="1:4" ht="23.25">
      <c r="A326" s="44">
        <v>242208</v>
      </c>
      <c r="B326" s="45">
        <v>38037</v>
      </c>
      <c r="C326"/>
      <c r="D326" s="247">
        <v>442.69</v>
      </c>
    </row>
    <row r="327" spans="1:4" ht="23.25">
      <c r="A327" s="44">
        <v>242209</v>
      </c>
      <c r="B327" s="45">
        <v>38038</v>
      </c>
      <c r="C327"/>
      <c r="D327" s="247">
        <v>442.68</v>
      </c>
    </row>
    <row r="328" spans="1:4" ht="23.25">
      <c r="A328" s="44">
        <v>242210</v>
      </c>
      <c r="B328" s="45">
        <v>38039</v>
      </c>
      <c r="C328"/>
      <c r="D328" s="247">
        <v>442.68</v>
      </c>
    </row>
    <row r="329" spans="1:4" ht="23.25">
      <c r="A329" s="44">
        <v>242211</v>
      </c>
      <c r="B329" s="45">
        <v>38040</v>
      </c>
      <c r="C329"/>
      <c r="D329" s="247">
        <v>442.68</v>
      </c>
    </row>
    <row r="330" spans="1:4" ht="23.25">
      <c r="A330" s="44">
        <v>242212</v>
      </c>
      <c r="B330" s="45">
        <v>38041</v>
      </c>
      <c r="C330"/>
      <c r="D330" s="247">
        <v>442.68</v>
      </c>
    </row>
    <row r="331" spans="1:4" ht="23.25">
      <c r="A331" s="44">
        <v>242213</v>
      </c>
      <c r="B331" s="45">
        <v>38042</v>
      </c>
      <c r="C331"/>
      <c r="D331" s="247">
        <v>442.68</v>
      </c>
    </row>
    <row r="332" spans="1:5" ht="23.25">
      <c r="A332" s="44">
        <v>242214</v>
      </c>
      <c r="B332" s="45">
        <v>38043</v>
      </c>
      <c r="C332"/>
      <c r="D332" s="247">
        <v>442.68</v>
      </c>
      <c r="E332" s="52"/>
    </row>
    <row r="333" spans="1:4" ht="23.25">
      <c r="A333" s="44">
        <v>242215</v>
      </c>
      <c r="B333" s="45">
        <v>38044</v>
      </c>
      <c r="C333"/>
      <c r="D333" s="247">
        <v>442.68</v>
      </c>
    </row>
    <row r="334" spans="1:4" ht="23.25">
      <c r="A334" s="44">
        <v>242216</v>
      </c>
      <c r="B334" s="45">
        <v>38045</v>
      </c>
      <c r="C334"/>
      <c r="D334" s="247">
        <v>442.68</v>
      </c>
    </row>
    <row r="335" spans="1:3" ht="23.25">
      <c r="A335" s="44">
        <v>242217</v>
      </c>
      <c r="B335" s="45">
        <v>38046</v>
      </c>
      <c r="C335"/>
    </row>
    <row r="336" spans="1:3" ht="23.25">
      <c r="A336" s="44">
        <v>242218</v>
      </c>
      <c r="B336" s="45">
        <v>38047</v>
      </c>
      <c r="C336"/>
    </row>
    <row r="337" spans="1:3" ht="23.25">
      <c r="A337" s="44">
        <v>242219</v>
      </c>
      <c r="B337" s="45">
        <v>38048</v>
      </c>
      <c r="C337"/>
    </row>
    <row r="338" spans="1:3" ht="23.25">
      <c r="A338" s="44">
        <v>242220</v>
      </c>
      <c r="B338" s="45">
        <v>38049</v>
      </c>
      <c r="C338"/>
    </row>
    <row r="339" spans="1:3" ht="23.25">
      <c r="A339" s="44">
        <v>242221</v>
      </c>
      <c r="B339" s="45">
        <v>38050</v>
      </c>
      <c r="C339"/>
    </row>
    <row r="340" spans="1:3" ht="23.25">
      <c r="A340" s="44">
        <v>242222</v>
      </c>
      <c r="B340" s="45">
        <v>38051</v>
      </c>
      <c r="C340"/>
    </row>
    <row r="341" spans="1:3" ht="23.25">
      <c r="A341" s="44">
        <v>242223</v>
      </c>
      <c r="B341" s="45">
        <v>38052</v>
      </c>
      <c r="C341"/>
    </row>
    <row r="342" spans="1:3" ht="23.25">
      <c r="A342" s="44">
        <v>242224</v>
      </c>
      <c r="B342" s="45">
        <v>38053</v>
      </c>
      <c r="C342"/>
    </row>
    <row r="343" spans="1:3" ht="23.25">
      <c r="A343" s="44">
        <v>242225</v>
      </c>
      <c r="B343" s="45">
        <v>38054</v>
      </c>
      <c r="C343"/>
    </row>
    <row r="344" spans="1:3" ht="23.25">
      <c r="A344" s="44">
        <v>242226</v>
      </c>
      <c r="B344" s="45">
        <v>38055</v>
      </c>
      <c r="C344"/>
    </row>
    <row r="345" spans="1:3" ht="23.25">
      <c r="A345" s="44">
        <v>242227</v>
      </c>
      <c r="B345" s="45">
        <v>38056</v>
      </c>
      <c r="C345"/>
    </row>
    <row r="346" spans="1:3" ht="23.25">
      <c r="A346" s="44">
        <v>242228</v>
      </c>
      <c r="B346" s="45">
        <v>38057</v>
      </c>
      <c r="C346"/>
    </row>
    <row r="347" spans="1:3" ht="23.25">
      <c r="A347" s="44">
        <v>242229</v>
      </c>
      <c r="B347" s="45">
        <v>38058</v>
      </c>
      <c r="C347"/>
    </row>
    <row r="348" spans="1:3" ht="23.25">
      <c r="A348" s="44">
        <v>242230</v>
      </c>
      <c r="B348" s="45">
        <v>38059</v>
      </c>
      <c r="C348"/>
    </row>
    <row r="349" spans="1:3" ht="23.25">
      <c r="A349" s="44">
        <v>242231</v>
      </c>
      <c r="B349" s="45">
        <v>38060</v>
      </c>
      <c r="C349"/>
    </row>
    <row r="350" spans="1:3" ht="23.25">
      <c r="A350" s="44">
        <v>242232</v>
      </c>
      <c r="B350" s="45">
        <v>38061</v>
      </c>
      <c r="C350"/>
    </row>
    <row r="351" spans="1:3" ht="23.25">
      <c r="A351" s="44">
        <v>242233</v>
      </c>
      <c r="B351" s="45">
        <v>38062</v>
      </c>
      <c r="C351"/>
    </row>
    <row r="352" spans="1:3" ht="23.25">
      <c r="A352" s="44">
        <v>242234</v>
      </c>
      <c r="B352" s="45">
        <v>38063</v>
      </c>
      <c r="C352"/>
    </row>
    <row r="353" spans="1:3" ht="23.25">
      <c r="A353" s="44">
        <v>242235</v>
      </c>
      <c r="B353" s="45">
        <v>38064</v>
      </c>
      <c r="C353"/>
    </row>
    <row r="354" spans="1:3" ht="23.25">
      <c r="A354" s="44">
        <v>242236</v>
      </c>
      <c r="B354" s="45">
        <v>38065</v>
      </c>
      <c r="C354"/>
    </row>
    <row r="355" spans="1:3" ht="23.25">
      <c r="A355" s="44">
        <v>242237</v>
      </c>
      <c r="B355" s="45">
        <v>38066</v>
      </c>
      <c r="C355"/>
    </row>
    <row r="356" spans="1:3" ht="23.25">
      <c r="A356" s="44">
        <v>242238</v>
      </c>
      <c r="B356" s="45">
        <v>38067</v>
      </c>
      <c r="C356"/>
    </row>
    <row r="357" spans="1:3" ht="23.25">
      <c r="A357" s="44">
        <v>242239</v>
      </c>
      <c r="B357" s="45">
        <v>38068</v>
      </c>
      <c r="C357"/>
    </row>
    <row r="358" spans="1:3" ht="23.25">
      <c r="A358" s="44">
        <v>242240</v>
      </c>
      <c r="B358" s="45">
        <v>38069</v>
      </c>
      <c r="C358"/>
    </row>
    <row r="359" spans="1:3" ht="23.25">
      <c r="A359" s="44">
        <v>242241</v>
      </c>
      <c r="B359" s="45">
        <v>38070</v>
      </c>
      <c r="C359"/>
    </row>
    <row r="360" spans="1:3" ht="23.25">
      <c r="A360" s="44">
        <v>242242</v>
      </c>
      <c r="B360" s="45">
        <v>38071</v>
      </c>
      <c r="C360"/>
    </row>
    <row r="361" spans="1:3" ht="23.25">
      <c r="A361" s="44">
        <v>242243</v>
      </c>
      <c r="B361" s="45">
        <v>38072</v>
      </c>
      <c r="C361"/>
    </row>
    <row r="362" spans="1:3" ht="23.25">
      <c r="A362" s="44">
        <v>242244</v>
      </c>
      <c r="B362" s="45">
        <v>38073</v>
      </c>
      <c r="C362"/>
    </row>
    <row r="363" spans="1:3" ht="23.25">
      <c r="A363" s="44">
        <v>242245</v>
      </c>
      <c r="B363" s="45">
        <v>38074</v>
      </c>
      <c r="C363"/>
    </row>
    <row r="364" spans="1:3" ht="23.25">
      <c r="A364" s="44">
        <v>242246</v>
      </c>
      <c r="B364" s="45">
        <v>38075</v>
      </c>
      <c r="C364"/>
    </row>
    <row r="365" spans="1:3" ht="23.25">
      <c r="A365" s="44">
        <v>242247</v>
      </c>
      <c r="B365" s="45">
        <v>38076</v>
      </c>
      <c r="C365"/>
    </row>
    <row r="366" spans="1:3" ht="23.25">
      <c r="A366" s="44">
        <v>242248</v>
      </c>
      <c r="B366" s="45">
        <v>38077</v>
      </c>
      <c r="C366"/>
    </row>
    <row r="367" ht="21">
      <c r="E367" s="47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acer</cp:lastModifiedBy>
  <cp:lastPrinted>2020-06-16T07:35:23Z</cp:lastPrinted>
  <dcterms:created xsi:type="dcterms:W3CDTF">1980-01-04T06:00:26Z</dcterms:created>
  <dcterms:modified xsi:type="dcterms:W3CDTF">2020-06-16T07:36:23Z</dcterms:modified>
  <cp:category/>
  <cp:version/>
  <cp:contentType/>
  <cp:contentStatus/>
</cp:coreProperties>
</file>