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77" sheetId="1" r:id="rId1"/>
    <sheet name="ปริมาณน้ำสูงสุด" sheetId="2" r:id="rId2"/>
    <sheet name="ปริมาณน้ำต่ำสุด" sheetId="3" r:id="rId3"/>
    <sheet name="Data P.77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<sst xmlns="http://schemas.openxmlformats.org/spreadsheetml/2006/main" count="41" uniqueCount="21">
  <si>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</si>
  <si>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</si>
  <si>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</si>
  <si>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พื้นที่รับน้ำ  550   ตร.กม.</t>
  </si>
  <si>
    <t>ตลิ่งฝั่งซ้าย 370.125 ม.(ร.ท.ก.) ตลิ่งฝั่งขวา 374.214 ม.(ร.ท.ก.)ท้องน้ำ 365.366 ม.(ร.ท.ก.) ศูนย์เสาระดับน้ำ 364.378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</si>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</sst>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0.000"/>
    <numFmt numFmtId="242" formatCode="bbbb"/>
    <numFmt numFmtId="243" formatCode="#,##0_ ;\-#,##0\ "/>
    <numFmt numFmtId="244" formatCode="mmm\-yyyy"/>
    <numFmt numFmtId="245" formatCode="#,##0.0_ ;\-#,##0.0\ "/>
    <numFmt numFmtId="246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39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4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center"/>
      <protection/>
    </xf>
    <xf numFmtId="239" fontId="29" fillId="0" borderId="20" xfId="46" applyNumberFormat="1" applyFont="1" applyBorder="1" applyAlignment="1">
      <alignment horizontal="center"/>
      <protection/>
    </xf>
    <xf numFmtId="239" fontId="29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39" fontId="29" fillId="0" borderId="17" xfId="46" applyNumberFormat="1" applyFont="1" applyBorder="1" applyAlignment="1">
      <alignment horizontal="center"/>
      <protection/>
    </xf>
    <xf numFmtId="239" fontId="29" fillId="0" borderId="19" xfId="46" applyNumberFormat="1" applyFont="1" applyBorder="1" applyAlignment="1">
      <alignment horizontal="center"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32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9" borderId="25" xfId="46" applyNumberFormat="1" applyFont="1" applyFill="1" applyBorder="1" applyAlignment="1">
      <alignment horizontal="right"/>
      <protection/>
    </xf>
    <xf numFmtId="2" fontId="0" fillId="19" borderId="26" xfId="46" applyNumberFormat="1" applyFont="1" applyFill="1" applyBorder="1" applyAlignment="1">
      <alignment horizontal="right"/>
      <protection/>
    </xf>
    <xf numFmtId="240" fontId="0" fillId="0" borderId="27" xfId="46" applyNumberFormat="1" applyFont="1" applyFill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27" fillId="0" borderId="16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center"/>
      <protection/>
    </xf>
    <xf numFmtId="240" fontId="0" fillId="0" borderId="27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31" fillId="0" borderId="25" xfId="46" applyNumberFormat="1" applyFont="1" applyBorder="1">
      <alignment/>
      <protection/>
    </xf>
    <xf numFmtId="2" fontId="31" fillId="0" borderId="26" xfId="46" applyNumberFormat="1" applyFont="1" applyBorder="1" applyAlignment="1">
      <alignment horizontal="center"/>
      <protection/>
    </xf>
    <xf numFmtId="240" fontId="31" fillId="0" borderId="27" xfId="46" applyNumberFormat="1" applyFont="1" applyBorder="1" applyAlignment="1">
      <alignment horizontal="right"/>
      <protection/>
    </xf>
    <xf numFmtId="240" fontId="31" fillId="0" borderId="27" xfId="46" applyNumberFormat="1" applyFont="1" applyBorder="1" applyAlignment="1">
      <alignment horizontal="center"/>
      <protection/>
    </xf>
    <xf numFmtId="240" fontId="31" fillId="0" borderId="27" xfId="46" applyNumberFormat="1" applyFont="1" applyBorder="1">
      <alignment/>
      <protection/>
    </xf>
    <xf numFmtId="2" fontId="31" fillId="0" borderId="28" xfId="46" applyNumberFormat="1" applyFont="1" applyBorder="1" applyAlignment="1">
      <alignment horizontal="center"/>
      <protection/>
    </xf>
    <xf numFmtId="2" fontId="31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40" fontId="0" fillId="0" borderId="20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39" fontId="33" fillId="0" borderId="27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"/>
          <c:y val="0.26275"/>
          <c:w val="0.822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P.77'!$R$9:$R$29</c:f>
              <c:numCache>
                <c:ptCount val="21"/>
                <c:pt idx="0">
                  <c:v>4</c:v>
                </c:pt>
                <c:pt idx="1">
                  <c:v>3.5</c:v>
                </c:pt>
                <c:pt idx="2">
                  <c:v>4.45</c:v>
                </c:pt>
                <c:pt idx="3">
                  <c:v>2.85</c:v>
                </c:pt>
                <c:pt idx="4">
                  <c:v>2.14</c:v>
                </c:pt>
                <c:pt idx="5">
                  <c:v>2.590000000000032</c:v>
                </c:pt>
                <c:pt idx="6">
                  <c:v>3.3</c:v>
                </c:pt>
                <c:pt idx="7">
                  <c:v>6</c:v>
                </c:pt>
                <c:pt idx="8">
                  <c:v>2.400000000000034</c:v>
                </c:pt>
                <c:pt idx="9">
                  <c:v>3.302000000000021</c:v>
                </c:pt>
                <c:pt idx="10">
                  <c:v>2.372000000000014</c:v>
                </c:pt>
                <c:pt idx="11">
                  <c:v>4.472000000000037</c:v>
                </c:pt>
                <c:pt idx="12">
                  <c:v>4.770000000000039</c:v>
                </c:pt>
                <c:pt idx="13">
                  <c:v>4.199999999999989</c:v>
                </c:pt>
                <c:pt idx="14">
                  <c:v>3.401999999999987</c:v>
                </c:pt>
                <c:pt idx="15">
                  <c:v>4.330000000000041</c:v>
                </c:pt>
                <c:pt idx="16">
                  <c:v>4.100000000000023</c:v>
                </c:pt>
                <c:pt idx="17">
                  <c:v>4.6299999999999955</c:v>
                </c:pt>
                <c:pt idx="18">
                  <c:v>3.759999999999991</c:v>
                </c:pt>
                <c:pt idx="19">
                  <c:v>4.11</c:v>
                </c:pt>
                <c:pt idx="20">
                  <c:v>3.02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P.77'!$U$9:$U$29</c:f>
              <c:numCache>
                <c:ptCount val="21"/>
                <c:pt idx="0">
                  <c:v>0.35</c:v>
                </c:pt>
                <c:pt idx="1">
                  <c:v>0.22</c:v>
                </c:pt>
                <c:pt idx="2">
                  <c:v>-0.06</c:v>
                </c:pt>
                <c:pt idx="3">
                  <c:v>-0.2</c:v>
                </c:pt>
                <c:pt idx="4">
                  <c:v>0.1</c:v>
                </c:pt>
                <c:pt idx="5">
                  <c:v>0.24</c:v>
                </c:pt>
                <c:pt idx="6">
                  <c:v>0.35</c:v>
                </c:pt>
                <c:pt idx="7">
                  <c:v>0.53</c:v>
                </c:pt>
                <c:pt idx="8">
                  <c:v>1.0900000000000318</c:v>
                </c:pt>
                <c:pt idx="9">
                  <c:v>1.141999999999996</c:v>
                </c:pt>
                <c:pt idx="10">
                  <c:v>1.150000000000034</c:v>
                </c:pt>
                <c:pt idx="11">
                  <c:v>1</c:v>
                </c:pt>
                <c:pt idx="12">
                  <c:v>1.3000000000000114</c:v>
                </c:pt>
                <c:pt idx="13">
                  <c:v>1.2900000000000205</c:v>
                </c:pt>
                <c:pt idx="14">
                  <c:v>1.0699999999999932</c:v>
                </c:pt>
                <c:pt idx="15">
                  <c:v>1.1100000000000136</c:v>
                </c:pt>
                <c:pt idx="16">
                  <c:v>1.2300000000000182</c:v>
                </c:pt>
                <c:pt idx="17">
                  <c:v>1.2800000000000296</c:v>
                </c:pt>
                <c:pt idx="18">
                  <c:v>1.54200000000003</c:v>
                </c:pt>
                <c:pt idx="19">
                  <c:v>1.34</c:v>
                </c:pt>
                <c:pt idx="20">
                  <c:v>1.2</c:v>
                </c:pt>
              </c:numCache>
            </c:numRef>
          </c:val>
        </c:ser>
        <c:overlap val="100"/>
        <c:gapWidth val="50"/>
        <c:axId val="63295633"/>
        <c:axId val="32789786"/>
      </c:barChart>
      <c:catAx>
        <c:axId val="6329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789786"/>
        <c:crossesAt val="-1"/>
        <c:auto val="1"/>
        <c:lblOffset val="100"/>
        <c:tickLblSkip val="1"/>
        <c:noMultiLvlLbl val="0"/>
      </c:catAx>
      <c:valAx>
        <c:axId val="327897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29563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95"/>
          <c:y val="0.32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3775"/>
          <c:w val="0.8432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P.77'!$C$9:$C$29</c:f>
              <c:numCache>
                <c:ptCount val="21"/>
                <c:pt idx="0">
                  <c:v>189</c:v>
                </c:pt>
                <c:pt idx="1">
                  <c:v>143.67</c:v>
                </c:pt>
                <c:pt idx="2">
                  <c:v>284.25</c:v>
                </c:pt>
                <c:pt idx="3">
                  <c:v>128.5</c:v>
                </c:pt>
                <c:pt idx="4">
                  <c:v>16.95</c:v>
                </c:pt>
                <c:pt idx="5">
                  <c:v>41.23</c:v>
                </c:pt>
                <c:pt idx="6">
                  <c:v>124.53</c:v>
                </c:pt>
                <c:pt idx="7">
                  <c:v>757.84</c:v>
                </c:pt>
                <c:pt idx="8">
                  <c:v>66.4</c:v>
                </c:pt>
                <c:pt idx="9">
                  <c:v>143.6</c:v>
                </c:pt>
                <c:pt idx="10">
                  <c:v>23.27</c:v>
                </c:pt>
                <c:pt idx="11">
                  <c:v>223.8</c:v>
                </c:pt>
                <c:pt idx="12">
                  <c:v>299.68</c:v>
                </c:pt>
                <c:pt idx="13">
                  <c:v>170.8</c:v>
                </c:pt>
                <c:pt idx="14">
                  <c:v>70.45</c:v>
                </c:pt>
                <c:pt idx="15">
                  <c:v>115.32</c:v>
                </c:pt>
                <c:pt idx="16">
                  <c:v>108.2</c:v>
                </c:pt>
                <c:pt idx="17">
                  <c:v>212.4</c:v>
                </c:pt>
                <c:pt idx="18">
                  <c:v>161.55</c:v>
                </c:pt>
                <c:pt idx="19">
                  <c:v>158.36</c:v>
                </c:pt>
                <c:pt idx="20">
                  <c:v>66</c:v>
                </c:pt>
              </c:numCache>
            </c:numRef>
          </c:val>
        </c:ser>
        <c:gapWidth val="50"/>
        <c:axId val="26672619"/>
        <c:axId val="38726980"/>
      </c:barChart>
      <c:catAx>
        <c:axId val="26672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726980"/>
        <c:crosses val="autoZero"/>
        <c:auto val="1"/>
        <c:lblOffset val="100"/>
        <c:tickLblSkip val="1"/>
        <c:noMultiLvlLbl val="0"/>
      </c:catAx>
      <c:valAx>
        <c:axId val="38726980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67261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3775"/>
          <c:w val="0.8432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P.77'!$I$9:$I$29</c:f>
              <c:numCache>
                <c:ptCount val="21"/>
                <c:pt idx="0">
                  <c:v>0.02</c:v>
                </c:pt>
                <c:pt idx="1">
                  <c:v>0.054</c:v>
                </c:pt>
                <c:pt idx="2">
                  <c:v>0.072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</c:v>
                </c:pt>
                <c:pt idx="7">
                  <c:v>0.02</c:v>
                </c:pt>
                <c:pt idx="8">
                  <c:v>0.35</c:v>
                </c:pt>
                <c:pt idx="9">
                  <c:v>0.18</c:v>
                </c:pt>
                <c:pt idx="10">
                  <c:v>0.15</c:v>
                </c:pt>
                <c:pt idx="11">
                  <c:v>0</c:v>
                </c:pt>
                <c:pt idx="12">
                  <c:v>0.88</c:v>
                </c:pt>
                <c:pt idx="13">
                  <c:v>0.04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</c:numCache>
            </c:numRef>
          </c:val>
        </c:ser>
        <c:gapWidth val="50"/>
        <c:axId val="12998501"/>
        <c:axId val="49877646"/>
      </c:barChart>
      <c:catAx>
        <c:axId val="129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998501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6245631"/>
        <c:axId val="1355749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4908601"/>
        <c:axId val="24415362"/>
      </c:lineChart>
      <c:catAx>
        <c:axId val="4624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3557496"/>
        <c:crossesAt val="-0.8"/>
        <c:auto val="0"/>
        <c:lblOffset val="100"/>
        <c:tickLblSkip val="4"/>
        <c:noMultiLvlLbl val="0"/>
      </c:catAx>
      <c:valAx>
        <c:axId val="1355749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6245631"/>
        <c:crossesAt val="1"/>
        <c:crossBetween val="midCat"/>
        <c:dispUnits/>
        <c:majorUnit val="0.1"/>
        <c:minorUnit val="0.02"/>
      </c:valAx>
      <c:catAx>
        <c:axId val="5490860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15362"/>
        <c:crosses val="autoZero"/>
        <c:auto val="0"/>
        <c:lblOffset val="100"/>
        <c:tickLblSkip val="1"/>
        <c:noMultiLvlLbl val="0"/>
      </c:catAx>
      <c:valAx>
        <c:axId val="24415362"/>
        <c:scaling>
          <c:orientation val="minMax"/>
        </c:scaling>
        <c:axPos val="l"/>
        <c:delete val="1"/>
        <c:majorTickMark val="out"/>
        <c:minorTickMark val="none"/>
        <c:tickLblPos val="nextTo"/>
        <c:crossAx val="5490860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2987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workbookViewId="0" topLeftCell="A24">
      <selection activeCell="N32" sqref="N32"/>
    </sheetView>
  </sheetViews>
  <sheetFormatPr defaultColWidth="9.33203125" defaultRowHeight="21"/>
  <cols>
    <col min="1" max="1" width="5.832031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8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0.66015625" style="1" customWidth="1"/>
    <col min="18" max="18" width="8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1">
        <v>364.378</v>
      </c>
      <c r="AP4" s="19"/>
      <c r="AQ4" s="20"/>
    </row>
    <row r="5" spans="1:43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P5" s="19"/>
      <c r="AQ5" s="20"/>
    </row>
    <row r="6" spans="1:43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P6" s="19"/>
      <c r="AQ6" s="20"/>
    </row>
    <row r="7" spans="1:43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AP7" s="19"/>
      <c r="AQ7" s="20"/>
    </row>
    <row r="8" spans="1:43" ht="20.25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P8" s="55"/>
      <c r="AP8" s="19"/>
      <c r="AQ8" s="20"/>
    </row>
    <row r="9" spans="1:43" ht="19.5">
      <c r="A9" s="56">
        <v>2542</v>
      </c>
      <c r="B9" s="57">
        <f aca="true" t="shared" si="0" ref="B9:B16">$R$4+R9</f>
        <v>368.378</v>
      </c>
      <c r="C9" s="58">
        <v>189</v>
      </c>
      <c r="D9" s="59">
        <v>37523</v>
      </c>
      <c r="E9" s="57">
        <f aca="true" t="shared" si="1" ref="E9:E16">$R$4+S9</f>
        <v>367.498</v>
      </c>
      <c r="F9" s="58">
        <v>78.7</v>
      </c>
      <c r="G9" s="59">
        <v>37523</v>
      </c>
      <c r="H9" s="57">
        <f aca="true" t="shared" si="2" ref="H9:H16">$R$4+U9</f>
        <v>364.728</v>
      </c>
      <c r="I9" s="58">
        <v>0.02</v>
      </c>
      <c r="J9" s="59">
        <v>37375</v>
      </c>
      <c r="K9" s="57">
        <f aca="true" t="shared" si="3" ref="K9:K16">$R$4+V9</f>
        <v>364.728</v>
      </c>
      <c r="L9" s="58">
        <v>0.02</v>
      </c>
      <c r="M9" s="59">
        <v>37347</v>
      </c>
      <c r="N9" s="60">
        <v>58.61</v>
      </c>
      <c r="O9" s="61">
        <v>1.85</v>
      </c>
      <c r="P9" s="55"/>
      <c r="R9" s="6">
        <v>4</v>
      </c>
      <c r="S9" s="1">
        <v>3.12</v>
      </c>
      <c r="U9" s="6">
        <v>0.35</v>
      </c>
      <c r="V9" s="1">
        <v>0.35</v>
      </c>
      <c r="AP9" s="19"/>
      <c r="AQ9" s="20"/>
    </row>
    <row r="10" spans="1:43" ht="19.5">
      <c r="A10" s="62">
        <v>2543</v>
      </c>
      <c r="B10" s="63">
        <f t="shared" si="0"/>
        <v>367.878</v>
      </c>
      <c r="C10" s="64">
        <v>143.67</v>
      </c>
      <c r="D10" s="65">
        <v>37146</v>
      </c>
      <c r="E10" s="63">
        <f t="shared" si="1"/>
        <v>367.058</v>
      </c>
      <c r="F10" s="64">
        <v>60.04</v>
      </c>
      <c r="G10" s="65">
        <v>37147</v>
      </c>
      <c r="H10" s="63">
        <f t="shared" si="2"/>
        <v>364.598</v>
      </c>
      <c r="I10" s="64">
        <v>0.054</v>
      </c>
      <c r="J10" s="65">
        <v>37242</v>
      </c>
      <c r="K10" s="63">
        <f t="shared" si="3"/>
        <v>364.608</v>
      </c>
      <c r="L10" s="64">
        <v>0.66</v>
      </c>
      <c r="M10" s="65">
        <v>36979</v>
      </c>
      <c r="N10" s="66">
        <v>86.829</v>
      </c>
      <c r="O10" s="67">
        <v>2.75</v>
      </c>
      <c r="P10" s="55"/>
      <c r="R10" s="6">
        <v>3.5</v>
      </c>
      <c r="S10" s="1">
        <v>2.68</v>
      </c>
      <c r="U10" s="6">
        <v>0.22</v>
      </c>
      <c r="V10" s="1">
        <v>0.23</v>
      </c>
      <c r="AP10" s="19"/>
      <c r="AQ10" s="20"/>
    </row>
    <row r="11" spans="1:43" ht="19.5">
      <c r="A11" s="68">
        <v>2544</v>
      </c>
      <c r="B11" s="63">
        <f t="shared" si="0"/>
        <v>368.828</v>
      </c>
      <c r="C11" s="69">
        <v>284.25</v>
      </c>
      <c r="D11" s="65">
        <v>37480</v>
      </c>
      <c r="E11" s="63">
        <f t="shared" si="1"/>
        <v>366.298</v>
      </c>
      <c r="F11" s="64">
        <v>15.9</v>
      </c>
      <c r="G11" s="65">
        <v>37474</v>
      </c>
      <c r="H11" s="63">
        <f t="shared" si="2"/>
        <v>364.318</v>
      </c>
      <c r="I11" s="64">
        <v>0.072</v>
      </c>
      <c r="J11" s="65">
        <v>37375</v>
      </c>
      <c r="K11" s="63">
        <f t="shared" si="3"/>
        <v>364.318</v>
      </c>
      <c r="L11" s="64">
        <v>0</v>
      </c>
      <c r="M11" s="65">
        <v>37346</v>
      </c>
      <c r="N11" s="66">
        <v>90.05</v>
      </c>
      <c r="O11" s="67">
        <v>2.9</v>
      </c>
      <c r="P11" s="55"/>
      <c r="R11" s="6">
        <v>4.45</v>
      </c>
      <c r="S11" s="1">
        <v>1.92</v>
      </c>
      <c r="U11" s="6">
        <v>-0.06</v>
      </c>
      <c r="V11" s="1">
        <v>-0.06</v>
      </c>
      <c r="AP11" s="19"/>
      <c r="AQ11" s="70"/>
    </row>
    <row r="12" spans="1:43" ht="19.5">
      <c r="A12" s="68">
        <v>2545</v>
      </c>
      <c r="B12" s="63">
        <f t="shared" si="0"/>
        <v>367.228</v>
      </c>
      <c r="C12" s="64">
        <v>128.5</v>
      </c>
      <c r="D12" s="65">
        <v>262</v>
      </c>
      <c r="E12" s="63">
        <f t="shared" si="1"/>
        <v>366.728</v>
      </c>
      <c r="F12" s="64">
        <v>74.87</v>
      </c>
      <c r="G12" s="65">
        <v>37519</v>
      </c>
      <c r="H12" s="63">
        <f t="shared" si="2"/>
        <v>364.178</v>
      </c>
      <c r="I12" s="64">
        <v>0</v>
      </c>
      <c r="J12" s="65">
        <v>37370</v>
      </c>
      <c r="K12" s="63">
        <f t="shared" si="3"/>
        <v>364.228</v>
      </c>
      <c r="L12" s="64">
        <v>0</v>
      </c>
      <c r="M12" s="65">
        <v>37370</v>
      </c>
      <c r="N12" s="66">
        <v>122.26</v>
      </c>
      <c r="O12" s="67">
        <v>3.8768279220000004</v>
      </c>
      <c r="P12" s="55"/>
      <c r="R12" s="6">
        <v>2.85</v>
      </c>
      <c r="S12" s="1">
        <v>2.35</v>
      </c>
      <c r="U12" s="71">
        <v>-0.2</v>
      </c>
      <c r="V12" s="1">
        <v>-0.15</v>
      </c>
      <c r="AP12" s="19"/>
      <c r="AQ12" s="70"/>
    </row>
    <row r="13" spans="1:43" ht="19.5">
      <c r="A13" s="68">
        <v>2546</v>
      </c>
      <c r="B13" s="63">
        <f t="shared" si="0"/>
        <v>366.518</v>
      </c>
      <c r="C13" s="64">
        <v>16.95</v>
      </c>
      <c r="D13" s="65">
        <v>38240</v>
      </c>
      <c r="E13" s="63">
        <f t="shared" si="1"/>
        <v>366.388</v>
      </c>
      <c r="F13" s="64">
        <v>14.94</v>
      </c>
      <c r="G13" s="65">
        <v>38240</v>
      </c>
      <c r="H13" s="63">
        <f t="shared" si="2"/>
        <v>364.478</v>
      </c>
      <c r="I13" s="64" t="s">
        <v>19</v>
      </c>
      <c r="J13" s="65">
        <v>235996</v>
      </c>
      <c r="K13" s="63">
        <f t="shared" si="3"/>
        <v>364.638</v>
      </c>
      <c r="L13" s="64">
        <v>0.01</v>
      </c>
      <c r="M13" s="65">
        <v>38027</v>
      </c>
      <c r="N13" s="66">
        <v>27.443</v>
      </c>
      <c r="O13" s="67">
        <v>0.87</v>
      </c>
      <c r="P13" s="72"/>
      <c r="R13" s="6">
        <v>2.14</v>
      </c>
      <c r="S13" s="1">
        <v>2.01</v>
      </c>
      <c r="U13" s="6">
        <v>0.1</v>
      </c>
      <c r="V13" s="1">
        <v>0.26</v>
      </c>
      <c r="AP13" s="19"/>
      <c r="AQ13" s="70"/>
    </row>
    <row r="14" spans="1:43" ht="19.5">
      <c r="A14" s="68">
        <v>2547</v>
      </c>
      <c r="B14" s="63">
        <f t="shared" si="0"/>
        <v>366.968</v>
      </c>
      <c r="C14" s="64">
        <v>41.23</v>
      </c>
      <c r="D14" s="65">
        <v>38247</v>
      </c>
      <c r="E14" s="63">
        <f t="shared" si="1"/>
        <v>366.89799999999997</v>
      </c>
      <c r="F14" s="64">
        <v>38.25</v>
      </c>
      <c r="G14" s="65">
        <v>38247</v>
      </c>
      <c r="H14" s="63">
        <f t="shared" si="2"/>
        <v>364.618</v>
      </c>
      <c r="I14" s="64">
        <v>0</v>
      </c>
      <c r="J14" s="65">
        <v>236654</v>
      </c>
      <c r="K14" s="63">
        <f t="shared" si="3"/>
        <v>364.618</v>
      </c>
      <c r="L14" s="64">
        <v>0</v>
      </c>
      <c r="M14" s="65">
        <v>38332</v>
      </c>
      <c r="N14" s="66">
        <v>48.66</v>
      </c>
      <c r="O14" s="67">
        <v>1.54</v>
      </c>
      <c r="P14" s="55"/>
      <c r="R14" s="6">
        <v>2.590000000000032</v>
      </c>
      <c r="S14" s="1">
        <v>2.519999999999982</v>
      </c>
      <c r="U14" s="6">
        <v>0.24</v>
      </c>
      <c r="V14" s="1">
        <v>0.2400000000000091</v>
      </c>
      <c r="AP14" s="19"/>
      <c r="AQ14" s="73"/>
    </row>
    <row r="15" spans="1:22" ht="19.5">
      <c r="A15" s="68">
        <v>2548</v>
      </c>
      <c r="B15" s="63">
        <f t="shared" si="0"/>
        <v>367.678</v>
      </c>
      <c r="C15" s="64">
        <v>124.53</v>
      </c>
      <c r="D15" s="65">
        <v>38607</v>
      </c>
      <c r="E15" s="63">
        <f t="shared" si="1"/>
        <v>367.508</v>
      </c>
      <c r="F15" s="64">
        <v>103.65</v>
      </c>
      <c r="G15" s="65">
        <v>38606</v>
      </c>
      <c r="H15" s="63">
        <f t="shared" si="2"/>
        <v>364.728</v>
      </c>
      <c r="I15" s="64">
        <v>0.26</v>
      </c>
      <c r="J15" s="65">
        <v>236799</v>
      </c>
      <c r="K15" s="63">
        <f t="shared" si="3"/>
        <v>364.728</v>
      </c>
      <c r="L15" s="64">
        <v>0.26</v>
      </c>
      <c r="M15" s="65">
        <v>236799</v>
      </c>
      <c r="N15" s="66">
        <v>122.31820800000001</v>
      </c>
      <c r="O15" s="74">
        <f aca="true" t="shared" si="4" ref="O15:O26">+N15*0.0317097</f>
        <v>3.8786736802176005</v>
      </c>
      <c r="P15" s="55"/>
      <c r="R15" s="6">
        <v>3.3</v>
      </c>
      <c r="S15" s="1">
        <v>3.13</v>
      </c>
      <c r="U15" s="6">
        <v>0.35</v>
      </c>
      <c r="V15" s="1">
        <v>0.35</v>
      </c>
    </row>
    <row r="16" spans="1:22" ht="19.5">
      <c r="A16" s="75">
        <v>2549</v>
      </c>
      <c r="B16" s="76">
        <f t="shared" si="0"/>
        <v>370.378</v>
      </c>
      <c r="C16" s="77">
        <v>757.84</v>
      </c>
      <c r="D16" s="78">
        <v>38961</v>
      </c>
      <c r="E16" s="63">
        <f t="shared" si="1"/>
        <v>368.64799999999997</v>
      </c>
      <c r="F16" s="64">
        <v>324</v>
      </c>
      <c r="G16" s="65">
        <v>38961</v>
      </c>
      <c r="H16" s="63">
        <f t="shared" si="2"/>
        <v>364.90799999999996</v>
      </c>
      <c r="I16" s="64">
        <v>0.02</v>
      </c>
      <c r="J16" s="65">
        <v>38846</v>
      </c>
      <c r="K16" s="63">
        <f t="shared" si="3"/>
        <v>364.90799999999996</v>
      </c>
      <c r="L16" s="64">
        <v>0.02</v>
      </c>
      <c r="M16" s="65">
        <v>38846</v>
      </c>
      <c r="N16" s="66">
        <v>257.1</v>
      </c>
      <c r="O16" s="74">
        <f t="shared" si="4"/>
        <v>8.152563870000002</v>
      </c>
      <c r="P16" s="55"/>
      <c r="R16" s="71">
        <v>6</v>
      </c>
      <c r="S16" s="1">
        <v>4.27</v>
      </c>
      <c r="U16" s="6">
        <v>0.53</v>
      </c>
      <c r="V16" s="1">
        <v>0.53</v>
      </c>
    </row>
    <row r="17" spans="1:21" ht="19.5">
      <c r="A17" s="68">
        <v>2550</v>
      </c>
      <c r="B17" s="63">
        <v>366.778</v>
      </c>
      <c r="C17" s="79">
        <v>66.4</v>
      </c>
      <c r="D17" s="65">
        <v>39345</v>
      </c>
      <c r="E17" s="80">
        <v>366.44</v>
      </c>
      <c r="F17" s="79">
        <v>39.2</v>
      </c>
      <c r="G17" s="65">
        <v>38980</v>
      </c>
      <c r="H17" s="80">
        <v>365.468</v>
      </c>
      <c r="I17" s="79">
        <v>0.35</v>
      </c>
      <c r="J17" s="65">
        <v>38837</v>
      </c>
      <c r="K17" s="80">
        <v>365.47</v>
      </c>
      <c r="L17" s="79">
        <v>0.35</v>
      </c>
      <c r="M17" s="65">
        <v>38837</v>
      </c>
      <c r="N17" s="81">
        <v>80.34</v>
      </c>
      <c r="O17" s="74">
        <f t="shared" si="4"/>
        <v>2.547557298</v>
      </c>
      <c r="P17" s="55"/>
      <c r="R17" s="6">
        <f aca="true" t="shared" si="5" ref="R17:R26">B17-$R$4</f>
        <v>2.400000000000034</v>
      </c>
      <c r="S17" s="6">
        <f aca="true" t="shared" si="6" ref="S17:S27">H17-$R$4</f>
        <v>1.0900000000000318</v>
      </c>
      <c r="U17" s="6">
        <f aca="true" t="shared" si="7" ref="U17:U27">H17-$R$4</f>
        <v>1.0900000000000318</v>
      </c>
    </row>
    <row r="18" spans="1:21" ht="19.5">
      <c r="A18" s="68">
        <v>2551</v>
      </c>
      <c r="B18" s="80">
        <v>367.68</v>
      </c>
      <c r="C18" s="79">
        <v>143.6</v>
      </c>
      <c r="D18" s="65">
        <v>39376</v>
      </c>
      <c r="E18" s="80">
        <v>367.34</v>
      </c>
      <c r="F18" s="79">
        <v>92.5</v>
      </c>
      <c r="G18" s="65">
        <v>39011</v>
      </c>
      <c r="H18" s="80">
        <v>365.52</v>
      </c>
      <c r="I18" s="79">
        <v>0.18</v>
      </c>
      <c r="J18" s="65">
        <v>38817</v>
      </c>
      <c r="K18" s="80">
        <v>365.52</v>
      </c>
      <c r="L18" s="79">
        <v>0.18</v>
      </c>
      <c r="M18" s="65">
        <v>38817</v>
      </c>
      <c r="N18" s="81">
        <v>85.34</v>
      </c>
      <c r="O18" s="74">
        <f t="shared" si="4"/>
        <v>2.7061057980000003</v>
      </c>
      <c r="P18" s="55"/>
      <c r="R18" s="6">
        <f t="shared" si="5"/>
        <v>3.302000000000021</v>
      </c>
      <c r="S18" s="6">
        <f t="shared" si="6"/>
        <v>1.141999999999996</v>
      </c>
      <c r="U18" s="6">
        <f t="shared" si="7"/>
        <v>1.141999999999996</v>
      </c>
    </row>
    <row r="19" spans="1:21" ht="19.5">
      <c r="A19" s="68">
        <v>2552</v>
      </c>
      <c r="B19" s="80">
        <v>366.75</v>
      </c>
      <c r="C19" s="79">
        <v>23.27</v>
      </c>
      <c r="D19" s="82">
        <v>39343</v>
      </c>
      <c r="E19" s="80">
        <v>366.73</v>
      </c>
      <c r="F19" s="79">
        <v>22.82</v>
      </c>
      <c r="G19" s="65">
        <v>38978</v>
      </c>
      <c r="H19" s="80">
        <v>365.528</v>
      </c>
      <c r="I19" s="79">
        <v>0.15</v>
      </c>
      <c r="J19" s="82">
        <v>40337</v>
      </c>
      <c r="K19" s="80">
        <v>365.53</v>
      </c>
      <c r="L19" s="79">
        <v>0.15</v>
      </c>
      <c r="M19" s="65">
        <v>38876</v>
      </c>
      <c r="N19" s="81">
        <v>55.7</v>
      </c>
      <c r="O19" s="83">
        <f t="shared" si="4"/>
        <v>1.7662302900000002</v>
      </c>
      <c r="P19" s="55"/>
      <c r="Q19" s="6"/>
      <c r="R19" s="6">
        <f t="shared" si="5"/>
        <v>2.372000000000014</v>
      </c>
      <c r="S19" s="6">
        <f t="shared" si="6"/>
        <v>1.150000000000034</v>
      </c>
      <c r="U19" s="6">
        <f t="shared" si="7"/>
        <v>1.150000000000034</v>
      </c>
    </row>
    <row r="20" spans="1:21" ht="19.5">
      <c r="A20" s="68">
        <v>2553</v>
      </c>
      <c r="B20" s="80">
        <v>368.85</v>
      </c>
      <c r="C20" s="79">
        <v>223.8</v>
      </c>
      <c r="D20" s="82">
        <v>40404</v>
      </c>
      <c r="E20" s="80">
        <v>367.35</v>
      </c>
      <c r="F20" s="79">
        <v>84.75</v>
      </c>
      <c r="G20" s="65">
        <v>38943</v>
      </c>
      <c r="H20" s="80">
        <v>365.378</v>
      </c>
      <c r="I20" s="79">
        <v>0</v>
      </c>
      <c r="J20" s="82">
        <v>40360</v>
      </c>
      <c r="K20" s="80">
        <v>365.378</v>
      </c>
      <c r="L20" s="79">
        <v>0</v>
      </c>
      <c r="M20" s="65">
        <v>40360</v>
      </c>
      <c r="N20" s="81">
        <v>148.7</v>
      </c>
      <c r="O20" s="83">
        <f t="shared" si="4"/>
        <v>4.71523239</v>
      </c>
      <c r="P20" s="55"/>
      <c r="R20" s="6">
        <f t="shared" si="5"/>
        <v>4.472000000000037</v>
      </c>
      <c r="S20" s="84">
        <f t="shared" si="6"/>
        <v>1</v>
      </c>
      <c r="U20" s="6">
        <f t="shared" si="7"/>
        <v>1</v>
      </c>
    </row>
    <row r="21" spans="1:21" ht="19.5">
      <c r="A21" s="68">
        <v>2554</v>
      </c>
      <c r="B21" s="80">
        <v>369.148</v>
      </c>
      <c r="C21" s="79">
        <v>299.68</v>
      </c>
      <c r="D21" s="82">
        <v>40756</v>
      </c>
      <c r="E21" s="80">
        <v>368.14</v>
      </c>
      <c r="F21" s="79">
        <v>156.8</v>
      </c>
      <c r="G21" s="65">
        <v>40756</v>
      </c>
      <c r="H21" s="80">
        <v>365.678</v>
      </c>
      <c r="I21" s="79">
        <v>0.88</v>
      </c>
      <c r="J21" s="82">
        <v>40699</v>
      </c>
      <c r="K21" s="80">
        <v>365.73</v>
      </c>
      <c r="L21" s="79">
        <v>1.3</v>
      </c>
      <c r="M21" s="82">
        <v>40699</v>
      </c>
      <c r="N21" s="81">
        <v>295.3</v>
      </c>
      <c r="O21" s="83">
        <f t="shared" si="4"/>
        <v>9.363874410000001</v>
      </c>
      <c r="P21" s="55"/>
      <c r="R21" s="1">
        <f t="shared" si="5"/>
        <v>4.770000000000039</v>
      </c>
      <c r="S21" s="6">
        <f t="shared" si="6"/>
        <v>1.3000000000000114</v>
      </c>
      <c r="U21" s="1">
        <f t="shared" si="7"/>
        <v>1.3000000000000114</v>
      </c>
    </row>
    <row r="22" spans="1:21" ht="19.5">
      <c r="A22" s="68">
        <v>2555</v>
      </c>
      <c r="B22" s="80">
        <v>368.578</v>
      </c>
      <c r="C22" s="79">
        <v>170.8</v>
      </c>
      <c r="D22" s="82">
        <v>41155</v>
      </c>
      <c r="E22" s="80">
        <v>367.18</v>
      </c>
      <c r="F22" s="79">
        <v>45.9</v>
      </c>
      <c r="G22" s="65">
        <v>41160</v>
      </c>
      <c r="H22" s="80">
        <v>365.668</v>
      </c>
      <c r="I22" s="79">
        <v>0.04</v>
      </c>
      <c r="J22" s="82">
        <v>41138</v>
      </c>
      <c r="K22" s="80">
        <v>365.671</v>
      </c>
      <c r="L22" s="79">
        <v>0.04</v>
      </c>
      <c r="M22" s="82">
        <v>41138</v>
      </c>
      <c r="N22" s="81">
        <v>65.19</v>
      </c>
      <c r="O22" s="83">
        <f t="shared" si="4"/>
        <v>2.067155343</v>
      </c>
      <c r="P22" s="55"/>
      <c r="R22" s="6">
        <f t="shared" si="5"/>
        <v>4.199999999999989</v>
      </c>
      <c r="S22" s="1">
        <f t="shared" si="6"/>
        <v>1.2900000000000205</v>
      </c>
      <c r="U22" s="1">
        <f t="shared" si="7"/>
        <v>1.2900000000000205</v>
      </c>
    </row>
    <row r="23" spans="1:21" ht="19.5">
      <c r="A23" s="68">
        <v>2556</v>
      </c>
      <c r="B23" s="80">
        <v>367.78</v>
      </c>
      <c r="C23" s="79">
        <v>70.45</v>
      </c>
      <c r="D23" s="82">
        <v>41549</v>
      </c>
      <c r="E23" s="80">
        <v>367.12</v>
      </c>
      <c r="F23" s="79">
        <v>39.1</v>
      </c>
      <c r="G23" s="65">
        <v>41566</v>
      </c>
      <c r="H23" s="80">
        <v>365.448</v>
      </c>
      <c r="I23" s="79">
        <v>0.05</v>
      </c>
      <c r="J23" s="82">
        <v>41305</v>
      </c>
      <c r="K23" s="80">
        <v>365.448</v>
      </c>
      <c r="L23" s="79">
        <v>0.05</v>
      </c>
      <c r="M23" s="82">
        <v>41305</v>
      </c>
      <c r="N23" s="81">
        <v>84.88</v>
      </c>
      <c r="O23" s="83">
        <f t="shared" si="4"/>
        <v>2.691519336</v>
      </c>
      <c r="P23" s="55"/>
      <c r="R23" s="6">
        <f t="shared" si="5"/>
        <v>3.401999999999987</v>
      </c>
      <c r="S23" s="1">
        <f t="shared" si="6"/>
        <v>1.0699999999999932</v>
      </c>
      <c r="U23" s="1">
        <f t="shared" si="7"/>
        <v>1.0699999999999932</v>
      </c>
    </row>
    <row r="24" spans="1:21" ht="19.5">
      <c r="A24" s="68">
        <v>2557</v>
      </c>
      <c r="B24" s="80">
        <v>368.708</v>
      </c>
      <c r="C24" s="79">
        <v>115.32</v>
      </c>
      <c r="D24" s="82">
        <v>41885</v>
      </c>
      <c r="E24" s="80">
        <v>367.749</v>
      </c>
      <c r="F24" s="79">
        <v>62.65</v>
      </c>
      <c r="G24" s="82">
        <v>41885</v>
      </c>
      <c r="H24" s="80">
        <v>365.488</v>
      </c>
      <c r="I24" s="79">
        <v>0</v>
      </c>
      <c r="J24" s="82">
        <v>41789</v>
      </c>
      <c r="K24" s="80">
        <v>365.503</v>
      </c>
      <c r="L24" s="79">
        <v>0</v>
      </c>
      <c r="M24" s="82">
        <v>41789</v>
      </c>
      <c r="N24" s="81">
        <v>64.85</v>
      </c>
      <c r="O24" s="83">
        <f t="shared" si="4"/>
        <v>2.0563740449999997</v>
      </c>
      <c r="P24" s="55"/>
      <c r="R24" s="1">
        <f t="shared" si="5"/>
        <v>4.330000000000041</v>
      </c>
      <c r="S24" s="1">
        <f t="shared" si="6"/>
        <v>1.1100000000000136</v>
      </c>
      <c r="U24" s="1">
        <f t="shared" si="7"/>
        <v>1.1100000000000136</v>
      </c>
    </row>
    <row r="25" spans="1:21" ht="19.5">
      <c r="A25" s="68">
        <v>2558</v>
      </c>
      <c r="B25" s="80">
        <v>368.478</v>
      </c>
      <c r="C25" s="79">
        <v>108.2</v>
      </c>
      <c r="D25" s="82">
        <v>42228</v>
      </c>
      <c r="E25" s="80">
        <v>367.308</v>
      </c>
      <c r="F25" s="79">
        <v>31.07</v>
      </c>
      <c r="G25" s="82">
        <v>42229</v>
      </c>
      <c r="H25" s="80">
        <v>365.608</v>
      </c>
      <c r="I25" s="79">
        <v>0</v>
      </c>
      <c r="J25" s="82">
        <v>42217</v>
      </c>
      <c r="K25" s="80">
        <v>365.608</v>
      </c>
      <c r="L25" s="79">
        <v>0</v>
      </c>
      <c r="M25" s="82">
        <v>42217</v>
      </c>
      <c r="N25" s="81">
        <v>25.18</v>
      </c>
      <c r="O25" s="83">
        <f t="shared" si="4"/>
        <v>0.798450246</v>
      </c>
      <c r="P25" s="55"/>
      <c r="R25" s="6">
        <f t="shared" si="5"/>
        <v>4.100000000000023</v>
      </c>
      <c r="S25" s="1">
        <f t="shared" si="6"/>
        <v>1.2300000000000182</v>
      </c>
      <c r="U25" s="1">
        <f t="shared" si="7"/>
        <v>1.2300000000000182</v>
      </c>
    </row>
    <row r="26" spans="1:21" ht="19.5">
      <c r="A26" s="68">
        <v>2559</v>
      </c>
      <c r="B26" s="80">
        <v>369.008</v>
      </c>
      <c r="C26" s="79">
        <v>212.4</v>
      </c>
      <c r="D26" s="82">
        <v>42645</v>
      </c>
      <c r="E26" s="80">
        <v>367.44</v>
      </c>
      <c r="F26" s="79">
        <v>57</v>
      </c>
      <c r="G26" s="82">
        <v>42627</v>
      </c>
      <c r="H26" s="80">
        <v>365.658</v>
      </c>
      <c r="I26" s="79">
        <v>0.01</v>
      </c>
      <c r="J26" s="82">
        <v>42570</v>
      </c>
      <c r="K26" s="80">
        <v>365.658</v>
      </c>
      <c r="L26" s="79">
        <v>0.01</v>
      </c>
      <c r="M26" s="82">
        <v>42570</v>
      </c>
      <c r="N26" s="81">
        <v>145.99</v>
      </c>
      <c r="O26" s="83">
        <f t="shared" si="4"/>
        <v>4.629299103</v>
      </c>
      <c r="P26" s="55"/>
      <c r="R26" s="1">
        <f t="shared" si="5"/>
        <v>4.6299999999999955</v>
      </c>
      <c r="S26" s="1">
        <f t="shared" si="6"/>
        <v>1.2800000000000296</v>
      </c>
      <c r="U26" s="1">
        <f t="shared" si="7"/>
        <v>1.2800000000000296</v>
      </c>
    </row>
    <row r="27" spans="1:21" ht="19.5">
      <c r="A27" s="62">
        <v>2560</v>
      </c>
      <c r="B27" s="80">
        <v>368.14</v>
      </c>
      <c r="C27" s="79">
        <v>161.55</v>
      </c>
      <c r="D27" s="82">
        <v>43376</v>
      </c>
      <c r="E27" s="80">
        <v>367.41</v>
      </c>
      <c r="F27" s="79">
        <v>76.55</v>
      </c>
      <c r="G27" s="82">
        <v>43390</v>
      </c>
      <c r="H27" s="80">
        <v>365.92</v>
      </c>
      <c r="I27" s="79">
        <v>0.01</v>
      </c>
      <c r="J27" s="82">
        <v>43127</v>
      </c>
      <c r="K27" s="80">
        <v>365.92</v>
      </c>
      <c r="L27" s="79">
        <v>0.01</v>
      </c>
      <c r="M27" s="82">
        <v>43127</v>
      </c>
      <c r="N27" s="81">
        <v>177.18</v>
      </c>
      <c r="O27" s="83">
        <v>5.62</v>
      </c>
      <c r="P27" s="55"/>
      <c r="R27" s="1">
        <v>3.759999999999991</v>
      </c>
      <c r="S27" s="6">
        <f t="shared" si="6"/>
        <v>1.54200000000003</v>
      </c>
      <c r="U27" s="1">
        <f t="shared" si="7"/>
        <v>1.54200000000003</v>
      </c>
    </row>
    <row r="28" spans="1:21" ht="20.25">
      <c r="A28" s="85">
        <v>2561</v>
      </c>
      <c r="B28" s="86">
        <v>368.49</v>
      </c>
      <c r="C28" s="87">
        <v>158.36</v>
      </c>
      <c r="D28" s="82">
        <v>43761</v>
      </c>
      <c r="E28" s="86">
        <v>368</v>
      </c>
      <c r="F28" s="87">
        <v>111</v>
      </c>
      <c r="G28" s="82">
        <v>43762</v>
      </c>
      <c r="H28" s="86">
        <v>365.72</v>
      </c>
      <c r="I28" s="87">
        <v>0.01</v>
      </c>
      <c r="J28" s="88">
        <v>43504</v>
      </c>
      <c r="K28" s="86">
        <v>365.73</v>
      </c>
      <c r="L28" s="87">
        <v>0.02</v>
      </c>
      <c r="M28" s="89">
        <v>43504</v>
      </c>
      <c r="N28" s="90">
        <v>189.3</v>
      </c>
      <c r="O28" s="91">
        <v>6</v>
      </c>
      <c r="P28" s="55"/>
      <c r="R28" s="1">
        <v>4.11</v>
      </c>
      <c r="S28" s="1">
        <v>1.34</v>
      </c>
      <c r="U28" s="1">
        <v>1.34</v>
      </c>
    </row>
    <row r="29" spans="1:21" ht="20.25">
      <c r="A29" s="85">
        <v>2562</v>
      </c>
      <c r="B29" s="86">
        <v>367.4</v>
      </c>
      <c r="C29" s="87">
        <v>66</v>
      </c>
      <c r="D29" s="82">
        <v>44093</v>
      </c>
      <c r="E29" s="86">
        <v>366.65</v>
      </c>
      <c r="F29" s="87">
        <v>25.67</v>
      </c>
      <c r="G29" s="82">
        <v>44093</v>
      </c>
      <c r="H29" s="86">
        <v>365.58</v>
      </c>
      <c r="I29" s="87">
        <v>0.01</v>
      </c>
      <c r="J29" s="88">
        <v>43915</v>
      </c>
      <c r="K29" s="86">
        <v>365.58</v>
      </c>
      <c r="L29" s="87">
        <v>0.01</v>
      </c>
      <c r="M29" s="89">
        <v>43916</v>
      </c>
      <c r="N29" s="90">
        <v>23.32</v>
      </c>
      <c r="O29" s="91">
        <v>0.74</v>
      </c>
      <c r="P29" s="55"/>
      <c r="R29" s="1">
        <v>3.02</v>
      </c>
      <c r="S29" s="1">
        <v>1.2</v>
      </c>
      <c r="U29" s="1">
        <v>1.2</v>
      </c>
    </row>
    <row r="30" spans="1:16" ht="20.25">
      <c r="A30" s="85"/>
      <c r="B30" s="86"/>
      <c r="C30" s="87"/>
      <c r="D30" s="82"/>
      <c r="E30" s="86"/>
      <c r="F30" s="87"/>
      <c r="G30" s="82"/>
      <c r="H30" s="86"/>
      <c r="I30" s="87"/>
      <c r="J30" s="88"/>
      <c r="K30" s="86"/>
      <c r="L30" s="87"/>
      <c r="M30" s="89"/>
      <c r="N30" s="90"/>
      <c r="O30" s="91"/>
      <c r="P30" s="55"/>
    </row>
    <row r="31" spans="1:16" ht="22.5" customHeight="1">
      <c r="A31" s="85"/>
      <c r="B31" s="92"/>
      <c r="C31" s="93"/>
      <c r="D31" s="94"/>
      <c r="E31" s="92"/>
      <c r="F31" s="93"/>
      <c r="G31" s="94"/>
      <c r="H31" s="92"/>
      <c r="I31" s="93"/>
      <c r="J31" s="95"/>
      <c r="K31" s="92"/>
      <c r="L31" s="93"/>
      <c r="M31" s="96"/>
      <c r="N31" s="97"/>
      <c r="O31" s="98"/>
      <c r="P31" s="55"/>
    </row>
    <row r="32" spans="1:16" ht="20.25">
      <c r="A32" s="85"/>
      <c r="B32" s="92"/>
      <c r="C32" s="93"/>
      <c r="D32" s="94"/>
      <c r="E32" s="92"/>
      <c r="F32" s="93"/>
      <c r="G32" s="94"/>
      <c r="H32" s="92"/>
      <c r="I32" s="93"/>
      <c r="J32" s="95"/>
      <c r="K32" s="92"/>
      <c r="L32" s="93"/>
      <c r="M32" s="96"/>
      <c r="N32" s="97"/>
      <c r="O32" s="98"/>
      <c r="P32" s="55"/>
    </row>
    <row r="33" spans="1:16" ht="20.25">
      <c r="A33" s="85"/>
      <c r="B33" s="92"/>
      <c r="C33" s="93"/>
      <c r="D33" s="94"/>
      <c r="E33" s="92"/>
      <c r="F33" s="93"/>
      <c r="G33" s="94"/>
      <c r="H33" s="92"/>
      <c r="I33" s="93"/>
      <c r="J33" s="95"/>
      <c r="K33" s="92"/>
      <c r="L33" s="93"/>
      <c r="M33" s="96"/>
      <c r="N33" s="97"/>
      <c r="O33" s="98"/>
      <c r="P33" s="55"/>
    </row>
    <row r="34" spans="1:16" ht="20.25">
      <c r="A34" s="85"/>
      <c r="B34" s="92"/>
      <c r="C34" s="93"/>
      <c r="D34" s="94"/>
      <c r="E34" s="92"/>
      <c r="F34" s="93"/>
      <c r="G34" s="94"/>
      <c r="H34" s="92"/>
      <c r="I34" s="93"/>
      <c r="J34" s="95"/>
      <c r="K34" s="92"/>
      <c r="L34" s="93"/>
      <c r="M34" s="96"/>
      <c r="N34" s="97"/>
      <c r="O34" s="98"/>
      <c r="P34" s="55"/>
    </row>
    <row r="35" spans="1:16" ht="22.5" customHeight="1">
      <c r="A35" s="68"/>
      <c r="B35" s="86"/>
      <c r="C35" s="99"/>
      <c r="D35" s="100"/>
      <c r="E35" s="86"/>
      <c r="F35" s="99"/>
      <c r="G35" s="89"/>
      <c r="H35" s="101"/>
      <c r="I35" s="99"/>
      <c r="J35" s="89"/>
      <c r="K35" s="86"/>
      <c r="L35" s="99"/>
      <c r="M35" s="89"/>
      <c r="N35" s="102"/>
      <c r="O35" s="91"/>
      <c r="P35" s="103"/>
    </row>
    <row r="36" spans="1:16" ht="22.5" customHeight="1">
      <c r="A36" s="68"/>
      <c r="B36" s="86"/>
      <c r="C36" s="99"/>
      <c r="D36" s="104"/>
      <c r="E36" s="86"/>
      <c r="F36" s="99"/>
      <c r="G36" s="104"/>
      <c r="H36" s="101"/>
      <c r="I36" s="99"/>
      <c r="J36" s="89"/>
      <c r="K36" s="86"/>
      <c r="L36" s="99"/>
      <c r="M36" s="89"/>
      <c r="N36" s="102"/>
      <c r="O36" s="91"/>
      <c r="P36" s="103"/>
    </row>
    <row r="37" spans="1:16" ht="22.5" customHeight="1">
      <c r="A37" s="68"/>
      <c r="B37" s="105"/>
      <c r="C37" s="106"/>
      <c r="D37" s="107" t="s">
        <v>20</v>
      </c>
      <c r="E37" s="105"/>
      <c r="F37" s="106"/>
      <c r="G37" s="108"/>
      <c r="H37" s="109"/>
      <c r="I37" s="106"/>
      <c r="J37" s="110"/>
      <c r="K37" s="105"/>
      <c r="L37" s="106"/>
      <c r="M37" s="110"/>
      <c r="N37" s="111"/>
      <c r="O37" s="112"/>
      <c r="P37" s="103"/>
    </row>
    <row r="38" spans="1:16" ht="22.5" customHeight="1">
      <c r="A38" s="113"/>
      <c r="B38" s="114"/>
      <c r="C38" s="115"/>
      <c r="D38" s="116"/>
      <c r="E38" s="114"/>
      <c r="F38" s="115"/>
      <c r="G38" s="116"/>
      <c r="H38" s="117"/>
      <c r="I38" s="115"/>
      <c r="J38" s="116"/>
      <c r="K38" s="114"/>
      <c r="L38" s="115"/>
      <c r="M38" s="116"/>
      <c r="N38" s="118"/>
      <c r="O38" s="119"/>
      <c r="P38" s="103"/>
    </row>
  </sheetData>
  <sheetProtection/>
  <printOptions/>
  <pageMargins left="0.71" right="0.11811023622047245" top="0.629921259842519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2010-12-01T02:55:35Z</cp:lastPrinted>
  <dcterms:created xsi:type="dcterms:W3CDTF">1994-01-31T08:04:27Z</dcterms:created>
  <dcterms:modified xsi:type="dcterms:W3CDTF">2020-06-08T04:41:29Z</dcterms:modified>
  <cp:category/>
  <cp:version/>
  <cp:contentType/>
  <cp:contentStatus/>
</cp:coreProperties>
</file>