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76" sheetId="1" r:id="rId1"/>
    <sheet name="เฉลี่ย5ปี" sheetId="2" r:id="rId2"/>
  </sheets>
  <definedNames>
    <definedName name="_xlnm.Print_Area" localSheetId="0">'P76'!$A$1:$N$38</definedName>
  </definedNames>
  <calcPr fullCalcOnLoad="1"/>
</workbook>
</file>

<file path=xl/sharedStrings.xml><?xml version="1.0" encoding="utf-8"?>
<sst xmlns="http://schemas.openxmlformats.org/spreadsheetml/2006/main" count="52" uniqueCount="34">
  <si>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</si>
  <si>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</si>
  <si>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</si>
  <si>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</si>
  <si>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</si>
  <si>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</si>
  <si>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</si>
  <si>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</si>
  <si>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</si>
  <si>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</si>
  <si>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</si>
  <si>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</si>
  <si>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</si>
  <si>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</si>
  <si>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</si>
  <si>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</si>
  <si>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</si>
  <si>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</si>
  <si>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</si>
  <si>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</si>
  <si>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</si>
  <si>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</si>
  <si>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</si>
  <si>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</si>
  <si>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ไม่มีการตักตะกอน</t>
  </si>
  <si>
    <t>เฉลี่ยตะกอน5ปี</t>
  </si>
  <si>
    <t>ตัน</t>
  </si>
  <si>
    <t>ตัน/ตร.กม.</t>
  </si>
  <si>
    <t>น้ำแม่ลี้ สถานี P.76  บ้านแม่อีไฮ อ.ลี้ จ.ลำพูน</t>
  </si>
  <si>
    <t>น้ำแม่ลี้ สถานี P.76 บ้านแม่อีไฮ อ.ลี้ จ.ลำพูน</t>
  </si>
  <si>
    <t>พื้นที่รับน้ำ 1,541 คร.กม.</t>
  </si>
  <si>
    <t xml:space="preserve"> ตัน</t>
  </si>
  <si>
    <t>พื้นที่รับน้ำ 1,544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</si>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</sst>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0.0000"/>
    <numFmt numFmtId="214" formatCode="#,##0.0"/>
    <numFmt numFmtId="215" formatCode="\ ด\.ด\."/>
    <numFmt numFmtId="216" formatCode="\ ด\.ด\.\ "/>
    <numFmt numFmtId="217" formatCode="_(* #,##0.0_);_(* \(#,##0.0\);_(* &quot;-&quot;??_);_(@_)"/>
    <numFmt numFmtId="218" formatCode="_(* #,##0_);_(* \(#,##0\);_(* &quot;-&quot;??_);_(@_)"/>
    <numFmt numFmtId="219" formatCode="#,##0.000"/>
    <numFmt numFmtId="220" formatCode="_(* #,##0.000_);_(* \(#,##0.000\);_(* &quot;-&quot;??_);_(@_)"/>
    <numFmt numFmtId="221" formatCode="0.00000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43" applyFont="1">
      <alignment/>
      <protection/>
    </xf>
    <xf numFmtId="211" fontId="5" fillId="0" borderId="0" xfId="43" applyNumberFormat="1" applyFont="1">
      <alignment/>
      <protection/>
    </xf>
    <xf numFmtId="0" fontId="5" fillId="0" borderId="0" xfId="0" applyFont="1" applyAlignment="1">
      <alignment/>
    </xf>
    <xf numFmtId="1" fontId="8" fillId="0" borderId="0" xfId="43" applyNumberFormat="1" applyFont="1">
      <alignment/>
      <protection/>
    </xf>
    <xf numFmtId="0" fontId="8" fillId="0" borderId="0" xfId="44" applyFont="1">
      <alignment/>
      <protection/>
    </xf>
    <xf numFmtId="211" fontId="8" fillId="0" borderId="0" xfId="43" applyNumberFormat="1" applyFont="1">
      <alignment/>
      <protection/>
    </xf>
    <xf numFmtId="3" fontId="8" fillId="0" borderId="0" xfId="44" applyNumberFormat="1" applyFont="1" applyAlignment="1">
      <alignment horizontal="center"/>
      <protection/>
    </xf>
    <xf numFmtId="2" fontId="8" fillId="0" borderId="0" xfId="43" applyNumberFormat="1" applyFont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6" fillId="0" borderId="10" xfId="43" applyFont="1" applyBorder="1">
      <alignment/>
      <protection/>
    </xf>
    <xf numFmtId="211" fontId="6" fillId="0" borderId="11" xfId="43" applyNumberFormat="1" applyFont="1" applyBorder="1">
      <alignment/>
      <protection/>
    </xf>
    <xf numFmtId="2" fontId="5" fillId="0" borderId="12" xfId="42" applyNumberFormat="1" applyFont="1" applyBorder="1" applyAlignment="1">
      <alignment horizontal="centerContinuous"/>
      <protection/>
    </xf>
    <xf numFmtId="0" fontId="5" fillId="0" borderId="13" xfId="43" applyFont="1" applyBorder="1" applyAlignment="1">
      <alignment horizontal="center"/>
      <protection/>
    </xf>
    <xf numFmtId="211" fontId="5" fillId="0" borderId="14" xfId="43" applyNumberFormat="1" applyFont="1" applyBorder="1" applyAlignment="1">
      <alignment horizontal="center"/>
      <protection/>
    </xf>
    <xf numFmtId="2" fontId="5" fillId="0" borderId="15" xfId="43" applyNumberFormat="1" applyFont="1" applyBorder="1" applyAlignment="1">
      <alignment horizontal="center"/>
      <protection/>
    </xf>
    <xf numFmtId="0" fontId="6" fillId="0" borderId="16" xfId="43" applyFont="1" applyBorder="1" applyAlignment="1">
      <alignment horizontal="center"/>
      <protection/>
    </xf>
    <xf numFmtId="211" fontId="6" fillId="0" borderId="17" xfId="43" applyNumberFormat="1" applyFont="1" applyBorder="1">
      <alignment/>
      <protection/>
    </xf>
    <xf numFmtId="2" fontId="5" fillId="0" borderId="18" xfId="43" applyNumberFormat="1" applyFont="1" applyBorder="1" applyAlignment="1">
      <alignment horizontal="center"/>
      <protection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0" borderId="0" xfId="43" applyFont="1" applyAlignment="1">
      <alignment horizontal="left"/>
      <protection/>
    </xf>
    <xf numFmtId="2" fontId="6" fillId="0" borderId="0" xfId="43" applyNumberFormat="1" applyFont="1" applyAlignment="1">
      <alignment horizontal="centerContinuous"/>
      <protection/>
    </xf>
    <xf numFmtId="211" fontId="10" fillId="0" borderId="0" xfId="43" applyNumberFormat="1" applyFont="1" applyAlignment="1">
      <alignment horizontal="centerContinuous"/>
      <protection/>
    </xf>
    <xf numFmtId="2" fontId="10" fillId="0" borderId="0" xfId="43" applyNumberFormat="1" applyFont="1" applyAlignment="1">
      <alignment horizontal="centerContinuous"/>
      <protection/>
    </xf>
    <xf numFmtId="0" fontId="10" fillId="0" borderId="0" xfId="43" applyFont="1">
      <alignment/>
      <protection/>
    </xf>
    <xf numFmtId="211" fontId="10" fillId="0" borderId="0" xfId="43" applyNumberFormat="1" applyFont="1">
      <alignment/>
      <protection/>
    </xf>
    <xf numFmtId="3" fontId="10" fillId="0" borderId="0" xfId="43" applyNumberFormat="1" applyFont="1">
      <alignment/>
      <protection/>
    </xf>
    <xf numFmtId="1" fontId="10" fillId="0" borderId="0" xfId="43" applyNumberFormat="1" applyFont="1">
      <alignment/>
      <protection/>
    </xf>
    <xf numFmtId="0" fontId="9" fillId="0" borderId="22" xfId="43" applyFont="1" applyBorder="1">
      <alignment/>
      <protection/>
    </xf>
    <xf numFmtId="211" fontId="9" fillId="0" borderId="23" xfId="43" applyNumberFormat="1" applyFont="1" applyBorder="1">
      <alignment/>
      <protection/>
    </xf>
    <xf numFmtId="2" fontId="10" fillId="0" borderId="24" xfId="42" applyNumberFormat="1" applyFont="1" applyBorder="1" applyAlignment="1">
      <alignment horizontal="centerContinuous"/>
      <protection/>
    </xf>
    <xf numFmtId="0" fontId="10" fillId="0" borderId="25" xfId="43" applyFont="1" applyBorder="1" applyAlignment="1">
      <alignment horizontal="center"/>
      <protection/>
    </xf>
    <xf numFmtId="211" fontId="10" fillId="0" borderId="26" xfId="43" applyNumberFormat="1" applyFont="1" applyBorder="1" applyAlignment="1">
      <alignment horizontal="center"/>
      <protection/>
    </xf>
    <xf numFmtId="2" fontId="10" fillId="0" borderId="27" xfId="43" applyNumberFormat="1" applyFont="1" applyBorder="1" applyAlignment="1">
      <alignment horizontal="center"/>
      <protection/>
    </xf>
    <xf numFmtId="0" fontId="9" fillId="0" borderId="28" xfId="43" applyFont="1" applyBorder="1" applyAlignment="1">
      <alignment horizontal="center"/>
      <protection/>
    </xf>
    <xf numFmtId="211" fontId="9" fillId="0" borderId="29" xfId="43" applyNumberFormat="1" applyFont="1" applyBorder="1">
      <alignment/>
      <protection/>
    </xf>
    <xf numFmtId="2" fontId="10" fillId="0" borderId="30" xfId="43" applyNumberFormat="1" applyFont="1" applyBorder="1" applyAlignment="1">
      <alignment horizontal="center"/>
      <protection/>
    </xf>
    <xf numFmtId="1" fontId="10" fillId="0" borderId="25" xfId="43" applyNumberFormat="1" applyFont="1" applyBorder="1" applyAlignment="1">
      <alignment horizontal="center"/>
      <protection/>
    </xf>
    <xf numFmtId="4" fontId="10" fillId="0" borderId="26" xfId="43" applyNumberFormat="1" applyFont="1" applyBorder="1" applyAlignment="1">
      <alignment horizontal="right"/>
      <protection/>
    </xf>
    <xf numFmtId="4" fontId="10" fillId="0" borderId="27" xfId="43" applyNumberFormat="1" applyFont="1" applyBorder="1" applyAlignment="1">
      <alignment horizontal="right"/>
      <protection/>
    </xf>
    <xf numFmtId="2" fontId="10" fillId="0" borderId="0" xfId="43" applyNumberFormat="1" applyFont="1">
      <alignment/>
      <protection/>
    </xf>
    <xf numFmtId="4" fontId="10" fillId="0" borderId="26" xfId="43" applyNumberFormat="1" applyFont="1" applyBorder="1">
      <alignment/>
      <protection/>
    </xf>
    <xf numFmtId="4" fontId="10" fillId="0" borderId="0" xfId="43" applyNumberFormat="1" applyFont="1" applyAlignment="1">
      <alignment horizontal="right"/>
      <protection/>
    </xf>
    <xf numFmtId="4" fontId="10" fillId="0" borderId="27" xfId="43" applyNumberFormat="1" applyFont="1" applyBorder="1">
      <alignment/>
      <protection/>
    </xf>
    <xf numFmtId="210" fontId="10" fillId="0" borderId="31" xfId="43" applyNumberFormat="1" applyFont="1" applyBorder="1" applyAlignment="1" applyProtection="1">
      <alignment horizontal="center"/>
      <protection/>
    </xf>
    <xf numFmtId="4" fontId="10" fillId="0" borderId="32" xfId="43" applyNumberFormat="1" applyFont="1" applyBorder="1" applyProtection="1">
      <alignment/>
      <protection/>
    </xf>
    <xf numFmtId="4" fontId="10" fillId="0" borderId="33" xfId="43" applyNumberFormat="1" applyFont="1" applyBorder="1" applyProtection="1">
      <alignment/>
      <protection/>
    </xf>
    <xf numFmtId="1" fontId="10" fillId="0" borderId="34" xfId="43" applyNumberFormat="1" applyFont="1" applyBorder="1" applyAlignment="1">
      <alignment horizontal="center"/>
      <protection/>
    </xf>
    <xf numFmtId="211" fontId="10" fillId="0" borderId="35" xfId="43" applyNumberFormat="1" applyFont="1" applyBorder="1">
      <alignment/>
      <protection/>
    </xf>
    <xf numFmtId="2" fontId="10" fillId="0" borderId="36" xfId="43" applyNumberFormat="1" applyFont="1" applyBorder="1">
      <alignment/>
      <protection/>
    </xf>
    <xf numFmtId="0" fontId="10" fillId="0" borderId="34" xfId="43" applyFont="1" applyBorder="1">
      <alignment/>
      <protection/>
    </xf>
    <xf numFmtId="211" fontId="9" fillId="0" borderId="0" xfId="43" applyNumberFormat="1" applyFont="1" applyBorder="1" applyAlignment="1">
      <alignment horizontal="left"/>
      <protection/>
    </xf>
    <xf numFmtId="211" fontId="10" fillId="0" borderId="0" xfId="43" applyNumberFormat="1" applyFont="1" applyBorder="1" applyAlignment="1">
      <alignment horizontal="centerContinuous"/>
      <protection/>
    </xf>
    <xf numFmtId="2" fontId="10" fillId="0" borderId="0" xfId="43" applyNumberFormat="1" applyFont="1" applyBorder="1" applyAlignment="1">
      <alignment horizontal="center"/>
      <protection/>
    </xf>
    <xf numFmtId="211" fontId="10" fillId="0" borderId="36" xfId="43" applyNumberFormat="1" applyFont="1" applyBorder="1" applyAlignment="1">
      <alignment horizontal="centerContinuous"/>
      <protection/>
    </xf>
    <xf numFmtId="211" fontId="10" fillId="0" borderId="0" xfId="43" applyNumberFormat="1" applyFont="1" applyBorder="1">
      <alignment/>
      <protection/>
    </xf>
    <xf numFmtId="0" fontId="10" fillId="0" borderId="36" xfId="43" applyFont="1" applyBorder="1">
      <alignment/>
      <protection/>
    </xf>
    <xf numFmtId="0" fontId="10" fillId="0" borderId="37" xfId="43" applyFont="1" applyBorder="1">
      <alignment/>
      <protection/>
    </xf>
    <xf numFmtId="211" fontId="10" fillId="0" borderId="38" xfId="43" applyNumberFormat="1" applyFont="1" applyBorder="1">
      <alignment/>
      <protection/>
    </xf>
    <xf numFmtId="211" fontId="11" fillId="0" borderId="38" xfId="43" applyNumberFormat="1" applyFont="1" applyBorder="1" applyAlignment="1">
      <alignment horizontal="left"/>
      <protection/>
    </xf>
    <xf numFmtId="211" fontId="12" fillId="0" borderId="38" xfId="43" applyNumberFormat="1" applyFont="1" applyBorder="1">
      <alignment/>
      <protection/>
    </xf>
    <xf numFmtId="2" fontId="10" fillId="0" borderId="39" xfId="43" applyNumberFormat="1" applyFont="1" applyBorder="1">
      <alignment/>
      <protection/>
    </xf>
    <xf numFmtId="3" fontId="10" fillId="0" borderId="0" xfId="43" applyNumberFormat="1" applyFont="1" applyBorder="1" applyAlignment="1">
      <alignment horizontal="right"/>
      <protection/>
    </xf>
    <xf numFmtId="2" fontId="10" fillId="0" borderId="0" xfId="43" applyNumberFormat="1" applyFont="1" applyBorder="1">
      <alignment/>
      <protection/>
    </xf>
    <xf numFmtId="211" fontId="13" fillId="0" borderId="0" xfId="43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44" applyFont="1" applyAlignment="1">
      <alignment/>
      <protection/>
    </xf>
    <xf numFmtId="0" fontId="10" fillId="0" borderId="0" xfId="43" applyFont="1" applyAlignment="1">
      <alignment/>
      <protection/>
    </xf>
    <xf numFmtId="211" fontId="10" fillId="0" borderId="0" xfId="43" applyNumberFormat="1" applyFont="1" applyAlignment="1">
      <alignment/>
      <protection/>
    </xf>
    <xf numFmtId="211" fontId="10" fillId="0" borderId="0" xfId="43" applyNumberFormat="1" applyFont="1" applyBorder="1" applyAlignment="1">
      <alignment horizontal="center"/>
      <protection/>
    </xf>
    <xf numFmtId="3" fontId="10" fillId="0" borderId="0" xfId="43" applyNumberFormat="1" applyFont="1" applyBorder="1" applyAlignment="1">
      <alignment horizontal="center"/>
      <protection/>
    </xf>
    <xf numFmtId="4" fontId="10" fillId="0" borderId="40" xfId="43" applyNumberFormat="1" applyFont="1" applyBorder="1" applyAlignment="1">
      <alignment horizontal="center"/>
      <protection/>
    </xf>
    <xf numFmtId="4" fontId="10" fillId="0" borderId="0" xfId="43" applyNumberFormat="1" applyFont="1" applyBorder="1" applyAlignment="1">
      <alignment horizontal="center"/>
      <protection/>
    </xf>
    <xf numFmtId="4" fontId="10" fillId="0" borderId="36" xfId="43" applyNumberFormat="1" applyFont="1" applyBorder="1" applyAlignment="1">
      <alignment horizontal="center"/>
      <protection/>
    </xf>
    <xf numFmtId="0" fontId="10" fillId="0" borderId="0" xfId="43" applyFont="1" applyBorder="1" applyAlignment="1">
      <alignment horizontal="right"/>
      <protection/>
    </xf>
    <xf numFmtId="0" fontId="7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4A" xfId="43"/>
    <cellStyle name="ปกติ_SEDP7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895475" y="92868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10</xdr:col>
      <xdr:colOff>447675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295775" y="92868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P7" sqref="P7"/>
    </sheetView>
  </sheetViews>
  <sheetFormatPr defaultColWidth="9.00390625" defaultRowHeight="20.25"/>
  <cols>
    <col min="1" max="1" width="3.75390625" style="29" customWidth="1"/>
    <col min="2" max="2" width="6.125" style="30" customWidth="1"/>
    <col min="3" max="3" width="6.875" style="30" customWidth="1"/>
    <col min="4" max="5" width="6.125" style="30" customWidth="1"/>
    <col min="6" max="6" width="7.00390625" style="30" customWidth="1"/>
    <col min="7" max="7" width="6.875" style="30" customWidth="1"/>
    <col min="8" max="8" width="7.125" style="30" customWidth="1"/>
    <col min="9" max="13" width="6.125" style="30" customWidth="1"/>
    <col min="14" max="14" width="9.50390625" style="45" bestFit="1" customWidth="1"/>
    <col min="15" max="16384" width="9.00390625" style="29" customWidth="1"/>
  </cols>
  <sheetData>
    <row r="1" spans="1:14" ht="21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2:14" s="70" customFormat="1" ht="20.2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7" ht="26.25" customHeight="1">
      <c r="A3" s="72" t="s">
        <v>28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80" t="s">
        <v>32</v>
      </c>
      <c r="M3" s="80"/>
      <c r="N3" s="80"/>
      <c r="Q3" s="31">
        <v>1544</v>
      </c>
    </row>
    <row r="4" spans="2:14" ht="26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1</v>
      </c>
    </row>
    <row r="6" spans="1:14" ht="23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8" t="s">
        <v>15</v>
      </c>
    </row>
    <row r="7" spans="1:14" ht="23.25" customHeigh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26</v>
      </c>
    </row>
    <row r="8" spans="1:14" s="45" customFormat="1" ht="20.25" customHeight="1">
      <c r="A8" s="42">
        <v>2544</v>
      </c>
      <c r="B8" s="43">
        <v>135.46938899478678</v>
      </c>
      <c r="C8" s="43">
        <v>929.5980110793782</v>
      </c>
      <c r="D8" s="43">
        <v>197.7981019676021</v>
      </c>
      <c r="E8" s="43">
        <v>102.473579442358</v>
      </c>
      <c r="F8" s="43">
        <v>6692.220508322271</v>
      </c>
      <c r="G8" s="43">
        <v>4561.1192724902185</v>
      </c>
      <c r="H8" s="43">
        <v>11748.39858236051</v>
      </c>
      <c r="I8" s="43">
        <v>4592.484662282251</v>
      </c>
      <c r="J8" s="43">
        <v>369.7727253518234</v>
      </c>
      <c r="K8" s="43">
        <v>96.3881199143568</v>
      </c>
      <c r="L8" s="43">
        <v>40.23181267132725</v>
      </c>
      <c r="M8" s="43">
        <v>11.694199363188156</v>
      </c>
      <c r="N8" s="44">
        <v>29477.648964240074</v>
      </c>
    </row>
    <row r="9" spans="1:14" s="45" customFormat="1" ht="20.25" customHeight="1">
      <c r="A9" s="42">
        <v>2545</v>
      </c>
      <c r="B9" s="43">
        <v>13.9</v>
      </c>
      <c r="C9" s="43">
        <v>928.8</v>
      </c>
      <c r="D9" s="43">
        <v>626.7</v>
      </c>
      <c r="E9" s="43">
        <v>201.7</v>
      </c>
      <c r="F9" s="43">
        <v>2088.4</v>
      </c>
      <c r="G9" s="43">
        <v>28914.1</v>
      </c>
      <c r="H9" s="43">
        <v>6826.7</v>
      </c>
      <c r="I9" s="43">
        <v>5115.1</v>
      </c>
      <c r="J9" s="43">
        <v>1242.6</v>
      </c>
      <c r="K9" s="43">
        <v>430.4</v>
      </c>
      <c r="L9" s="43">
        <v>181.8</v>
      </c>
      <c r="M9" s="43">
        <v>151.4</v>
      </c>
      <c r="N9" s="44">
        <v>46721.6</v>
      </c>
    </row>
    <row r="10" spans="1:14" s="45" customFormat="1" ht="20.25" customHeight="1">
      <c r="A10" s="42">
        <v>2546</v>
      </c>
      <c r="B10" s="43">
        <v>157.2</v>
      </c>
      <c r="C10" s="43">
        <v>202.5</v>
      </c>
      <c r="D10" s="43">
        <v>183.6</v>
      </c>
      <c r="E10" s="43">
        <v>517.2</v>
      </c>
      <c r="F10" s="43">
        <v>311.9</v>
      </c>
      <c r="G10" s="43">
        <v>3020.3</v>
      </c>
      <c r="H10" s="43">
        <v>563.7</v>
      </c>
      <c r="I10" s="43">
        <v>154.2</v>
      </c>
      <c r="J10" s="43">
        <v>48.2</v>
      </c>
      <c r="K10" s="43">
        <v>40.8</v>
      </c>
      <c r="L10" s="43">
        <v>28.8</v>
      </c>
      <c r="M10" s="43">
        <v>19.2</v>
      </c>
      <c r="N10" s="44">
        <v>5247.6</v>
      </c>
    </row>
    <row r="11" spans="1:14" s="45" customFormat="1" ht="20.25" customHeight="1">
      <c r="A11" s="42">
        <v>2547</v>
      </c>
      <c r="B11" s="43">
        <v>2.2184192584348574</v>
      </c>
      <c r="C11" s="43">
        <v>572.6628582575318</v>
      </c>
      <c r="D11" s="43">
        <v>2170.631005362085</v>
      </c>
      <c r="E11" s="43">
        <v>453.5736727259927</v>
      </c>
      <c r="F11" s="43">
        <v>951.3455112082485</v>
      </c>
      <c r="G11" s="43">
        <v>5806.576233469713</v>
      </c>
      <c r="H11" s="43">
        <v>591.8982764209672</v>
      </c>
      <c r="I11" s="43">
        <v>429.38203728743395</v>
      </c>
      <c r="J11" s="43">
        <v>174.12872100649545</v>
      </c>
      <c r="K11" s="43">
        <v>58.17308697307897</v>
      </c>
      <c r="L11" s="43">
        <v>23.197661235878332</v>
      </c>
      <c r="M11" s="46">
        <v>9.425803721641252</v>
      </c>
      <c r="N11" s="44">
        <v>11243.2132869275</v>
      </c>
    </row>
    <row r="12" spans="1:14" s="45" customFormat="1" ht="20.25" customHeight="1">
      <c r="A12" s="42">
        <v>2548</v>
      </c>
      <c r="B12" s="43">
        <v>62.47902327506928</v>
      </c>
      <c r="C12" s="43">
        <v>70.30512896392219</v>
      </c>
      <c r="D12" s="43">
        <v>132.74715554877727</v>
      </c>
      <c r="E12" s="43">
        <v>326.91309696484865</v>
      </c>
      <c r="F12" s="43">
        <v>142.86703586139484</v>
      </c>
      <c r="G12" s="43">
        <v>5404.506008680536</v>
      </c>
      <c r="H12" s="43">
        <v>1287.006352213965</v>
      </c>
      <c r="I12" s="43">
        <v>1338.7748103875729</v>
      </c>
      <c r="J12" s="43">
        <v>185.3051596561873</v>
      </c>
      <c r="K12" s="43">
        <v>86.20571374224043</v>
      </c>
      <c r="L12" s="43">
        <v>63.9576791584922</v>
      </c>
      <c r="M12" s="43">
        <v>64.61463282214784</v>
      </c>
      <c r="N12" s="44">
        <v>9165.681797275152</v>
      </c>
    </row>
    <row r="13" spans="1:14" s="45" customFormat="1" ht="20.25" customHeight="1">
      <c r="A13" s="42">
        <v>2549</v>
      </c>
      <c r="B13" s="77" t="s">
        <v>24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s="45" customFormat="1" ht="20.25" customHeight="1">
      <c r="A14" s="42">
        <v>2550</v>
      </c>
      <c r="B14" s="43">
        <v>59.050658743312184</v>
      </c>
      <c r="C14" s="43">
        <v>6464.102076682259</v>
      </c>
      <c r="D14" s="43">
        <v>2086.901647673924</v>
      </c>
      <c r="E14" s="43">
        <v>674.3659030451278</v>
      </c>
      <c r="F14" s="43">
        <v>3057.61326513487</v>
      </c>
      <c r="G14" s="43">
        <v>8817.154299317472</v>
      </c>
      <c r="H14" s="43">
        <v>10382.74972634753</v>
      </c>
      <c r="I14" s="43">
        <v>1253.9915304570984</v>
      </c>
      <c r="J14" s="43">
        <v>418.1290929884985</v>
      </c>
      <c r="K14" s="43">
        <v>164.2842863753955</v>
      </c>
      <c r="L14" s="43">
        <v>124.99494652262564</v>
      </c>
      <c r="M14" s="43">
        <v>98.92552018823727</v>
      </c>
      <c r="N14" s="44">
        <v>33602.262953476355</v>
      </c>
    </row>
    <row r="15" spans="1:14" s="45" customFormat="1" ht="20.25" customHeight="1">
      <c r="A15" s="42">
        <v>2551</v>
      </c>
      <c r="B15" s="43">
        <v>1349.58</v>
      </c>
      <c r="C15" s="43">
        <v>2643.24</v>
      </c>
      <c r="D15" s="43">
        <v>2648.15</v>
      </c>
      <c r="E15" s="43">
        <v>554.68</v>
      </c>
      <c r="F15" s="43">
        <v>1057.04</v>
      </c>
      <c r="G15" s="43">
        <v>4093.6</v>
      </c>
      <c r="H15" s="43">
        <v>7261.55</v>
      </c>
      <c r="I15" s="43">
        <v>4385.73</v>
      </c>
      <c r="J15" s="43">
        <v>540.7</v>
      </c>
      <c r="K15" s="43">
        <v>253.79</v>
      </c>
      <c r="L15" s="43">
        <v>87.51</v>
      </c>
      <c r="M15" s="43">
        <v>47.96</v>
      </c>
      <c r="N15" s="44">
        <v>24923.52</v>
      </c>
    </row>
    <row r="16" spans="1:14" s="45" customFormat="1" ht="20.25" customHeight="1">
      <c r="A16" s="42">
        <v>2552</v>
      </c>
      <c r="B16" s="43">
        <v>1265.6640918741473</v>
      </c>
      <c r="C16" s="43">
        <v>4547.097792353893</v>
      </c>
      <c r="D16" s="43">
        <v>2572.1455894766423</v>
      </c>
      <c r="E16" s="43">
        <v>2555.3392022864086</v>
      </c>
      <c r="F16" s="43">
        <v>740.809210739381</v>
      </c>
      <c r="G16" s="43">
        <v>4012.8769814440616</v>
      </c>
      <c r="H16" s="43">
        <v>10464.255501530852</v>
      </c>
      <c r="I16" s="43">
        <v>1617.8802240767836</v>
      </c>
      <c r="J16" s="43">
        <v>452.90523039118995</v>
      </c>
      <c r="K16" s="43">
        <v>637.1209270380007</v>
      </c>
      <c r="L16" s="43">
        <v>51.142185685722104</v>
      </c>
      <c r="M16" s="43">
        <v>59.20551199486244</v>
      </c>
      <c r="N16" s="44">
        <v>28976.442448891947</v>
      </c>
    </row>
    <row r="17" spans="1:14" s="45" customFormat="1" ht="20.25" customHeight="1">
      <c r="A17" s="42">
        <v>2553</v>
      </c>
      <c r="B17" s="43">
        <v>6.548696274932638</v>
      </c>
      <c r="C17" s="43">
        <v>6.813070425082145</v>
      </c>
      <c r="D17" s="43">
        <v>26.857167141774866</v>
      </c>
      <c r="E17" s="43">
        <v>46.57867619832901</v>
      </c>
      <c r="F17" s="43">
        <v>1406.0404189283329</v>
      </c>
      <c r="G17" s="43">
        <v>1217.2946677998868</v>
      </c>
      <c r="H17" s="43">
        <v>6488.620290428134</v>
      </c>
      <c r="I17" s="43">
        <v>451.65549982416604</v>
      </c>
      <c r="J17" s="43">
        <v>169.7446080930312</v>
      </c>
      <c r="K17" s="43">
        <v>38.52601427013884</v>
      </c>
      <c r="L17" s="43">
        <v>5.751785387879059</v>
      </c>
      <c r="M17" s="43">
        <v>86.91118902350782</v>
      </c>
      <c r="N17" s="44">
        <v>9951.342083795196</v>
      </c>
    </row>
    <row r="18" spans="1:14" s="45" customFormat="1" ht="20.25" customHeight="1">
      <c r="A18" s="42">
        <v>2554</v>
      </c>
      <c r="B18" s="43">
        <v>753.3362284686241</v>
      </c>
      <c r="C18" s="43">
        <v>12709.000263842225</v>
      </c>
      <c r="D18" s="43">
        <v>4300.778081392487</v>
      </c>
      <c r="E18" s="43">
        <v>3772.5635706657526</v>
      </c>
      <c r="F18" s="43">
        <v>10596.38204206084</v>
      </c>
      <c r="G18" s="43">
        <v>16921.61906566981</v>
      </c>
      <c r="H18" s="43">
        <v>27709.152050498964</v>
      </c>
      <c r="I18" s="43">
        <v>2888.739331804252</v>
      </c>
      <c r="J18" s="43">
        <v>885.8218359232225</v>
      </c>
      <c r="K18" s="43">
        <v>388.41402164900325</v>
      </c>
      <c r="L18" s="43">
        <v>258.5618824378284</v>
      </c>
      <c r="M18" s="43">
        <v>188.1719571325686</v>
      </c>
      <c r="N18" s="44">
        <v>81372.54033154558</v>
      </c>
    </row>
    <row r="19" spans="1:14" s="45" customFormat="1" ht="20.25" customHeight="1">
      <c r="A19" s="42">
        <v>2555</v>
      </c>
      <c r="B19" s="43">
        <v>39.02767190396458</v>
      </c>
      <c r="C19" s="43">
        <v>4123.680817012997</v>
      </c>
      <c r="D19" s="43">
        <v>1095.3329158598287</v>
      </c>
      <c r="E19" s="43">
        <v>186.6144489957512</v>
      </c>
      <c r="F19" s="43">
        <v>225.7919711186257</v>
      </c>
      <c r="G19" s="43">
        <v>10220.19490364444</v>
      </c>
      <c r="H19" s="43">
        <v>2912.990500897931</v>
      </c>
      <c r="I19" s="43">
        <v>879.2095004681073</v>
      </c>
      <c r="J19" s="43">
        <v>276.46291384006685</v>
      </c>
      <c r="K19" s="43">
        <v>12.850252111886013</v>
      </c>
      <c r="L19" s="43">
        <v>124.30189982135835</v>
      </c>
      <c r="M19" s="43">
        <v>5.661371958590831</v>
      </c>
      <c r="N19" s="44">
        <v>20102.119167633547</v>
      </c>
    </row>
    <row r="20" spans="1:14" s="45" customFormat="1" ht="20.25" customHeight="1">
      <c r="A20" s="42">
        <v>2556</v>
      </c>
      <c r="B20" s="43">
        <v>3.573359739679442</v>
      </c>
      <c r="C20" s="43">
        <v>2.79599634521444</v>
      </c>
      <c r="D20" s="43">
        <v>53.20374818834771</v>
      </c>
      <c r="E20" s="43">
        <v>30.311745981613278</v>
      </c>
      <c r="F20" s="43">
        <v>3073.585535642</v>
      </c>
      <c r="G20" s="43">
        <v>6757.571684947371</v>
      </c>
      <c r="H20" s="43">
        <v>1763.4909077804507</v>
      </c>
      <c r="I20" s="43">
        <v>288.41346370330496</v>
      </c>
      <c r="J20" s="43">
        <v>100.28943583979476</v>
      </c>
      <c r="K20" s="43">
        <v>17.392873407256864</v>
      </c>
      <c r="L20" s="43">
        <v>3.558164208581342</v>
      </c>
      <c r="M20" s="43">
        <v>1.311811719705326</v>
      </c>
      <c r="N20" s="44">
        <v>12095.49872750332</v>
      </c>
    </row>
    <row r="21" spans="1:14" s="45" customFormat="1" ht="20.25" customHeight="1">
      <c r="A21" s="42">
        <v>2557</v>
      </c>
      <c r="B21" s="43">
        <v>14.299888587488118</v>
      </c>
      <c r="C21" s="43">
        <v>485.884421052447</v>
      </c>
      <c r="D21" s="43">
        <v>590.1181485462921</v>
      </c>
      <c r="E21" s="43">
        <v>35.145392324042874</v>
      </c>
      <c r="F21" s="43">
        <v>2066.685341410678</v>
      </c>
      <c r="G21" s="43">
        <v>3123.082143453055</v>
      </c>
      <c r="H21" s="43">
        <v>2488.863971755476</v>
      </c>
      <c r="I21" s="43">
        <v>3330.8265331607336</v>
      </c>
      <c r="J21" s="43">
        <v>251.27341100718064</v>
      </c>
      <c r="K21" s="43">
        <v>292.81985789327456</v>
      </c>
      <c r="L21" s="43">
        <v>47.527399008122146</v>
      </c>
      <c r="M21" s="43">
        <v>17.319093845098624</v>
      </c>
      <c r="N21" s="44">
        <v>12743.84560204389</v>
      </c>
    </row>
    <row r="22" spans="1:15" s="45" customFormat="1" ht="20.25" customHeight="1">
      <c r="A22" s="42">
        <v>2558</v>
      </c>
      <c r="B22" s="43">
        <v>189.42352163513797</v>
      </c>
      <c r="C22" s="43">
        <v>102.08212979127329</v>
      </c>
      <c r="D22" s="43">
        <v>11.931076691424092</v>
      </c>
      <c r="E22" s="43">
        <v>11.347080643655001</v>
      </c>
      <c r="F22" s="43">
        <v>11.970772868885126</v>
      </c>
      <c r="G22" s="43">
        <v>107.67532569253234</v>
      </c>
      <c r="H22" s="43">
        <v>211.2806543954759</v>
      </c>
      <c r="I22" s="43">
        <v>166.8020494400952</v>
      </c>
      <c r="J22" s="43">
        <v>285.293431102672</v>
      </c>
      <c r="K22" s="43">
        <v>23.545243749920807</v>
      </c>
      <c r="L22" s="43">
        <v>14.662694994608957</v>
      </c>
      <c r="M22" s="43">
        <v>6.183022953121877</v>
      </c>
      <c r="N22" s="44">
        <v>1142.1970039588025</v>
      </c>
      <c r="O22" s="47"/>
    </row>
    <row r="23" spans="1:14" s="45" customFormat="1" ht="20.25" customHeight="1">
      <c r="A23" s="42">
        <v>2559</v>
      </c>
      <c r="B23" s="43">
        <v>48.76953049126393</v>
      </c>
      <c r="C23" s="43">
        <v>7.856336868354327</v>
      </c>
      <c r="D23" s="43">
        <v>7.613220563431457</v>
      </c>
      <c r="E23" s="43">
        <v>2235.7813542952713</v>
      </c>
      <c r="F23" s="43">
        <v>786.3819952766567</v>
      </c>
      <c r="G23" s="43">
        <v>9796.706958628605</v>
      </c>
      <c r="H23" s="43">
        <v>7640.204686522354</v>
      </c>
      <c r="I23" s="43">
        <v>3868.7048268644503</v>
      </c>
      <c r="J23" s="43">
        <v>683.9662713694136</v>
      </c>
      <c r="K23" s="43">
        <v>72.83336957994523</v>
      </c>
      <c r="L23" s="43">
        <v>74.666808516235</v>
      </c>
      <c r="M23" s="43">
        <v>80.21534794303994</v>
      </c>
      <c r="N23" s="44">
        <v>25303.70070691902</v>
      </c>
    </row>
    <row r="24" spans="1:14" s="45" customFormat="1" ht="20.25" customHeight="1">
      <c r="A24" s="42">
        <v>2560</v>
      </c>
      <c r="B24" s="43">
        <v>46.37985565432206</v>
      </c>
      <c r="C24" s="43">
        <v>1303.1128075363972</v>
      </c>
      <c r="D24" s="43">
        <v>2121.834756426327</v>
      </c>
      <c r="E24" s="43">
        <v>2189.222494880002</v>
      </c>
      <c r="F24" s="43">
        <v>3635.074069440539</v>
      </c>
      <c r="G24" s="43">
        <v>4666.041457544001</v>
      </c>
      <c r="H24" s="43">
        <v>8829.478807893001</v>
      </c>
      <c r="I24" s="43">
        <v>1901.9993046522081</v>
      </c>
      <c r="J24" s="43">
        <v>977.5787308222737</v>
      </c>
      <c r="K24" s="43">
        <v>944.2036656513272</v>
      </c>
      <c r="L24" s="43">
        <v>24.901149069762063</v>
      </c>
      <c r="M24" s="43">
        <v>22.1274834501557</v>
      </c>
      <c r="N24" s="44">
        <v>26661.95458302032</v>
      </c>
    </row>
    <row r="25" spans="1:14" s="45" customFormat="1" ht="20.25" customHeight="1">
      <c r="A25" s="42">
        <v>2561</v>
      </c>
      <c r="B25" s="43">
        <v>55.63125319353921</v>
      </c>
      <c r="C25" s="43">
        <v>548.6410652065141</v>
      </c>
      <c r="D25" s="43">
        <v>467.4274966131912</v>
      </c>
      <c r="E25" s="43">
        <v>317.4202970321958</v>
      </c>
      <c r="F25" s="43">
        <v>383.97026109063574</v>
      </c>
      <c r="G25" s="43">
        <v>387.43573481090544</v>
      </c>
      <c r="H25" s="43">
        <v>2319.290970708787</v>
      </c>
      <c r="I25" s="43">
        <v>408.1624391620748</v>
      </c>
      <c r="J25" s="43">
        <v>236.6480538702981</v>
      </c>
      <c r="K25" s="43">
        <v>172.51768353941813</v>
      </c>
      <c r="L25" s="43">
        <v>79.88390961577082</v>
      </c>
      <c r="M25" s="43">
        <v>76.97028537726564</v>
      </c>
      <c r="N25" s="44">
        <v>5453.9994502205955</v>
      </c>
    </row>
    <row r="26" spans="1:14" s="45" customFormat="1" ht="20.25" customHeight="1">
      <c r="A26" s="42">
        <v>2562</v>
      </c>
      <c r="B26" s="43">
        <v>58.17293972112407</v>
      </c>
      <c r="C26" s="43">
        <v>47.60752937455605</v>
      </c>
      <c r="D26" s="43">
        <v>64.93659284738966</v>
      </c>
      <c r="E26" s="43">
        <v>59.923111738350435</v>
      </c>
      <c r="F26" s="43">
        <v>488.5013831117395</v>
      </c>
      <c r="G26" s="43">
        <v>1300.9736550697123</v>
      </c>
      <c r="H26" s="43">
        <v>214.35186086518766</v>
      </c>
      <c r="I26" s="43">
        <v>59.78754643475069</v>
      </c>
      <c r="J26" s="43">
        <v>57.29064582176421</v>
      </c>
      <c r="K26" s="43">
        <v>52.404043674346184</v>
      </c>
      <c r="L26" s="43">
        <v>44.64680093587852</v>
      </c>
      <c r="M26" s="43">
        <v>9.876807889225859</v>
      </c>
      <c r="N26" s="44">
        <v>2458.4729174840254</v>
      </c>
    </row>
    <row r="27" spans="1:14" s="45" customFormat="1" ht="20.25" customHeight="1">
      <c r="A27" s="42">
        <v>2563</v>
      </c>
      <c r="B27" s="43">
        <v>0</v>
      </c>
      <c r="C27" s="43">
        <v>0</v>
      </c>
      <c r="D27" s="43">
        <v>0</v>
      </c>
      <c r="E27" s="43">
        <v>0</v>
      </c>
      <c r="F27" s="43">
        <v>837.1990269970117</v>
      </c>
      <c r="G27" s="43">
        <v>4916.984144327774</v>
      </c>
      <c r="H27" s="43">
        <v>1605.0242084452518</v>
      </c>
      <c r="I27" s="43">
        <v>978.0344038460374</v>
      </c>
      <c r="J27" s="43">
        <v>4.851430832771208</v>
      </c>
      <c r="K27" s="43">
        <v>2.0936539896717425</v>
      </c>
      <c r="L27" s="43">
        <v>1.014598777772121</v>
      </c>
      <c r="M27" s="43">
        <v>0.1996983392006652</v>
      </c>
      <c r="N27" s="44">
        <v>8345.40116555549</v>
      </c>
    </row>
    <row r="28" spans="1:14" s="45" customFormat="1" ht="20.25" customHeight="1">
      <c r="A28" s="42">
        <v>2564</v>
      </c>
      <c r="B28" s="46">
        <v>17.899581636387033</v>
      </c>
      <c r="C28" s="46">
        <v>44.648555382692486</v>
      </c>
      <c r="D28" s="46">
        <v>33.98679015622018</v>
      </c>
      <c r="E28" s="46">
        <v>190.8746974132097</v>
      </c>
      <c r="F28" s="46">
        <v>106.6187673627152</v>
      </c>
      <c r="G28" s="46">
        <v>27286.623519885565</v>
      </c>
      <c r="H28" s="46">
        <v>1907.509372582009</v>
      </c>
      <c r="I28" s="46">
        <v>413.7184698860252</v>
      </c>
      <c r="J28" s="46">
        <v>70.54492261079636</v>
      </c>
      <c r="K28" s="46">
        <v>50.53575297749275</v>
      </c>
      <c r="L28" s="46">
        <v>34.763765783127425</v>
      </c>
      <c r="M28" s="46">
        <v>32.98139376829731</v>
      </c>
      <c r="N28" s="48">
        <v>30190.705589444537</v>
      </c>
    </row>
    <row r="29" spans="1:14" s="45" customFormat="1" ht="20.25" customHeight="1">
      <c r="A29" s="42">
        <v>2565</v>
      </c>
      <c r="B29" s="46">
        <v>28.347137760759857</v>
      </c>
      <c r="C29" s="46">
        <v>555.6092222997381</v>
      </c>
      <c r="D29" s="46">
        <v>126.15359524368816</v>
      </c>
      <c r="E29" s="46">
        <v>2301.9941022101493</v>
      </c>
      <c r="F29" s="46">
        <v>4273.173065130095</v>
      </c>
      <c r="G29" s="46">
        <v>66572.85968204394</v>
      </c>
      <c r="H29" s="46">
        <v>42114.75700290559</v>
      </c>
      <c r="I29" s="46">
        <v>1010.1771884421925</v>
      </c>
      <c r="J29" s="46">
        <v>469.77954968574676</v>
      </c>
      <c r="K29" s="46">
        <v>133.98916411190413</v>
      </c>
      <c r="L29" s="46">
        <v>39.089055726557916</v>
      </c>
      <c r="M29" s="46">
        <v>92.3835383259062</v>
      </c>
      <c r="N29" s="48">
        <v>117718.31230388625</v>
      </c>
    </row>
    <row r="30" spans="1:14" s="45" customFormat="1" ht="20.25" customHeight="1">
      <c r="A30" s="42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8"/>
    </row>
    <row r="31" spans="1:14" s="45" customFormat="1" ht="20.25" customHeight="1">
      <c r="A31" s="49" t="s">
        <v>17</v>
      </c>
      <c r="B31" s="50">
        <f>+MAX(B8:B29)</f>
        <v>1349.58</v>
      </c>
      <c r="C31" s="50">
        <f>+MAX(C8:C29)</f>
        <v>12709.000263842225</v>
      </c>
      <c r="D31" s="50">
        <f>+MAX(D8:D29)</f>
        <v>4300.778081392487</v>
      </c>
      <c r="E31" s="50">
        <f>+MAX(E8:E29)</f>
        <v>3772.5635706657526</v>
      </c>
      <c r="F31" s="50">
        <f>+MAX(F8:F29)</f>
        <v>10596.38204206084</v>
      </c>
      <c r="G31" s="50">
        <f>+MAX(G8:G29)</f>
        <v>66572.85968204394</v>
      </c>
      <c r="H31" s="50">
        <f>+MAX(H8:H29)</f>
        <v>42114.75700290559</v>
      </c>
      <c r="I31" s="50">
        <f>+MAX(I8:I29)</f>
        <v>5115.1</v>
      </c>
      <c r="J31" s="50">
        <f>+MAX(J8:J29)</f>
        <v>1242.6</v>
      </c>
      <c r="K31" s="50">
        <f>+MAX(K8:K29)</f>
        <v>944.2036656513272</v>
      </c>
      <c r="L31" s="50">
        <f>+MAX(L8:L29)</f>
        <v>258.5618824378284</v>
      </c>
      <c r="M31" s="50">
        <f>+MAX(M8:M29)</f>
        <v>188.1719571325686</v>
      </c>
      <c r="N31" s="51">
        <f>+MAX(N8:N29)</f>
        <v>117718.31230388625</v>
      </c>
    </row>
    <row r="32" spans="1:14" s="45" customFormat="1" ht="20.25" customHeight="1">
      <c r="A32" s="49" t="s">
        <v>18</v>
      </c>
      <c r="B32" s="50">
        <f>+AVERAGE(B8:B29)</f>
        <v>205.09386891490354</v>
      </c>
      <c r="C32" s="50">
        <f>+AVERAGE(C8:C29)</f>
        <v>1728.3827658321177</v>
      </c>
      <c r="D32" s="50">
        <f>+AVERAGE(D8:D29)</f>
        <v>929.4689090333063</v>
      </c>
      <c r="E32" s="50">
        <f>+AVERAGE(E8:E29)</f>
        <v>798.2867822306218</v>
      </c>
      <c r="F32" s="50">
        <f>+AVERAGE(F8:F29)</f>
        <v>2044.45572293833</v>
      </c>
      <c r="G32" s="50">
        <f>+AVERAGE(G8:G29)</f>
        <v>10376.442654234266</v>
      </c>
      <c r="H32" s="50">
        <f>+AVERAGE(H8:H29)</f>
        <v>7396.727320216782</v>
      </c>
      <c r="I32" s="50">
        <f>+AVERAGE(I8:I29)</f>
        <v>1692.0844677228351</v>
      </c>
      <c r="J32" s="50">
        <f>+AVERAGE(J8:J29)</f>
        <v>376.251722391106</v>
      </c>
      <c r="K32" s="50">
        <f>+AVERAGE(K8:K29)</f>
        <v>189.01370145945992</v>
      </c>
      <c r="L32" s="50">
        <f>+AVERAGE(L8:L29)</f>
        <v>64.52210474083465</v>
      </c>
      <c r="M32" s="50">
        <f>+AVERAGE(M8:M29)</f>
        <v>51.558984276941025</v>
      </c>
      <c r="N32" s="51">
        <f>+AVERAGE(N8:N29)</f>
        <v>25852.28852780102</v>
      </c>
    </row>
    <row r="33" spans="1:14" s="45" customFormat="1" ht="20.25" customHeight="1">
      <c r="A33" s="49" t="s">
        <v>19</v>
      </c>
      <c r="B33" s="50">
        <f>+MIN(B8:B29)</f>
        <v>0</v>
      </c>
      <c r="C33" s="50">
        <f>+MIN(C8:C29)</f>
        <v>0</v>
      </c>
      <c r="D33" s="50">
        <f>+MIN(D8:D29)</f>
        <v>0</v>
      </c>
      <c r="E33" s="50">
        <f>+MIN(E8:E29)</f>
        <v>0</v>
      </c>
      <c r="F33" s="50">
        <f>+MIN(F8:F29)</f>
        <v>11.970772868885126</v>
      </c>
      <c r="G33" s="50">
        <f>+MIN(G8:G29)</f>
        <v>107.67532569253234</v>
      </c>
      <c r="H33" s="50">
        <f>+MIN(H8:H29)</f>
        <v>211.2806543954759</v>
      </c>
      <c r="I33" s="50">
        <f>+MIN(I8:I29)</f>
        <v>59.78754643475069</v>
      </c>
      <c r="J33" s="50">
        <f>+MIN(J8:J29)</f>
        <v>4.851430832771208</v>
      </c>
      <c r="K33" s="50">
        <f>+MIN(K8:K29)</f>
        <v>2.0936539896717425</v>
      </c>
      <c r="L33" s="50">
        <f>+MIN(L8:L29)</f>
        <v>1.014598777772121</v>
      </c>
      <c r="M33" s="50">
        <f>+MIN(M8:M29)</f>
        <v>0.1996983392006652</v>
      </c>
      <c r="N33" s="51">
        <f>+MIN(N8:N29)</f>
        <v>1142.1970039588025</v>
      </c>
    </row>
    <row r="34" spans="1:14" s="45" customFormat="1" ht="20.2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s="45" customFormat="1" ht="20.25" customHeight="1">
      <c r="A35" s="55"/>
      <c r="B35" s="56" t="s">
        <v>20</v>
      </c>
      <c r="C35" s="57"/>
      <c r="D35" s="57"/>
      <c r="E35" s="75" t="s">
        <v>21</v>
      </c>
      <c r="F35" s="75"/>
      <c r="G35" s="75"/>
      <c r="H35" s="75"/>
      <c r="I35" s="69" t="s">
        <v>22</v>
      </c>
      <c r="J35" s="76">
        <f>N32</f>
        <v>25852.28852780102</v>
      </c>
      <c r="K35" s="76"/>
      <c r="L35" s="69" t="s">
        <v>22</v>
      </c>
      <c r="M35" s="58">
        <f>J35/J36</f>
        <v>16.743710186399625</v>
      </c>
      <c r="N35" s="59" t="s">
        <v>27</v>
      </c>
    </row>
    <row r="36" spans="1:14" s="45" customFormat="1" ht="20.25" customHeight="1">
      <c r="A36" s="55"/>
      <c r="B36" s="57"/>
      <c r="C36" s="57"/>
      <c r="D36" s="57"/>
      <c r="E36" s="57"/>
      <c r="F36" s="75" t="s">
        <v>23</v>
      </c>
      <c r="G36" s="75"/>
      <c r="H36" s="57"/>
      <c r="I36" s="57"/>
      <c r="J36" s="76">
        <f>Q3</f>
        <v>1544</v>
      </c>
      <c r="K36" s="76"/>
      <c r="L36" s="57"/>
      <c r="M36" s="57"/>
      <c r="N36" s="59"/>
    </row>
    <row r="37" spans="1:14" ht="21.75" customHeight="1">
      <c r="A37" s="55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4" ht="22.5" customHeight="1">
      <c r="A38" s="62"/>
      <c r="B38" s="63"/>
      <c r="C38" s="64" t="s">
        <v>33</v>
      </c>
      <c r="D38" s="65"/>
      <c r="E38" s="63"/>
      <c r="F38" s="63"/>
      <c r="G38" s="63"/>
      <c r="H38" s="63"/>
      <c r="I38" s="63"/>
      <c r="J38" s="63"/>
      <c r="K38" s="63"/>
      <c r="L38" s="63"/>
      <c r="M38" s="63"/>
      <c r="N38" s="66"/>
    </row>
    <row r="39" ht="18.75" customHeight="1"/>
    <row r="40" ht="18.75" customHeight="1"/>
    <row r="41" spans="2:14" ht="18.75" customHeight="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ht="18.75" customHeight="1"/>
    <row r="43" spans="2:13" ht="18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18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</sheetData>
  <sheetProtection/>
  <mergeCells count="6">
    <mergeCell ref="E35:H35"/>
    <mergeCell ref="J35:K35"/>
    <mergeCell ref="F36:G36"/>
    <mergeCell ref="J36:K36"/>
    <mergeCell ref="B13:N13"/>
    <mergeCell ref="L3:N3"/>
  </mergeCells>
  <printOptions/>
  <pageMargins left="0.9055118110236221" right="0" top="0.7874015748031497" bottom="0.1968503937007874" header="0.31496062992125984" footer="0.03937007874015748"/>
  <pageSetup horizontalDpi="300" verticalDpi="300" orientation="portrait" paperSize="9" r:id="rId2"/>
  <headerFooter alignWithMargins="0">
    <oddHeader>&amp;R&amp;"Angsana New,ตัวหนา"&amp;16 30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2" sqref="Q12"/>
    </sheetView>
  </sheetViews>
  <sheetFormatPr defaultColWidth="9.00390625" defaultRowHeight="20.25"/>
  <cols>
    <col min="1" max="1" width="9.00390625" style="3" customWidth="1"/>
    <col min="2" max="2" width="9.125" style="3" bestFit="1" customWidth="1"/>
    <col min="3" max="3" width="9.375" style="3" bestFit="1" customWidth="1"/>
    <col min="4" max="5" width="9.125" style="3" bestFit="1" customWidth="1"/>
    <col min="6" max="8" width="10.375" style="3" bestFit="1" customWidth="1"/>
    <col min="9" max="10" width="9.375" style="3" bestFit="1" customWidth="1"/>
    <col min="11" max="13" width="9.125" style="3" bestFit="1" customWidth="1"/>
    <col min="14" max="14" width="10.375" style="3" bestFit="1" customWidth="1"/>
    <col min="15" max="16384" width="9.00390625" style="3" customWidth="1"/>
  </cols>
  <sheetData>
    <row r="1" spans="1:14" ht="27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" customFormat="1" ht="26.25" customHeight="1">
      <c r="A2" s="5" t="s">
        <v>29</v>
      </c>
      <c r="C2" s="6"/>
      <c r="D2" s="6"/>
      <c r="E2" s="6"/>
      <c r="F2" s="6"/>
      <c r="G2" s="6"/>
      <c r="H2" s="6"/>
      <c r="I2" s="6"/>
      <c r="J2" s="2"/>
      <c r="L2" s="25" t="s">
        <v>30</v>
      </c>
      <c r="M2" s="7"/>
      <c r="N2" s="8"/>
    </row>
    <row r="3" spans="1:14" s="1" customFormat="1" ht="26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2"/>
      <c r="L3" s="6"/>
      <c r="M3" s="6"/>
      <c r="N3" s="9"/>
    </row>
    <row r="4" spans="1:14" s="1" customFormat="1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s="1" customFormat="1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s="1" customFormat="1" ht="23.2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31</v>
      </c>
    </row>
    <row r="7" spans="1:14" ht="21.75">
      <c r="A7" s="19">
        <v>2555</v>
      </c>
      <c r="B7" s="20">
        <v>39.02767190396458</v>
      </c>
      <c r="C7" s="20">
        <v>4123.680817012997</v>
      </c>
      <c r="D7" s="20">
        <v>1095.3329158598287</v>
      </c>
      <c r="E7" s="20">
        <v>186.6144489957512</v>
      </c>
      <c r="F7" s="20">
        <v>225.7919711186257</v>
      </c>
      <c r="G7" s="20">
        <v>10220.19490364444</v>
      </c>
      <c r="H7" s="20">
        <v>2912.990500897931</v>
      </c>
      <c r="I7" s="20">
        <v>879.2095004681073</v>
      </c>
      <c r="J7" s="20">
        <v>276.46291384006685</v>
      </c>
      <c r="K7" s="20">
        <v>12.850252111886013</v>
      </c>
      <c r="L7" s="20">
        <v>124.30189982135835</v>
      </c>
      <c r="M7" s="20">
        <v>5.661371958590831</v>
      </c>
      <c r="N7" s="21">
        <v>20102.119167633547</v>
      </c>
    </row>
    <row r="8" spans="1:14" ht="21.75">
      <c r="A8" s="19">
        <v>2556</v>
      </c>
      <c r="B8" s="20">
        <v>3.573359739679442</v>
      </c>
      <c r="C8" s="20">
        <v>2.79599634521444</v>
      </c>
      <c r="D8" s="20">
        <v>53.20374818834771</v>
      </c>
      <c r="E8" s="20">
        <v>30.311745981613278</v>
      </c>
      <c r="F8" s="20">
        <v>3073.585535642</v>
      </c>
      <c r="G8" s="20">
        <v>6757.571684947371</v>
      </c>
      <c r="H8" s="20">
        <v>1763.4909077804507</v>
      </c>
      <c r="I8" s="20">
        <v>288.41346370330496</v>
      </c>
      <c r="J8" s="20">
        <v>100.28943583979476</v>
      </c>
      <c r="K8" s="20">
        <v>17.392873407256864</v>
      </c>
      <c r="L8" s="20">
        <v>3.558164208581342</v>
      </c>
      <c r="M8" s="20">
        <v>1.311811719705326</v>
      </c>
      <c r="N8" s="21">
        <v>12095.49872750332</v>
      </c>
    </row>
    <row r="9" spans="1:14" ht="21.75">
      <c r="A9" s="19">
        <v>2557</v>
      </c>
      <c r="B9" s="20">
        <v>14.299888587488118</v>
      </c>
      <c r="C9" s="20">
        <v>485.884421052447</v>
      </c>
      <c r="D9" s="20">
        <v>590.1181485462921</v>
      </c>
      <c r="E9" s="20">
        <v>35.145392324042874</v>
      </c>
      <c r="F9" s="20">
        <v>2066.685341410678</v>
      </c>
      <c r="G9" s="20">
        <v>3123.082143453055</v>
      </c>
      <c r="H9" s="20">
        <v>2488.863971755476</v>
      </c>
      <c r="I9" s="20">
        <v>3330.8265331607336</v>
      </c>
      <c r="J9" s="20">
        <v>251.27341100718064</v>
      </c>
      <c r="K9" s="20">
        <v>292.81985789327456</v>
      </c>
      <c r="L9" s="20">
        <v>47.527399008122146</v>
      </c>
      <c r="M9" s="20">
        <v>17.319093845098624</v>
      </c>
      <c r="N9" s="21">
        <v>12743.84560204389</v>
      </c>
    </row>
    <row r="10" spans="1:14" ht="21.75">
      <c r="A10" s="19">
        <v>2557</v>
      </c>
      <c r="B10" s="20">
        <v>189.42352163513797</v>
      </c>
      <c r="C10" s="20">
        <v>102.08212979127329</v>
      </c>
      <c r="D10" s="20">
        <v>11.931076691424092</v>
      </c>
      <c r="E10" s="20">
        <v>11.347080643655001</v>
      </c>
      <c r="F10" s="20">
        <v>11.970772868885126</v>
      </c>
      <c r="G10" s="20">
        <v>107.67532569253234</v>
      </c>
      <c r="H10" s="20">
        <v>211.2806543954759</v>
      </c>
      <c r="I10" s="20">
        <v>166.8020494400952</v>
      </c>
      <c r="J10" s="20">
        <v>285.293431102672</v>
      </c>
      <c r="K10" s="20">
        <v>23.545243749920807</v>
      </c>
      <c r="L10" s="20">
        <v>14.662694994608957</v>
      </c>
      <c r="M10" s="20">
        <v>6.183022953121877</v>
      </c>
      <c r="N10" s="21">
        <v>1142.1970039588025</v>
      </c>
    </row>
    <row r="11" spans="1:14" ht="21.75">
      <c r="A11" s="19">
        <v>2557</v>
      </c>
      <c r="B11" s="20">
        <v>48.76953049126393</v>
      </c>
      <c r="C11" s="20">
        <v>7.856336868354327</v>
      </c>
      <c r="D11" s="20">
        <v>7.613220563431457</v>
      </c>
      <c r="E11" s="20">
        <v>2235.7813542952713</v>
      </c>
      <c r="F11" s="20">
        <v>786.3819952766567</v>
      </c>
      <c r="G11" s="20">
        <v>9796.706958628605</v>
      </c>
      <c r="H11" s="20">
        <v>7640.204686522354</v>
      </c>
      <c r="I11" s="20">
        <v>3868.7048268644503</v>
      </c>
      <c r="J11" s="20">
        <v>683.9662713694136</v>
      </c>
      <c r="K11" s="20">
        <v>72.83336957994523</v>
      </c>
      <c r="L11" s="20">
        <v>74.666808516235</v>
      </c>
      <c r="M11" s="20">
        <v>80.21534794303994</v>
      </c>
      <c r="N11" s="21">
        <v>25303.70070691902</v>
      </c>
    </row>
    <row r="12" spans="1:14" ht="21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.75">
      <c r="A13" s="22" t="s">
        <v>18</v>
      </c>
      <c r="B13" s="23">
        <f>AVERAGE(B7:B11)</f>
        <v>59.01879447150681</v>
      </c>
      <c r="C13" s="23">
        <f aca="true" t="shared" si="0" ref="C13:L13">AVERAGE(C7:C11)</f>
        <v>944.4599402140572</v>
      </c>
      <c r="D13" s="23">
        <f t="shared" si="0"/>
        <v>351.6398219698648</v>
      </c>
      <c r="E13" s="23">
        <f t="shared" si="0"/>
        <v>499.8400044480667</v>
      </c>
      <c r="F13" s="23">
        <f t="shared" si="0"/>
        <v>1232.8831232633693</v>
      </c>
      <c r="G13" s="23">
        <f t="shared" si="0"/>
        <v>6001.046203273201</v>
      </c>
      <c r="H13" s="23">
        <f t="shared" si="0"/>
        <v>3003.3661442703374</v>
      </c>
      <c r="I13" s="23">
        <f t="shared" si="0"/>
        <v>1706.791274727338</v>
      </c>
      <c r="J13" s="23">
        <f t="shared" si="0"/>
        <v>319.45709263182556</v>
      </c>
      <c r="K13" s="23">
        <f t="shared" si="0"/>
        <v>83.88831934845669</v>
      </c>
      <c r="L13" s="23">
        <f t="shared" si="0"/>
        <v>52.943393309781165</v>
      </c>
      <c r="M13" s="23">
        <f>AVERAGE(M7:M11)</f>
        <v>22.13812968391132</v>
      </c>
      <c r="N13" s="24">
        <f>SUM(B13:M13)</f>
        <v>14277.472241611717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2022-06-02T07:18:19Z</cp:lastPrinted>
  <dcterms:created xsi:type="dcterms:W3CDTF">2008-07-24T01:42:25Z</dcterms:created>
  <dcterms:modified xsi:type="dcterms:W3CDTF">2023-06-15T03:50:09Z</dcterms:modified>
  <cp:category/>
  <cp:version/>
  <cp:contentType/>
  <cp:contentStatus/>
</cp:coreProperties>
</file>