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<sst xmlns="http://schemas.openxmlformats.org/spreadsheetml/2006/main" count="50" uniqueCount="25">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</sst>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P.76'!$D$36:$O$36</c:f>
              <c:numCache/>
            </c:numRef>
          </c:xVal>
          <c:yVal>
            <c:numRef>
              <c:f>'Return P.76'!$D$37:$O$37</c:f>
              <c:numCache/>
            </c:numRef>
          </c:yVal>
          <c:smooth val="0"/>
        </c:ser>
        <c:axId val="898316"/>
        <c:axId val="11678109"/>
      </c:scatterChart>
      <c:valAx>
        <c:axId val="8983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678109"/>
        <c:crossesAt val="100"/>
        <c:crossBetween val="midCat"/>
        <c:dispUnits/>
        <c:majorUnit val="10"/>
      </c:valAx>
      <c:valAx>
        <c:axId val="1167810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9831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AVERAGE(J41:J62)</f>
        <v>186.37045454545452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7" t="s">
        <v>1</v>
      </c>
      <c r="B5" s="88" t="s">
        <v>19</v>
      </c>
      <c r="C5" s="87" t="s">
        <v>1</v>
      </c>
      <c r="D5" s="8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(VAR(J41:J62))</f>
        <v>21318.256328355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3">
        <v>2543</v>
      </c>
      <c r="B6" s="84">
        <v>96.7</v>
      </c>
      <c r="C6" s="85"/>
      <c r="D6" s="86"/>
      <c r="E6" s="1"/>
      <c r="F6" s="2"/>
      <c r="K6" s="4" t="s">
        <v>7</v>
      </c>
      <c r="M6" s="9" t="s">
        <v>0</v>
      </c>
      <c r="T6" s="4" t="s">
        <v>8</v>
      </c>
      <c r="V6" s="10">
        <f>STDEV(J41:J62)</f>
        <v>146.00772694742906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12">
        <v>226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12">
        <v>355.5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12">
        <v>30</v>
      </c>
      <c r="C9" s="13"/>
      <c r="D9" s="14"/>
      <c r="E9" s="16"/>
      <c r="F9" s="16"/>
      <c r="U9" s="2" t="s">
        <v>16</v>
      </c>
      <c r="V9" s="17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12">
        <v>97.8</v>
      </c>
      <c r="C10" s="13"/>
      <c r="D10" s="14"/>
      <c r="E10" s="18"/>
      <c r="F10" s="19"/>
      <c r="U10" s="2" t="s">
        <v>17</v>
      </c>
      <c r="V10" s="17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12">
        <v>79.79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12">
        <v>374.43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12">
        <v>184.48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12">
        <v>95.28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12">
        <v>319.58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12">
        <v>482.5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12">
        <v>558.26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12">
        <v>88.6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>
        <v>141.75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26">
        <v>194.5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26">
        <v>11.12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12">
        <v>90.96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12">
        <v>155.5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12">
        <v>111.22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12">
        <v>78.65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12">
        <v>101.53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26">
        <v>226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164.61</v>
      </c>
      <c r="E37" s="56">
        <f t="shared" si="1"/>
        <v>237.41</v>
      </c>
      <c r="F37" s="58">
        <f t="shared" si="1"/>
        <v>284</v>
      </c>
      <c r="G37" s="58">
        <f t="shared" si="1"/>
        <v>318.49</v>
      </c>
      <c r="H37" s="58">
        <f t="shared" si="1"/>
        <v>345.92</v>
      </c>
      <c r="I37" s="58">
        <f t="shared" si="1"/>
        <v>420.37</v>
      </c>
      <c r="J37" s="58">
        <f t="shared" si="1"/>
        <v>518.09</v>
      </c>
      <c r="K37" s="58">
        <f t="shared" si="1"/>
        <v>549.09</v>
      </c>
      <c r="L37" s="58">
        <f t="shared" si="1"/>
        <v>644.59</v>
      </c>
      <c r="M37" s="58">
        <f t="shared" si="1"/>
        <v>739.38</v>
      </c>
      <c r="N37" s="58">
        <f t="shared" si="1"/>
        <v>833.82</v>
      </c>
      <c r="O37" s="58">
        <f t="shared" si="1"/>
        <v>958.42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2543</v>
      </c>
      <c r="J41" s="21">
        <v>96.7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2544</v>
      </c>
      <c r="J42" s="21">
        <v>226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2545</v>
      </c>
      <c r="J43" s="21">
        <v>355.5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2546</v>
      </c>
      <c r="J44" s="21">
        <v>30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2547</v>
      </c>
      <c r="J45" s="21">
        <v>97.8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2548</v>
      </c>
      <c r="J46" s="21">
        <v>79.79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2549</v>
      </c>
      <c r="J47" s="21">
        <v>374.43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2550</v>
      </c>
      <c r="J48" s="21">
        <v>184.48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2551</v>
      </c>
      <c r="J49" s="21">
        <v>95.28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2552</v>
      </c>
      <c r="J50" s="21">
        <v>319.58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2553</v>
      </c>
      <c r="J51" s="21">
        <v>482.5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2">
        <v>2554</v>
      </c>
      <c r="J52" s="21">
        <v>558.26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71">
        <v>2555</v>
      </c>
      <c r="J53" s="21">
        <v>88.6</v>
      </c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22">
        <v>2556</v>
      </c>
      <c r="J54" s="80">
        <v>141.75</v>
      </c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22">
        <v>2557</v>
      </c>
      <c r="J55" s="21">
        <v>194.5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71">
        <v>2558</v>
      </c>
      <c r="J56" s="21">
        <v>11.12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2559</v>
      </c>
      <c r="J57" s="21">
        <v>90.96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2560</v>
      </c>
      <c r="J58" s="21">
        <v>155.5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71">
        <v>2561</v>
      </c>
      <c r="J59" s="21">
        <v>111.22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2562</v>
      </c>
      <c r="J60" s="21">
        <v>78.65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2563</v>
      </c>
      <c r="J61" s="21">
        <v>101.53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2564</v>
      </c>
      <c r="J62" s="21">
        <v>226</v>
      </c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82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7">
        <f>IF($A$79&gt;=6,VLOOKUP($F$78,$X$3:$AC$38,$A$79-4),VLOOKUP($A$78,$X$3:$AC$38,$A$79+1))</f>
        <v>0.526779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7">
        <f>IF($A$79&gt;=6,VLOOKUP($F$78,$Y$58:$AD$97,$A$79-4),VLOOKUP($A$78,$Y$58:$AD$97,$A$79+1))</f>
        <v>1.07547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8">
        <f>B81/V6</f>
        <v>0.007365843044643995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9">
        <f>V4-(B80/B83)</f>
        <v>114.85399718854104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2022-06-06T03:12:02Z</dcterms:modified>
  <cp:category/>
  <cp:version/>
  <cp:contentType/>
  <cp:contentStatus/>
</cp:coreProperties>
</file>