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76" sheetId="1" r:id="rId1"/>
    <sheet name="ปริมาณน้ำสูงสุด" sheetId="2" r:id="rId2"/>
    <sheet name="ปริมาณน้ำต่ำสุด" sheetId="3" r:id="rId3"/>
    <sheet name="Data P.7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<sst xmlns="http://schemas.openxmlformats.org/spreadsheetml/2006/main" count="38" uniqueCount="19">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</sst>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0.0000"/>
    <numFmt numFmtId="247" formatCode="#,##0.0_ ;\-#,##0.0\ "/>
    <numFmt numFmtId="248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b/>
      <sz val="14"/>
      <name val="Cordi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233" fontId="0" fillId="0" borderId="0" xfId="0" applyAlignment="1">
      <alignment/>
    </xf>
    <xf numFmtId="2" fontId="25" fillId="0" borderId="0" xfId="46" applyNumberFormat="1" applyFont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41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41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41" fontId="25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 applyAlignment="1">
      <alignment vertic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5" fillId="0" borderId="0" xfId="46" applyNumberFormat="1" applyFont="1" applyAlignment="1">
      <alignment horizontal="left"/>
      <protection/>
    </xf>
    <xf numFmtId="0" fontId="25" fillId="0" borderId="10" xfId="46" applyFont="1" applyBorder="1" applyAlignment="1">
      <alignment horizontal="center" vertical="center"/>
      <protection/>
    </xf>
    <xf numFmtId="2" fontId="25" fillId="0" borderId="11" xfId="46" applyNumberFormat="1" applyFont="1" applyBorder="1" applyAlignment="1">
      <alignment horizontal="centerContinuous" vertical="center"/>
      <protection/>
    </xf>
    <xf numFmtId="0" fontId="25" fillId="0" borderId="11" xfId="46" applyFont="1" applyBorder="1" applyAlignment="1">
      <alignment horizontal="centerContinuous" vertical="center"/>
      <protection/>
    </xf>
    <xf numFmtId="241" fontId="25" fillId="0" borderId="11" xfId="46" applyNumberFormat="1" applyFont="1" applyBorder="1" applyAlignment="1">
      <alignment horizontal="centerContinuous" vertical="center"/>
      <protection/>
    </xf>
    <xf numFmtId="241" fontId="25" fillId="0" borderId="12" xfId="46" applyNumberFormat="1" applyFont="1" applyBorder="1" applyAlignment="1">
      <alignment horizontal="centerContinuous" vertical="center"/>
      <protection/>
    </xf>
    <xf numFmtId="241" fontId="25" fillId="0" borderId="13" xfId="46" applyNumberFormat="1" applyFont="1" applyBorder="1" applyAlignment="1">
      <alignment horizontal="centerContinuous" vertical="center"/>
      <protection/>
    </xf>
    <xf numFmtId="0" fontId="0" fillId="0" borderId="0" xfId="46" applyFont="1" applyAlignment="1">
      <alignment vertical="center"/>
      <protection/>
    </xf>
    <xf numFmtId="0" fontId="25" fillId="0" borderId="14" xfId="46" applyFont="1" applyBorder="1" applyAlignment="1">
      <alignment horizontal="center" vertical="center"/>
      <protection/>
    </xf>
    <xf numFmtId="2" fontId="25" fillId="0" borderId="15" xfId="46" applyNumberFormat="1" applyFont="1" applyBorder="1" applyAlignment="1">
      <alignment horizontal="centerContinuous" vertical="center"/>
      <protection/>
    </xf>
    <xf numFmtId="0" fontId="25" fillId="0" borderId="16" xfId="46" applyFont="1" applyBorder="1" applyAlignment="1">
      <alignment horizontal="centerContinuous" vertical="center"/>
      <protection/>
    </xf>
    <xf numFmtId="241" fontId="25" fillId="0" borderId="15" xfId="46" applyNumberFormat="1" applyFont="1" applyBorder="1" applyAlignment="1">
      <alignment horizontal="centerContinuous" vertical="center"/>
      <protection/>
    </xf>
    <xf numFmtId="0" fontId="25" fillId="0" borderId="15" xfId="46" applyFont="1" applyBorder="1" applyAlignment="1">
      <alignment horizontal="centerContinuous" vertical="center"/>
      <protection/>
    </xf>
    <xf numFmtId="241" fontId="25" fillId="0" borderId="17" xfId="46" applyNumberFormat="1" applyFont="1" applyBorder="1" applyAlignment="1">
      <alignment horizontal="centerContinuous" vertic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18" xfId="46" applyNumberFormat="1" applyFont="1" applyBorder="1" applyAlignment="1">
      <alignment horizontal="center" vertical="center"/>
      <protection/>
    </xf>
    <xf numFmtId="2" fontId="27" fillId="0" borderId="19" xfId="46" applyNumberFormat="1" applyFont="1" applyBorder="1" applyAlignment="1">
      <alignment horizontal="center" vertical="center"/>
      <protection/>
    </xf>
    <xf numFmtId="2" fontId="27" fillId="0" borderId="20" xfId="46" applyNumberFormat="1" applyFont="1" applyBorder="1" applyAlignment="1">
      <alignment horizontal="center"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" fontId="27" fillId="0" borderId="21" xfId="46" applyNumberFormat="1" applyFont="1" applyBorder="1" applyAlignment="1">
      <alignment horizontal="center" vertical="center"/>
      <protection/>
    </xf>
    <xf numFmtId="2" fontId="0" fillId="0" borderId="0" xfId="46" applyNumberFormat="1" applyFont="1" applyAlignment="1">
      <alignment vertic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22" xfId="46" applyFont="1" applyBorder="1" applyAlignment="1">
      <alignment vertical="center"/>
      <protection/>
    </xf>
    <xf numFmtId="2" fontId="27" fillId="0" borderId="23" xfId="46" applyNumberFormat="1" applyFont="1" applyBorder="1" applyAlignment="1">
      <alignment horizontal="center" vertical="center"/>
      <protection/>
    </xf>
    <xf numFmtId="2" fontId="27" fillId="0" borderId="24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  <xf numFmtId="2" fontId="27" fillId="0" borderId="25" xfId="46" applyNumberFormat="1" applyFont="1" applyBorder="1" applyAlignment="1">
      <alignment horizontal="center" vertical="center"/>
      <protection/>
    </xf>
    <xf numFmtId="0" fontId="0" fillId="0" borderId="0" xfId="46" applyFont="1" applyAlignment="1">
      <alignment horizontal="right" vertical="center"/>
      <protection/>
    </xf>
    <xf numFmtId="0" fontId="0" fillId="0" borderId="26" xfId="46" applyFont="1" applyBorder="1" applyAlignment="1">
      <alignment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 vertical="center"/>
      <protection/>
    </xf>
    <xf numFmtId="242" fontId="0" fillId="0" borderId="28" xfId="46" applyNumberFormat="1" applyFont="1" applyBorder="1" applyAlignment="1">
      <alignment horizontal="right" vertical="center"/>
      <protection/>
    </xf>
    <xf numFmtId="2" fontId="0" fillId="0" borderId="29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0" fontId="0" fillId="0" borderId="18" xfId="46" applyFont="1" applyBorder="1" applyAlignment="1">
      <alignment vertical="center"/>
      <protection/>
    </xf>
    <xf numFmtId="2" fontId="0" fillId="0" borderId="29" xfId="46" applyNumberFormat="1" applyFont="1" applyFill="1" applyBorder="1" applyAlignment="1">
      <alignment horizontal="right" vertical="center"/>
      <protection/>
    </xf>
    <xf numFmtId="242" fontId="0" fillId="0" borderId="30" xfId="46" applyNumberFormat="1" applyFont="1" applyBorder="1" applyAlignment="1">
      <alignment horizontal="right" vertical="center"/>
      <protection/>
    </xf>
    <xf numFmtId="0" fontId="0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42" fontId="0" fillId="0" borderId="30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29" fillId="0" borderId="30" xfId="46" applyNumberFormat="1" applyFont="1" applyBorder="1" applyAlignment="1">
      <alignment horizontal="right"/>
      <protection/>
    </xf>
    <xf numFmtId="0" fontId="0" fillId="0" borderId="18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 vertical="center"/>
      <protection/>
    </xf>
    <xf numFmtId="2" fontId="0" fillId="18" borderId="29" xfId="46" applyNumberFormat="1" applyFont="1" applyFill="1" applyBorder="1" applyAlignment="1">
      <alignment horizontal="right"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9" xfId="46" applyNumberFormat="1" applyFont="1" applyBorder="1" applyAlignment="1">
      <alignment horizontal="right"/>
      <protection/>
    </xf>
    <xf numFmtId="0" fontId="25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30" fillId="0" borderId="28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2" xfId="46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5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18" xfId="46" applyFont="1" applyBorder="1">
      <alignment/>
      <protection/>
    </xf>
    <xf numFmtId="2" fontId="25" fillId="0" borderId="0" xfId="46" applyNumberFormat="1" applyFont="1" applyAlignment="1">
      <alignment horizontal="center"/>
      <protection/>
    </xf>
    <xf numFmtId="2" fontId="25" fillId="0" borderId="26" xfId="46" applyNumberFormat="1" applyFont="1" applyBorder="1" applyAlignment="1">
      <alignment horizontal="center" vertical="center"/>
      <protection/>
    </xf>
    <xf numFmtId="0" fontId="26" fillId="0" borderId="32" xfId="46" applyFont="1" applyBorder="1" applyAlignment="1">
      <alignment vertical="center"/>
      <protection/>
    </xf>
    <xf numFmtId="0" fontId="26" fillId="0" borderId="22" xfId="46" applyFont="1" applyBorder="1" applyAlignment="1">
      <alignment vertical="center"/>
      <protection/>
    </xf>
    <xf numFmtId="0" fontId="26" fillId="0" borderId="15" xfId="46" applyFont="1" applyBorder="1" applyAlignment="1">
      <alignment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5"/>
          <c:y val="0.23525"/>
          <c:w val="0.846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P.76'!$A$9:$A$27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'Data P.76'!$Q$9:$Q$27</c:f>
              <c:numCache>
                <c:ptCount val="19"/>
                <c:pt idx="0">
                  <c:v>3.62</c:v>
                </c:pt>
                <c:pt idx="1">
                  <c:v>4.88</c:v>
                </c:pt>
                <c:pt idx="2">
                  <c:v>5.35</c:v>
                </c:pt>
                <c:pt idx="3">
                  <c:v>1.95</c:v>
                </c:pt>
                <c:pt idx="4">
                  <c:v>3.659999999999968</c:v>
                </c:pt>
                <c:pt idx="5">
                  <c:v>3.67</c:v>
                </c:pt>
                <c:pt idx="6">
                  <c:v>5.68</c:v>
                </c:pt>
                <c:pt idx="7">
                  <c:v>4.419999999999959</c:v>
                </c:pt>
                <c:pt idx="8">
                  <c:v>3.572999999999979</c:v>
                </c:pt>
                <c:pt idx="9">
                  <c:v>4.782999999999959</c:v>
                </c:pt>
                <c:pt idx="10">
                  <c:v>6.1299999999999955</c:v>
                </c:pt>
                <c:pt idx="11">
                  <c:v>6.599999999999966</c:v>
                </c:pt>
                <c:pt idx="12">
                  <c:v>2.740000000000009</c:v>
                </c:pt>
                <c:pt idx="13">
                  <c:v>3.673000000000002</c:v>
                </c:pt>
                <c:pt idx="14">
                  <c:v>4.279999999999973</c:v>
                </c:pt>
                <c:pt idx="15">
                  <c:v>1.589999999999975</c:v>
                </c:pt>
                <c:pt idx="16">
                  <c:v>2.7999999999999545</c:v>
                </c:pt>
                <c:pt idx="17">
                  <c:v>3.4799999999999613</c:v>
                </c:pt>
                <c:pt idx="18">
                  <c:v>3.03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P.76'!$A$9:$A$27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'Data P.76'!$R$9:$R$27</c:f>
              <c:numCache>
                <c:ptCount val="19"/>
                <c:pt idx="0">
                  <c:v>0.5699999999999932</c:v>
                </c:pt>
                <c:pt idx="1">
                  <c:v>0.30000000000001137</c:v>
                </c:pt>
                <c:pt idx="2">
                  <c:v>0.18000000000000682</c:v>
                </c:pt>
                <c:pt idx="3">
                  <c:v>0.5</c:v>
                </c:pt>
                <c:pt idx="4">
                  <c:v>-0.029999999999972715</c:v>
                </c:pt>
                <c:pt idx="5">
                  <c:v>0.5799999999999841</c:v>
                </c:pt>
                <c:pt idx="6">
                  <c:v>0.5500000000000114</c:v>
                </c:pt>
                <c:pt idx="7">
                  <c:v>0.5399999999999636</c:v>
                </c:pt>
                <c:pt idx="8">
                  <c:v>0.5729999999999791</c:v>
                </c:pt>
                <c:pt idx="9">
                  <c:v>0.5499999999999545</c:v>
                </c:pt>
                <c:pt idx="10">
                  <c:v>0.4300000000000068</c:v>
                </c:pt>
                <c:pt idx="11">
                  <c:v>0.5</c:v>
                </c:pt>
                <c:pt idx="12">
                  <c:v>0.6099999999999568</c:v>
                </c:pt>
                <c:pt idx="13">
                  <c:v>0.4830000000000041</c:v>
                </c:pt>
                <c:pt idx="14">
                  <c:v>0.5099999999999909</c:v>
                </c:pt>
                <c:pt idx="15">
                  <c:v>0.4399999999999977</c:v>
                </c:pt>
                <c:pt idx="16">
                  <c:v>0.03999999999996362</c:v>
                </c:pt>
                <c:pt idx="17">
                  <c:v>1.0329999999999586</c:v>
                </c:pt>
                <c:pt idx="18">
                  <c:v>1.1</c:v>
                </c:pt>
              </c:numCache>
            </c:numRef>
          </c:val>
        </c:ser>
        <c:overlap val="100"/>
        <c:gapWidth val="50"/>
        <c:axId val="1305782"/>
        <c:axId val="59551991"/>
      </c:barChart>
      <c:catAx>
        <c:axId val="130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551991"/>
        <c:crossesAt val="-1"/>
        <c:auto val="1"/>
        <c:lblOffset val="100"/>
        <c:tickLblSkip val="1"/>
        <c:noMultiLvlLbl val="0"/>
      </c:catAx>
      <c:valAx>
        <c:axId val="595519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0578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325"/>
          <c:w val="0.8327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P.76'!$A$9:$A$27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'Data P.76'!$C$9:$C$27</c:f>
              <c:numCache>
                <c:ptCount val="19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  <c:pt idx="17">
                  <c:v>155.5</c:v>
                </c:pt>
                <c:pt idx="18">
                  <c:v>111.22</c:v>
                </c:pt>
              </c:numCache>
            </c:numRef>
          </c:val>
        </c:ser>
        <c:gapWidth val="50"/>
        <c:axId val="5180824"/>
        <c:axId val="32777881"/>
      </c:barChart>
      <c:catAx>
        <c:axId val="518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777881"/>
        <c:crosses val="autoZero"/>
        <c:auto val="1"/>
        <c:lblOffset val="100"/>
        <c:tickLblSkip val="1"/>
        <c:noMultiLvlLbl val="0"/>
      </c:catAx>
      <c:valAx>
        <c:axId val="3277788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18082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325"/>
          <c:w val="0.8327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P.76'!$A$9:$A$27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'Data P.76'!$I$9:$I$27</c:f>
              <c:numCache>
                <c:ptCount val="19"/>
                <c:pt idx="0">
                  <c:v>0.175</c:v>
                </c:pt>
                <c:pt idx="1">
                  <c:v>0.05</c:v>
                </c:pt>
                <c:pt idx="2">
                  <c:v>0.02</c:v>
                </c:pt>
                <c:pt idx="3">
                  <c:v>0.27</c:v>
                </c:pt>
                <c:pt idx="4">
                  <c:v>0</c:v>
                </c:pt>
                <c:pt idx="5">
                  <c:v>0.3</c:v>
                </c:pt>
                <c:pt idx="6">
                  <c:v>0.12</c:v>
                </c:pt>
                <c:pt idx="7">
                  <c:v>0.22</c:v>
                </c:pt>
                <c:pt idx="8">
                  <c:v>0.19</c:v>
                </c:pt>
                <c:pt idx="9">
                  <c:v>0.16</c:v>
                </c:pt>
                <c:pt idx="10">
                  <c:v>0.03</c:v>
                </c:pt>
                <c:pt idx="11">
                  <c:v>0.64</c:v>
                </c:pt>
                <c:pt idx="12">
                  <c:v>0.19</c:v>
                </c:pt>
                <c:pt idx="13">
                  <c:v>0.05</c:v>
                </c:pt>
                <c:pt idx="14">
                  <c:v>0.08</c:v>
                </c:pt>
                <c:pt idx="15">
                  <c:v>0.06</c:v>
                </c:pt>
                <c:pt idx="16">
                  <c:v>0.002</c:v>
                </c:pt>
                <c:pt idx="17">
                  <c:v>0.3</c:v>
                </c:pt>
                <c:pt idx="18">
                  <c:v>0.44</c:v>
                </c:pt>
              </c:numCache>
            </c:numRef>
          </c:val>
        </c:ser>
        <c:gapWidth val="50"/>
        <c:axId val="25337850"/>
        <c:axId val="41852347"/>
      </c:barChart>
      <c:catAx>
        <c:axId val="25337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852347"/>
        <c:crosses val="autoZero"/>
        <c:auto val="1"/>
        <c:lblOffset val="100"/>
        <c:tickLblSkip val="1"/>
        <c:noMultiLvlLbl val="0"/>
      </c:catAx>
      <c:valAx>
        <c:axId val="41852347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5337850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3145820"/>
        <c:axId val="6102793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4129470"/>
        <c:axId val="28381311"/>
      </c:lineChart>
      <c:catAx>
        <c:axId val="33145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1027933"/>
        <c:crossesAt val="-0.8"/>
        <c:auto val="0"/>
        <c:lblOffset val="100"/>
        <c:tickLblSkip val="4"/>
        <c:noMultiLvlLbl val="0"/>
      </c:catAx>
      <c:valAx>
        <c:axId val="6102793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3145820"/>
        <c:crossesAt val="1"/>
        <c:crossBetween val="midCat"/>
        <c:dispUnits/>
        <c:majorUnit val="0.1"/>
        <c:minorUnit val="0.02"/>
      </c:valAx>
      <c:catAx>
        <c:axId val="14129470"/>
        <c:scaling>
          <c:orientation val="minMax"/>
        </c:scaling>
        <c:axPos val="b"/>
        <c:delete val="1"/>
        <c:majorTickMark val="out"/>
        <c:minorTickMark val="none"/>
        <c:tickLblPos val="nextTo"/>
        <c:crossAx val="28381311"/>
        <c:crosses val="autoZero"/>
        <c:auto val="0"/>
        <c:lblOffset val="100"/>
        <c:tickLblSkip val="1"/>
        <c:noMultiLvlLbl val="0"/>
      </c:catAx>
      <c:valAx>
        <c:axId val="28381311"/>
        <c:scaling>
          <c:orientation val="minMax"/>
        </c:scaling>
        <c:axPos val="l"/>
        <c:delete val="1"/>
        <c:majorTickMark val="out"/>
        <c:minorTickMark val="none"/>
        <c:tickLblPos val="nextTo"/>
        <c:crossAx val="1412947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800850" y="1990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21">
      <selection activeCell="U32" sqref="U32:U33"/>
    </sheetView>
  </sheetViews>
  <sheetFormatPr defaultColWidth="9.33203125" defaultRowHeight="21"/>
  <cols>
    <col min="1" max="1" width="5.16015625" style="2" customWidth="1"/>
    <col min="2" max="2" width="8.33203125" style="4" customWidth="1"/>
    <col min="3" max="3" width="9" style="4" customWidth="1"/>
    <col min="4" max="4" width="7.5" style="9" customWidth="1"/>
    <col min="5" max="5" width="8.33203125" style="2" customWidth="1"/>
    <col min="6" max="6" width="8.16015625" style="4" customWidth="1"/>
    <col min="7" max="7" width="7.5" style="9" customWidth="1"/>
    <col min="8" max="8" width="8.33203125" style="4" customWidth="1"/>
    <col min="9" max="9" width="8.5" style="4" customWidth="1"/>
    <col min="10" max="10" width="7.83203125" style="9" bestFit="1" customWidth="1"/>
    <col min="11" max="11" width="8.33203125" style="4" customWidth="1"/>
    <col min="12" max="12" width="8.5" style="4" customWidth="1"/>
    <col min="13" max="13" width="7.66015625" style="9" customWidth="1"/>
    <col min="14" max="14" width="9" style="2" customWidth="1"/>
    <col min="15" max="15" width="6.83203125" style="4" customWidth="1"/>
    <col min="16" max="16" width="10.66015625" style="2" customWidth="1"/>
    <col min="17" max="17" width="8.66015625" style="2" customWidth="1"/>
    <col min="18" max="18" width="9" style="2" customWidth="1"/>
    <col min="19" max="16384" width="10.66015625" style="2" customWidth="1"/>
  </cols>
  <sheetData>
    <row r="1" spans="1:15" ht="2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2</v>
      </c>
      <c r="M3" s="14"/>
      <c r="N3" s="11"/>
      <c r="O3" s="11"/>
      <c r="AN3" s="17"/>
      <c r="AO3" s="18"/>
    </row>
    <row r="4" spans="1:41" ht="22.5" customHeight="1">
      <c r="A4" s="10" t="s">
        <v>3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21">
      <c r="A5" s="20"/>
      <c r="B5" s="21" t="s">
        <v>4</v>
      </c>
      <c r="C5" s="22"/>
      <c r="D5" s="23"/>
      <c r="E5" s="21"/>
      <c r="F5" s="21"/>
      <c r="G5" s="24"/>
      <c r="H5" s="24" t="s">
        <v>5</v>
      </c>
      <c r="I5" s="21"/>
      <c r="J5" s="23"/>
      <c r="K5" s="21"/>
      <c r="L5" s="21"/>
      <c r="M5" s="25"/>
      <c r="N5" s="104" t="s">
        <v>6</v>
      </c>
      <c r="O5" s="105"/>
      <c r="AN5" s="17"/>
      <c r="AO5" s="18"/>
    </row>
    <row r="6" spans="1:41" s="26" customFormat="1" ht="21">
      <c r="A6" s="27" t="s">
        <v>7</v>
      </c>
      <c r="B6" s="28" t="s">
        <v>8</v>
      </c>
      <c r="C6" s="29"/>
      <c r="D6" s="30"/>
      <c r="E6" s="28" t="s">
        <v>9</v>
      </c>
      <c r="F6" s="31"/>
      <c r="G6" s="30"/>
      <c r="H6" s="28" t="s">
        <v>8</v>
      </c>
      <c r="I6" s="31"/>
      <c r="J6" s="30"/>
      <c r="K6" s="28" t="s">
        <v>9</v>
      </c>
      <c r="L6" s="31"/>
      <c r="M6" s="32"/>
      <c r="N6" s="106"/>
      <c r="O6" s="107"/>
      <c r="AN6" s="17"/>
      <c r="AO6" s="33"/>
    </row>
    <row r="7" spans="1:41" s="39" customFormat="1" ht="21">
      <c r="A7" s="34" t="s">
        <v>10</v>
      </c>
      <c r="B7" s="35" t="s">
        <v>11</v>
      </c>
      <c r="C7" s="36" t="s">
        <v>12</v>
      </c>
      <c r="D7" s="108" t="s">
        <v>13</v>
      </c>
      <c r="E7" s="35" t="s">
        <v>11</v>
      </c>
      <c r="F7" s="36" t="s">
        <v>12</v>
      </c>
      <c r="G7" s="37" t="s">
        <v>13</v>
      </c>
      <c r="H7" s="35" t="s">
        <v>11</v>
      </c>
      <c r="I7" s="36" t="s">
        <v>12</v>
      </c>
      <c r="J7" s="108" t="s">
        <v>13</v>
      </c>
      <c r="K7" s="35" t="s">
        <v>11</v>
      </c>
      <c r="L7" s="36" t="s">
        <v>12</v>
      </c>
      <c r="M7" s="108" t="s">
        <v>13</v>
      </c>
      <c r="N7" s="35" t="s">
        <v>12</v>
      </c>
      <c r="O7" s="38" t="s">
        <v>14</v>
      </c>
      <c r="AN7" s="17"/>
      <c r="AO7" s="40"/>
    </row>
    <row r="8" spans="1:41" s="26" customFormat="1" ht="21">
      <c r="A8" s="41"/>
      <c r="B8" s="42" t="s">
        <v>15</v>
      </c>
      <c r="C8" s="43" t="s">
        <v>16</v>
      </c>
      <c r="D8" s="109"/>
      <c r="E8" s="42" t="s">
        <v>15</v>
      </c>
      <c r="F8" s="43" t="s">
        <v>16</v>
      </c>
      <c r="G8" s="44"/>
      <c r="H8" s="42" t="s">
        <v>15</v>
      </c>
      <c r="I8" s="43" t="s">
        <v>16</v>
      </c>
      <c r="J8" s="109"/>
      <c r="K8" s="42" t="s">
        <v>15</v>
      </c>
      <c r="L8" s="43" t="s">
        <v>16</v>
      </c>
      <c r="M8" s="109"/>
      <c r="N8" s="42" t="s">
        <v>17</v>
      </c>
      <c r="O8" s="45" t="s">
        <v>16</v>
      </c>
      <c r="Q8" s="46"/>
      <c r="R8" s="46"/>
      <c r="AN8" s="17"/>
      <c r="AO8" s="40"/>
    </row>
    <row r="9" spans="1:41" s="26" customFormat="1" ht="21">
      <c r="A9" s="47">
        <v>2543</v>
      </c>
      <c r="B9" s="48">
        <f aca="true" t="shared" si="0" ref="B9:B15">$Q$4+Q9</f>
        <v>367.237</v>
      </c>
      <c r="C9" s="49">
        <v>96.7</v>
      </c>
      <c r="D9" s="50">
        <v>37196</v>
      </c>
      <c r="E9" s="48">
        <f aca="true" t="shared" si="1" ref="E9:E15">$Q$4+R9</f>
        <v>364.187</v>
      </c>
      <c r="F9" s="51">
        <v>88.91</v>
      </c>
      <c r="G9" s="50">
        <v>37196</v>
      </c>
      <c r="H9" s="48">
        <f>$Q$4+T9</f>
        <v>364.187</v>
      </c>
      <c r="I9" s="51">
        <v>0.175</v>
      </c>
      <c r="J9" s="50">
        <v>36941</v>
      </c>
      <c r="K9" s="48">
        <f>$Q$4+U9</f>
        <v>364.187</v>
      </c>
      <c r="L9" s="51">
        <v>0.175</v>
      </c>
      <c r="M9" s="50">
        <v>36942</v>
      </c>
      <c r="N9" s="48">
        <v>236.64</v>
      </c>
      <c r="O9" s="52">
        <v>7.5</v>
      </c>
      <c r="Q9" s="39">
        <v>3.62</v>
      </c>
      <c r="R9" s="4">
        <f aca="true" t="shared" si="2" ref="R9:R26">H9-$Q$4</f>
        <v>0.5699999999999932</v>
      </c>
      <c r="T9" s="39">
        <v>0.57</v>
      </c>
      <c r="U9" s="39">
        <v>0.57</v>
      </c>
      <c r="AN9" s="17"/>
      <c r="AO9" s="33"/>
    </row>
    <row r="10" spans="1:41" s="26" customFormat="1" ht="21">
      <c r="A10" s="53">
        <v>2544</v>
      </c>
      <c r="B10" s="48">
        <f t="shared" si="0"/>
        <v>368.497</v>
      </c>
      <c r="C10" s="51">
        <v>226</v>
      </c>
      <c r="D10" s="50">
        <v>37559</v>
      </c>
      <c r="E10" s="48">
        <f t="shared" si="1"/>
        <v>363.91700000000003</v>
      </c>
      <c r="F10" s="51">
        <v>165.5</v>
      </c>
      <c r="G10" s="50">
        <v>37560</v>
      </c>
      <c r="H10" s="48">
        <f>$Q$4+T10</f>
        <v>363.91700000000003</v>
      </c>
      <c r="I10" s="51">
        <v>0.05</v>
      </c>
      <c r="J10" s="50">
        <v>37329</v>
      </c>
      <c r="K10" s="48">
        <f>$Q$4+U10</f>
        <v>363.91700000000003</v>
      </c>
      <c r="L10" s="51">
        <v>0.05</v>
      </c>
      <c r="M10" s="50">
        <v>37329</v>
      </c>
      <c r="N10" s="48">
        <v>212.335</v>
      </c>
      <c r="O10" s="52">
        <v>6.73</v>
      </c>
      <c r="Q10" s="39">
        <v>4.88</v>
      </c>
      <c r="R10" s="4">
        <f t="shared" si="2"/>
        <v>0.30000000000001137</v>
      </c>
      <c r="T10" s="39">
        <v>0.3</v>
      </c>
      <c r="U10" s="39">
        <v>0.3</v>
      </c>
      <c r="AN10" s="17"/>
      <c r="AO10" s="40"/>
    </row>
    <row r="11" spans="1:41" s="26" customFormat="1" ht="21">
      <c r="A11" s="53">
        <v>2545</v>
      </c>
      <c r="B11" s="48">
        <f t="shared" si="0"/>
        <v>368.96700000000004</v>
      </c>
      <c r="C11" s="54">
        <v>355.5</v>
      </c>
      <c r="D11" s="55">
        <v>235846</v>
      </c>
      <c r="E11" s="48">
        <f t="shared" si="1"/>
        <v>363.797</v>
      </c>
      <c r="F11" s="51">
        <v>319.5</v>
      </c>
      <c r="G11" s="50">
        <v>37519</v>
      </c>
      <c r="H11" s="48">
        <f>$Q$4+U11</f>
        <v>363.797</v>
      </c>
      <c r="I11" s="51">
        <v>0.02</v>
      </c>
      <c r="J11" s="50">
        <v>37371</v>
      </c>
      <c r="K11" s="48">
        <f>$Q$4+T11</f>
        <v>363.827</v>
      </c>
      <c r="L11" s="51">
        <v>0</v>
      </c>
      <c r="M11" s="50">
        <v>37404</v>
      </c>
      <c r="N11" s="48">
        <v>508.688</v>
      </c>
      <c r="O11" s="52">
        <v>16.1303438736</v>
      </c>
      <c r="Q11" s="39">
        <v>5.35</v>
      </c>
      <c r="R11" s="4">
        <f t="shared" si="2"/>
        <v>0.18000000000000682</v>
      </c>
      <c r="T11" s="39">
        <v>0.21</v>
      </c>
      <c r="U11" s="39">
        <v>0.18</v>
      </c>
      <c r="AN11" s="17"/>
      <c r="AO11" s="40"/>
    </row>
    <row r="12" spans="1:41" ht="21">
      <c r="A12" s="56">
        <v>2546</v>
      </c>
      <c r="B12" s="48">
        <f t="shared" si="0"/>
        <v>365.567</v>
      </c>
      <c r="C12" s="57">
        <v>30</v>
      </c>
      <c r="D12" s="58">
        <v>38257</v>
      </c>
      <c r="E12" s="48">
        <f t="shared" si="1"/>
        <v>364.117</v>
      </c>
      <c r="F12" s="57">
        <v>13</v>
      </c>
      <c r="G12" s="58">
        <v>38238</v>
      </c>
      <c r="H12" s="48">
        <f>$Q$4+T12</f>
        <v>364.117</v>
      </c>
      <c r="I12" s="57">
        <v>0.27</v>
      </c>
      <c r="J12" s="58">
        <v>38153</v>
      </c>
      <c r="K12" s="48">
        <f>$Q$4+U12</f>
        <v>364.117</v>
      </c>
      <c r="L12" s="57">
        <v>0.27</v>
      </c>
      <c r="M12" s="58">
        <v>38153</v>
      </c>
      <c r="N12" s="59">
        <v>56.554</v>
      </c>
      <c r="O12" s="60">
        <v>1.79</v>
      </c>
      <c r="Q12" s="39">
        <v>1.95</v>
      </c>
      <c r="R12" s="4">
        <f t="shared" si="2"/>
        <v>0.5</v>
      </c>
      <c r="T12" s="4">
        <v>0.5</v>
      </c>
      <c r="U12" s="4">
        <v>0.5</v>
      </c>
      <c r="AN12" s="17"/>
      <c r="AO12" s="40"/>
    </row>
    <row r="13" spans="1:41" ht="21">
      <c r="A13" s="56">
        <v>2547</v>
      </c>
      <c r="B13" s="48">
        <f t="shared" si="0"/>
        <v>367.277</v>
      </c>
      <c r="C13" s="61">
        <v>97.8</v>
      </c>
      <c r="D13" s="62">
        <v>38251</v>
      </c>
      <c r="E13" s="48">
        <f t="shared" si="1"/>
        <v>363.58700000000005</v>
      </c>
      <c r="F13" s="61">
        <v>72.2</v>
      </c>
      <c r="G13" s="62">
        <v>38251</v>
      </c>
      <c r="H13" s="48">
        <f>$Q$4+T13</f>
        <v>363.58700000000005</v>
      </c>
      <c r="I13" s="61">
        <v>0</v>
      </c>
      <c r="J13" s="62">
        <v>38104</v>
      </c>
      <c r="K13" s="48">
        <f>$Q$4+U13</f>
        <v>363.59700000000004</v>
      </c>
      <c r="L13" s="61">
        <v>0</v>
      </c>
      <c r="M13" s="62">
        <v>38104</v>
      </c>
      <c r="N13" s="63">
        <v>88.91</v>
      </c>
      <c r="O13" s="64">
        <v>2.82</v>
      </c>
      <c r="Q13" s="39">
        <v>3.659999999999968</v>
      </c>
      <c r="R13" s="65">
        <f t="shared" si="2"/>
        <v>-0.029999999999972715</v>
      </c>
      <c r="T13" s="66">
        <v>-0.03</v>
      </c>
      <c r="U13" s="4">
        <v>-0.01999999999998181</v>
      </c>
      <c r="AN13" s="17"/>
      <c r="AO13" s="67"/>
    </row>
    <row r="14" spans="1:21" ht="21">
      <c r="A14" s="56">
        <v>2548</v>
      </c>
      <c r="B14" s="48">
        <f t="shared" si="0"/>
        <v>367.28700000000003</v>
      </c>
      <c r="C14" s="61">
        <v>79.79</v>
      </c>
      <c r="D14" s="62">
        <v>38608</v>
      </c>
      <c r="E14" s="48">
        <f t="shared" si="1"/>
        <v>364.197</v>
      </c>
      <c r="F14" s="61">
        <v>62.3</v>
      </c>
      <c r="G14" s="68">
        <v>38609</v>
      </c>
      <c r="H14" s="48">
        <f>$Q$4+T14</f>
        <v>364.197</v>
      </c>
      <c r="I14" s="61">
        <v>0.3</v>
      </c>
      <c r="J14" s="62">
        <v>38499</v>
      </c>
      <c r="K14" s="48">
        <f>$Q$4+U14</f>
        <v>364.197</v>
      </c>
      <c r="L14" s="69">
        <v>0.3</v>
      </c>
      <c r="M14" s="62">
        <v>38499</v>
      </c>
      <c r="N14" s="63">
        <v>95.089</v>
      </c>
      <c r="O14" s="70">
        <f aca="true" t="shared" si="3" ref="O14:O25">+N14*0.0317097</f>
        <v>3.0152436633</v>
      </c>
      <c r="Q14" s="39">
        <v>3.67</v>
      </c>
      <c r="R14" s="4">
        <f t="shared" si="2"/>
        <v>0.5799999999999841</v>
      </c>
      <c r="T14" s="4">
        <v>0.58</v>
      </c>
      <c r="U14" s="4">
        <v>0.58</v>
      </c>
    </row>
    <row r="15" spans="1:21" ht="21">
      <c r="A15" s="71">
        <v>2549</v>
      </c>
      <c r="B15" s="72">
        <f t="shared" si="0"/>
        <v>369.297</v>
      </c>
      <c r="C15" s="73">
        <v>374.43</v>
      </c>
      <c r="D15" s="74">
        <v>38984</v>
      </c>
      <c r="E15" s="48">
        <f t="shared" si="1"/>
        <v>364.16700000000003</v>
      </c>
      <c r="F15" s="61">
        <v>242.4</v>
      </c>
      <c r="G15" s="62">
        <v>38984</v>
      </c>
      <c r="H15" s="48">
        <f>$Q$4+T15</f>
        <v>364.16700000000003</v>
      </c>
      <c r="I15" s="61">
        <v>0.12</v>
      </c>
      <c r="J15" s="62">
        <v>38788</v>
      </c>
      <c r="K15" s="48">
        <f>$Q$4+U15</f>
        <v>364.177</v>
      </c>
      <c r="L15" s="61">
        <v>0.13</v>
      </c>
      <c r="M15" s="62">
        <v>38803</v>
      </c>
      <c r="N15" s="8">
        <v>303.983</v>
      </c>
      <c r="O15" s="75">
        <f t="shared" si="3"/>
        <v>9.6392097351</v>
      </c>
      <c r="Q15" s="39">
        <v>5.68</v>
      </c>
      <c r="R15" s="4">
        <f t="shared" si="2"/>
        <v>0.5500000000000114</v>
      </c>
      <c r="T15" s="4">
        <v>0.55</v>
      </c>
      <c r="U15" s="4">
        <v>0.56</v>
      </c>
    </row>
    <row r="16" spans="1:20" ht="21">
      <c r="A16" s="56">
        <v>2550</v>
      </c>
      <c r="B16" s="63">
        <v>368.037</v>
      </c>
      <c r="C16" s="61">
        <v>184.48</v>
      </c>
      <c r="D16" s="62">
        <v>39361</v>
      </c>
      <c r="E16" s="63">
        <v>367.92</v>
      </c>
      <c r="F16" s="61">
        <v>175.2</v>
      </c>
      <c r="G16" s="62">
        <v>39361</v>
      </c>
      <c r="H16" s="4">
        <v>364.157</v>
      </c>
      <c r="I16" s="76">
        <v>0.22</v>
      </c>
      <c r="J16" s="62">
        <v>39198</v>
      </c>
      <c r="K16" s="63">
        <v>364.16</v>
      </c>
      <c r="L16" s="61">
        <v>0.22</v>
      </c>
      <c r="M16" s="62">
        <v>38833</v>
      </c>
      <c r="N16" s="63">
        <v>317.12</v>
      </c>
      <c r="O16" s="75">
        <f t="shared" si="3"/>
        <v>10.055780064</v>
      </c>
      <c r="Q16" s="4">
        <f aca="true" t="shared" si="4" ref="Q16:Q25">B16-$Q$4</f>
        <v>4.419999999999959</v>
      </c>
      <c r="R16" s="4">
        <f t="shared" si="2"/>
        <v>0.5399999999999636</v>
      </c>
      <c r="T16" s="4">
        <f aca="true" t="shared" si="5" ref="T16:T26">H16-$Q$4</f>
        <v>0.5399999999999636</v>
      </c>
    </row>
    <row r="17" spans="1:20" ht="21">
      <c r="A17" s="56">
        <v>2551</v>
      </c>
      <c r="B17" s="63">
        <v>367.19</v>
      </c>
      <c r="C17" s="61">
        <v>95.28</v>
      </c>
      <c r="D17" s="62">
        <v>39361</v>
      </c>
      <c r="E17" s="63">
        <v>367.07</v>
      </c>
      <c r="F17" s="61">
        <v>86.75</v>
      </c>
      <c r="G17" s="62">
        <v>39361</v>
      </c>
      <c r="H17" s="63">
        <v>364.19</v>
      </c>
      <c r="I17" s="61">
        <v>0.19</v>
      </c>
      <c r="J17" s="62">
        <v>38793</v>
      </c>
      <c r="K17" s="63">
        <v>364.19</v>
      </c>
      <c r="L17" s="61">
        <v>0.19</v>
      </c>
      <c r="M17" s="62">
        <v>38793</v>
      </c>
      <c r="N17" s="63">
        <v>249.1</v>
      </c>
      <c r="O17" s="75">
        <f t="shared" si="3"/>
        <v>7.89888627</v>
      </c>
      <c r="Q17" s="4">
        <f t="shared" si="4"/>
        <v>3.572999999999979</v>
      </c>
      <c r="R17" s="4">
        <f t="shared" si="2"/>
        <v>0.5729999999999791</v>
      </c>
      <c r="T17" s="4">
        <f t="shared" si="5"/>
        <v>0.5729999999999791</v>
      </c>
    </row>
    <row r="18" spans="1:20" ht="21">
      <c r="A18" s="56">
        <v>2552</v>
      </c>
      <c r="B18" s="63">
        <v>368.4</v>
      </c>
      <c r="C18" s="61">
        <v>319.58</v>
      </c>
      <c r="D18" s="62">
        <v>39359</v>
      </c>
      <c r="E18" s="63">
        <v>367.95</v>
      </c>
      <c r="F18" s="61">
        <v>257.5</v>
      </c>
      <c r="G18" s="62">
        <v>39359</v>
      </c>
      <c r="H18" s="63">
        <v>364.167</v>
      </c>
      <c r="I18" s="61">
        <v>0.16</v>
      </c>
      <c r="J18" s="62">
        <v>40292</v>
      </c>
      <c r="K18" s="63">
        <v>364.18</v>
      </c>
      <c r="L18" s="61">
        <v>0.16</v>
      </c>
      <c r="M18" s="62">
        <v>38807</v>
      </c>
      <c r="N18" s="63">
        <v>275.86</v>
      </c>
      <c r="O18" s="64">
        <f t="shared" si="3"/>
        <v>8.747437842</v>
      </c>
      <c r="Q18" s="4">
        <f t="shared" si="4"/>
        <v>4.782999999999959</v>
      </c>
      <c r="R18" s="4">
        <f t="shared" si="2"/>
        <v>0.5499999999999545</v>
      </c>
      <c r="T18" s="4">
        <f t="shared" si="5"/>
        <v>0.5499999999999545</v>
      </c>
    </row>
    <row r="19" spans="1:20" ht="21">
      <c r="A19" s="56">
        <v>2553</v>
      </c>
      <c r="B19" s="77">
        <v>369.747</v>
      </c>
      <c r="C19" s="61">
        <v>482.05</v>
      </c>
      <c r="D19" s="62">
        <v>40473</v>
      </c>
      <c r="E19" s="77">
        <v>369.353</v>
      </c>
      <c r="F19" s="61">
        <v>422.5</v>
      </c>
      <c r="G19" s="62">
        <v>40473</v>
      </c>
      <c r="H19" s="77">
        <v>364.047</v>
      </c>
      <c r="I19" s="61">
        <v>0.03</v>
      </c>
      <c r="J19" s="62">
        <v>40230</v>
      </c>
      <c r="K19" s="77">
        <v>364.047</v>
      </c>
      <c r="L19" s="61">
        <v>0.03</v>
      </c>
      <c r="M19" s="62">
        <v>40230</v>
      </c>
      <c r="N19" s="63">
        <v>261.55</v>
      </c>
      <c r="O19" s="78">
        <f t="shared" si="3"/>
        <v>8.293672035</v>
      </c>
      <c r="Q19" s="4">
        <f t="shared" si="4"/>
        <v>6.1299999999999955</v>
      </c>
      <c r="R19" s="4">
        <f t="shared" si="2"/>
        <v>0.4300000000000068</v>
      </c>
      <c r="T19" s="4">
        <f t="shared" si="5"/>
        <v>0.4300000000000068</v>
      </c>
    </row>
    <row r="20" spans="1:20" ht="21">
      <c r="A20" s="56">
        <v>2554</v>
      </c>
      <c r="B20" s="77">
        <v>370.217</v>
      </c>
      <c r="C20" s="61">
        <v>558.26</v>
      </c>
      <c r="D20" s="62">
        <v>40673</v>
      </c>
      <c r="E20" s="77">
        <v>368.939</v>
      </c>
      <c r="F20" s="61">
        <v>374.9</v>
      </c>
      <c r="G20" s="62">
        <v>40819</v>
      </c>
      <c r="H20" s="77">
        <v>364.117</v>
      </c>
      <c r="I20" s="61">
        <v>0.64</v>
      </c>
      <c r="J20" s="62">
        <v>40643</v>
      </c>
      <c r="K20" s="77">
        <v>364.139</v>
      </c>
      <c r="L20" s="61">
        <v>0.78</v>
      </c>
      <c r="M20" s="62">
        <v>40642</v>
      </c>
      <c r="N20" s="63">
        <v>718.74</v>
      </c>
      <c r="O20" s="78">
        <f t="shared" si="3"/>
        <v>22.791029778000002</v>
      </c>
      <c r="Q20" s="65">
        <f t="shared" si="4"/>
        <v>6.599999999999966</v>
      </c>
      <c r="R20" s="4">
        <f t="shared" si="2"/>
        <v>0.5</v>
      </c>
      <c r="T20" s="4">
        <f t="shared" si="5"/>
        <v>0.5</v>
      </c>
    </row>
    <row r="21" spans="1:20" ht="21">
      <c r="A21" s="56">
        <v>2555</v>
      </c>
      <c r="B21" s="77">
        <v>366.357</v>
      </c>
      <c r="C21" s="61">
        <v>88.6</v>
      </c>
      <c r="D21" s="62">
        <v>40802</v>
      </c>
      <c r="E21" s="77">
        <v>365.98</v>
      </c>
      <c r="F21" s="61">
        <v>65.9</v>
      </c>
      <c r="G21" s="62">
        <v>41161</v>
      </c>
      <c r="H21" s="77">
        <v>364.227</v>
      </c>
      <c r="I21" s="61">
        <v>0.19</v>
      </c>
      <c r="J21" s="62">
        <v>40993</v>
      </c>
      <c r="K21" s="77">
        <v>364.227</v>
      </c>
      <c r="L21" s="61">
        <v>0.19</v>
      </c>
      <c r="M21" s="62">
        <v>40999</v>
      </c>
      <c r="N21" s="63">
        <v>174.4</v>
      </c>
      <c r="O21" s="78">
        <f t="shared" si="3"/>
        <v>5.5301716800000005</v>
      </c>
      <c r="Q21" s="2">
        <f t="shared" si="4"/>
        <v>2.740000000000009</v>
      </c>
      <c r="R21" s="4">
        <f t="shared" si="2"/>
        <v>0.6099999999999568</v>
      </c>
      <c r="T21" s="4">
        <f t="shared" si="5"/>
        <v>0.6099999999999568</v>
      </c>
    </row>
    <row r="22" spans="1:20" ht="21">
      <c r="A22" s="56">
        <v>2556</v>
      </c>
      <c r="B22" s="77">
        <v>367.29</v>
      </c>
      <c r="C22" s="61">
        <v>141.75</v>
      </c>
      <c r="D22" s="62">
        <v>41532</v>
      </c>
      <c r="E22" s="77">
        <v>366.71</v>
      </c>
      <c r="F22" s="61">
        <v>99.7</v>
      </c>
      <c r="G22" s="62">
        <v>41545</v>
      </c>
      <c r="H22" s="77">
        <v>364.1</v>
      </c>
      <c r="I22" s="61">
        <v>0.05</v>
      </c>
      <c r="J22" s="62">
        <v>41340</v>
      </c>
      <c r="K22" s="77">
        <v>364.1</v>
      </c>
      <c r="L22" s="61">
        <v>0.05</v>
      </c>
      <c r="M22" s="62">
        <v>41341</v>
      </c>
      <c r="N22" s="63">
        <v>151.4</v>
      </c>
      <c r="O22" s="78">
        <f t="shared" si="3"/>
        <v>4.80084858</v>
      </c>
      <c r="Q22" s="4">
        <f t="shared" si="4"/>
        <v>3.673000000000002</v>
      </c>
      <c r="R22" s="4">
        <f t="shared" si="2"/>
        <v>0.4830000000000041</v>
      </c>
      <c r="T22" s="4">
        <f t="shared" si="5"/>
        <v>0.4830000000000041</v>
      </c>
    </row>
    <row r="23" spans="1:20" ht="21">
      <c r="A23" s="56">
        <v>2557</v>
      </c>
      <c r="B23" s="77">
        <v>367.897</v>
      </c>
      <c r="C23" s="61">
        <v>194.5</v>
      </c>
      <c r="D23" s="62">
        <v>41936</v>
      </c>
      <c r="E23" s="77">
        <v>367.142</v>
      </c>
      <c r="F23" s="61">
        <v>114.45</v>
      </c>
      <c r="G23" s="62">
        <v>41936</v>
      </c>
      <c r="H23" s="77">
        <v>364.127</v>
      </c>
      <c r="I23" s="61">
        <v>0.08</v>
      </c>
      <c r="J23" s="62">
        <v>41730</v>
      </c>
      <c r="K23" s="77">
        <v>364.127</v>
      </c>
      <c r="L23" s="61">
        <v>0.08</v>
      </c>
      <c r="M23" s="62">
        <v>41730</v>
      </c>
      <c r="N23" s="63">
        <v>127.27</v>
      </c>
      <c r="O23" s="78">
        <f t="shared" si="3"/>
        <v>4.035693519</v>
      </c>
      <c r="Q23" s="2">
        <f t="shared" si="4"/>
        <v>4.279999999999973</v>
      </c>
      <c r="R23" s="2">
        <f t="shared" si="2"/>
        <v>0.5099999999999909</v>
      </c>
      <c r="T23" s="2">
        <f t="shared" si="5"/>
        <v>0.5099999999999909</v>
      </c>
    </row>
    <row r="24" spans="1:20" ht="21">
      <c r="A24" s="56">
        <v>2558</v>
      </c>
      <c r="B24" s="77">
        <v>365.207</v>
      </c>
      <c r="C24" s="61">
        <v>11.12</v>
      </c>
      <c r="D24" s="62">
        <v>42344</v>
      </c>
      <c r="E24" s="77">
        <v>364.93</v>
      </c>
      <c r="F24" s="61">
        <v>7.9</v>
      </c>
      <c r="G24" s="62">
        <v>42344</v>
      </c>
      <c r="H24" s="77">
        <v>364.057</v>
      </c>
      <c r="I24" s="61">
        <v>0.06</v>
      </c>
      <c r="J24" s="62">
        <v>42093</v>
      </c>
      <c r="K24" s="77">
        <v>364.057</v>
      </c>
      <c r="L24" s="61">
        <v>0.06</v>
      </c>
      <c r="M24" s="62">
        <v>42093</v>
      </c>
      <c r="N24" s="63">
        <v>42.29</v>
      </c>
      <c r="O24" s="78">
        <f t="shared" si="3"/>
        <v>1.341003213</v>
      </c>
      <c r="Q24" s="2">
        <f t="shared" si="4"/>
        <v>1.589999999999975</v>
      </c>
      <c r="R24" s="2">
        <f t="shared" si="2"/>
        <v>0.4399999999999977</v>
      </c>
      <c r="T24" s="2">
        <f t="shared" si="5"/>
        <v>0.4399999999999977</v>
      </c>
    </row>
    <row r="25" spans="1:20" ht="21">
      <c r="A25" s="56">
        <v>2559</v>
      </c>
      <c r="B25" s="77">
        <v>366.417</v>
      </c>
      <c r="C25" s="61">
        <v>90.96</v>
      </c>
      <c r="D25" s="62">
        <v>42634</v>
      </c>
      <c r="E25" s="77">
        <v>366.03</v>
      </c>
      <c r="F25" s="61">
        <v>72.85</v>
      </c>
      <c r="G25" s="62">
        <v>42628</v>
      </c>
      <c r="H25" s="77">
        <v>363.657</v>
      </c>
      <c r="I25" s="79">
        <v>0.002</v>
      </c>
      <c r="J25" s="62">
        <v>42522</v>
      </c>
      <c r="K25" s="77">
        <v>363.657</v>
      </c>
      <c r="L25" s="79">
        <v>0.002</v>
      </c>
      <c r="M25" s="62">
        <v>42522</v>
      </c>
      <c r="N25" s="63">
        <v>224.95</v>
      </c>
      <c r="O25" s="78">
        <f t="shared" si="3"/>
        <v>7.133097015</v>
      </c>
      <c r="Q25" s="4">
        <f t="shared" si="4"/>
        <v>2.7999999999999545</v>
      </c>
      <c r="R25" s="2">
        <f t="shared" si="2"/>
        <v>0.03999999999996362</v>
      </c>
      <c r="T25" s="2">
        <f t="shared" si="5"/>
        <v>0.03999999999996362</v>
      </c>
    </row>
    <row r="26" spans="1:20" ht="21">
      <c r="A26" s="102">
        <v>2560</v>
      </c>
      <c r="B26" s="77">
        <v>367.1</v>
      </c>
      <c r="C26" s="81">
        <v>155.5</v>
      </c>
      <c r="D26" s="62">
        <v>43379</v>
      </c>
      <c r="E26" s="77">
        <v>366.78</v>
      </c>
      <c r="F26" s="81">
        <v>124.1</v>
      </c>
      <c r="G26" s="62">
        <v>43379</v>
      </c>
      <c r="H26" s="77">
        <v>364.65</v>
      </c>
      <c r="I26" s="81">
        <v>0.3</v>
      </c>
      <c r="J26" s="82">
        <v>43178</v>
      </c>
      <c r="K26" s="77">
        <v>364.65</v>
      </c>
      <c r="L26" s="81">
        <v>0.3</v>
      </c>
      <c r="M26" s="83">
        <v>43178</v>
      </c>
      <c r="N26" s="84">
        <v>470.25</v>
      </c>
      <c r="O26" s="78">
        <v>14.91</v>
      </c>
      <c r="Q26" s="2">
        <v>3.4799999999999613</v>
      </c>
      <c r="R26" s="2">
        <f t="shared" si="2"/>
        <v>1.0329999999999586</v>
      </c>
      <c r="T26" s="4">
        <f t="shared" si="5"/>
        <v>1.0329999999999586</v>
      </c>
    </row>
    <row r="27" spans="1:20" ht="21">
      <c r="A27" s="80">
        <v>2561</v>
      </c>
      <c r="B27" s="77">
        <v>366.65</v>
      </c>
      <c r="C27" s="81">
        <v>111.22</v>
      </c>
      <c r="D27" s="62">
        <v>43762</v>
      </c>
      <c r="E27" s="77">
        <v>366.48</v>
      </c>
      <c r="F27" s="81">
        <v>96.18</v>
      </c>
      <c r="G27" s="62">
        <v>43762</v>
      </c>
      <c r="H27" s="77">
        <v>364.72</v>
      </c>
      <c r="I27" s="81">
        <v>0.44</v>
      </c>
      <c r="J27" s="82">
        <v>43493</v>
      </c>
      <c r="K27" s="77">
        <v>364.75</v>
      </c>
      <c r="L27" s="81">
        <v>0.68</v>
      </c>
      <c r="M27" s="83">
        <v>43492</v>
      </c>
      <c r="N27" s="84">
        <v>104.9</v>
      </c>
      <c r="O27" s="78">
        <v>3.33</v>
      </c>
      <c r="Q27" s="2">
        <v>3.03</v>
      </c>
      <c r="R27" s="2">
        <v>1.1</v>
      </c>
      <c r="T27" s="2">
        <v>1.1</v>
      </c>
    </row>
    <row r="28" spans="1:15" ht="21">
      <c r="A28" s="80"/>
      <c r="B28" s="77"/>
      <c r="C28" s="81"/>
      <c r="D28" s="62"/>
      <c r="E28" s="77"/>
      <c r="F28" s="81"/>
      <c r="G28" s="62"/>
      <c r="H28" s="77"/>
      <c r="I28" s="81"/>
      <c r="J28" s="82"/>
      <c r="K28" s="77"/>
      <c r="L28" s="81"/>
      <c r="M28" s="83"/>
      <c r="N28" s="84"/>
      <c r="O28" s="78"/>
    </row>
    <row r="29" spans="1:15" ht="21">
      <c r="A29" s="80"/>
      <c r="B29" s="77"/>
      <c r="C29" s="81"/>
      <c r="D29" s="62"/>
      <c r="E29" s="77"/>
      <c r="F29" s="81"/>
      <c r="G29" s="62"/>
      <c r="H29" s="77"/>
      <c r="I29" s="81"/>
      <c r="J29" s="82"/>
      <c r="K29" s="77"/>
      <c r="L29" s="81"/>
      <c r="M29" s="83"/>
      <c r="N29" s="84"/>
      <c r="O29" s="78"/>
    </row>
    <row r="30" spans="1:15" ht="21">
      <c r="A30" s="80"/>
      <c r="B30" s="77"/>
      <c r="C30" s="81"/>
      <c r="D30" s="62"/>
      <c r="E30" s="77"/>
      <c r="F30" s="81"/>
      <c r="G30" s="62"/>
      <c r="H30" s="77"/>
      <c r="I30" s="81"/>
      <c r="J30" s="82"/>
      <c r="K30" s="77"/>
      <c r="L30" s="81"/>
      <c r="M30" s="83"/>
      <c r="N30" s="84"/>
      <c r="O30" s="78"/>
    </row>
    <row r="31" spans="1:15" ht="22.5" customHeight="1">
      <c r="A31" s="80"/>
      <c r="B31" s="77"/>
      <c r="C31" s="81"/>
      <c r="D31" s="62"/>
      <c r="E31" s="77"/>
      <c r="F31" s="81"/>
      <c r="G31" s="62"/>
      <c r="H31" s="77"/>
      <c r="I31" s="81"/>
      <c r="J31" s="82"/>
      <c r="K31" s="77"/>
      <c r="L31" s="81"/>
      <c r="M31" s="83"/>
      <c r="N31" s="84"/>
      <c r="O31" s="78"/>
    </row>
    <row r="32" spans="1:15" ht="21">
      <c r="A32" s="80"/>
      <c r="B32" s="77"/>
      <c r="C32" s="81"/>
      <c r="D32" s="85"/>
      <c r="E32" s="77"/>
      <c r="F32" s="81"/>
      <c r="G32" s="62"/>
      <c r="H32" s="77"/>
      <c r="I32" s="81"/>
      <c r="J32" s="82"/>
      <c r="K32" s="77"/>
      <c r="L32" s="81"/>
      <c r="M32" s="83"/>
      <c r="N32" s="84"/>
      <c r="O32" s="78"/>
    </row>
    <row r="33" spans="1:15" ht="21">
      <c r="A33" s="80"/>
      <c r="B33" s="77"/>
      <c r="C33" s="81"/>
      <c r="D33" s="85"/>
      <c r="E33" s="77"/>
      <c r="F33" s="81"/>
      <c r="G33" s="85"/>
      <c r="H33" s="77"/>
      <c r="I33" s="81"/>
      <c r="J33" s="82"/>
      <c r="K33" s="77"/>
      <c r="L33" s="81"/>
      <c r="M33" s="83"/>
      <c r="N33" s="84"/>
      <c r="O33" s="78"/>
    </row>
    <row r="34" spans="1:15" ht="21">
      <c r="A34" s="80"/>
      <c r="B34" s="77"/>
      <c r="C34" s="81"/>
      <c r="D34" s="85"/>
      <c r="E34" s="77"/>
      <c r="F34" s="81"/>
      <c r="G34" s="85"/>
      <c r="H34" s="77"/>
      <c r="I34" s="81"/>
      <c r="J34" s="82"/>
      <c r="K34" s="77"/>
      <c r="L34" s="81"/>
      <c r="M34" s="83"/>
      <c r="N34" s="84"/>
      <c r="O34" s="78"/>
    </row>
    <row r="35" spans="1:15" ht="22.5" customHeight="1">
      <c r="A35" s="56"/>
      <c r="B35" s="77"/>
      <c r="C35" s="86"/>
      <c r="D35" s="87"/>
      <c r="E35" s="77"/>
      <c r="F35" s="86"/>
      <c r="G35" s="88"/>
      <c r="H35" s="89"/>
      <c r="I35" s="86"/>
      <c r="J35" s="83"/>
      <c r="K35" s="77"/>
      <c r="L35" s="86"/>
      <c r="M35" s="83"/>
      <c r="N35" s="77"/>
      <c r="O35" s="78"/>
    </row>
    <row r="36" spans="1:15" ht="22.5" customHeight="1">
      <c r="A36" s="56"/>
      <c r="B36" s="77"/>
      <c r="C36" s="86"/>
      <c r="D36" s="88"/>
      <c r="E36" s="77"/>
      <c r="F36" s="86"/>
      <c r="G36" s="88"/>
      <c r="H36" s="89"/>
      <c r="I36" s="86"/>
      <c r="J36" s="83"/>
      <c r="K36" s="77"/>
      <c r="L36" s="86"/>
      <c r="M36" s="83"/>
      <c r="N36" s="77"/>
      <c r="O36" s="78"/>
    </row>
    <row r="37" spans="1:15" ht="22.5" customHeight="1">
      <c r="A37" s="56"/>
      <c r="B37" s="90"/>
      <c r="C37" s="76"/>
      <c r="D37" s="91" t="s">
        <v>18</v>
      </c>
      <c r="E37" s="90"/>
      <c r="F37" s="76"/>
      <c r="G37" s="92"/>
      <c r="H37" s="93"/>
      <c r="I37" s="76"/>
      <c r="J37" s="92"/>
      <c r="K37" s="90"/>
      <c r="L37" s="76"/>
      <c r="M37" s="94"/>
      <c r="N37" s="90"/>
      <c r="O37" s="95"/>
    </row>
    <row r="38" spans="1:15" ht="22.5" customHeight="1">
      <c r="A38" s="96"/>
      <c r="B38" s="97"/>
      <c r="C38" s="98"/>
      <c r="D38" s="99"/>
      <c r="E38" s="97"/>
      <c r="F38" s="98"/>
      <c r="G38" s="99"/>
      <c r="H38" s="100"/>
      <c r="I38" s="98"/>
      <c r="J38" s="99"/>
      <c r="K38" s="97"/>
      <c r="L38" s="98"/>
      <c r="M38" s="99"/>
      <c r="N38" s="97"/>
      <c r="O38" s="101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2010-12-01T02:51:32Z</cp:lastPrinted>
  <dcterms:created xsi:type="dcterms:W3CDTF">1994-01-31T08:04:27Z</dcterms:created>
  <dcterms:modified xsi:type="dcterms:W3CDTF">2019-06-14T02:22:08Z</dcterms:modified>
  <cp:category/>
  <cp:version/>
  <cp:contentType/>
  <cp:contentStatus/>
</cp:coreProperties>
</file>