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7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<sst xmlns="http://schemas.openxmlformats.org/spreadsheetml/2006/main" count="50" uniqueCount="25">
  <si>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</si>
  <si>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</si>
  <si>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</si>
  <si>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</si>
  <si>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</si>
  <si>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</si>
  <si>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</si>
  <si>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</si>
  <si>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</si>
  <si>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</si>
  <si>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</si>
  <si>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</si>
  <si>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</si>
  <si>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</si>
  <si>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</si>
  <si>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</si>
  <si>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</si>
  <si>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</si>
  <si>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</si>
  <si>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</si>
  <si>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</si>
  <si>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</si>
  <si>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</si>
  <si>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</si>
  <si>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P.76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</si>
</sst>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P.76 น้ำแม่ลี้ อ.ลี้ จ.ลำพูน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P.76'!$D$36:$O$36</c:f>
              <c:numCache/>
            </c:numRef>
          </c:xVal>
          <c:yVal>
            <c:numRef>
              <c:f>'Return P.76'!$D$37:$O$37</c:f>
              <c:numCache/>
            </c:numRef>
          </c:yVal>
          <c:smooth val="0"/>
        </c:ser>
        <c:axId val="40869152"/>
        <c:axId val="32278049"/>
      </c:scatterChart>
      <c:valAx>
        <c:axId val="4086915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278049"/>
        <c:crossesAt val="100"/>
        <c:crossBetween val="midCat"/>
        <c:dispUnits/>
        <c:majorUnit val="10"/>
      </c:valAx>
      <c:valAx>
        <c:axId val="32278049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869152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5" sqref="V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COUNT(J41:J58)</f>
        <v>18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AVERAGE(J41:J58)</f>
        <v>199.04166666666663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(VAR(J41:J58))</f>
        <v>24633.742297058856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2543</v>
      </c>
      <c r="B6" s="16">
        <v>96.7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STDEV(J41:J58)</f>
        <v>156.95140106752427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2544</v>
      </c>
      <c r="B7" s="16">
        <v>226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2545</v>
      </c>
      <c r="B8" s="16">
        <v>355.5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2546</v>
      </c>
      <c r="B9" s="16">
        <v>30</v>
      </c>
      <c r="C9" s="17"/>
      <c r="D9" s="18"/>
      <c r="E9" s="20"/>
      <c r="F9" s="20"/>
      <c r="U9" s="2" t="s">
        <v>17</v>
      </c>
      <c r="V9" s="21">
        <f>+B80</f>
        <v>0.519798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2547</v>
      </c>
      <c r="B10" s="16">
        <v>97.8</v>
      </c>
      <c r="C10" s="17"/>
      <c r="D10" s="18"/>
      <c r="E10" s="22"/>
      <c r="F10" s="23"/>
      <c r="U10" s="2" t="s">
        <v>18</v>
      </c>
      <c r="V10" s="21">
        <f>+B81</f>
        <v>1.048076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2548</v>
      </c>
      <c r="B11" s="16">
        <v>79.79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2549</v>
      </c>
      <c r="B12" s="16">
        <v>374.43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2550</v>
      </c>
      <c r="B13" s="16">
        <v>184.48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2551</v>
      </c>
      <c r="B14" s="16">
        <v>95.28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2552</v>
      </c>
      <c r="B15" s="16">
        <v>319.58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2553</v>
      </c>
      <c r="B16" s="16">
        <v>482.5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2554</v>
      </c>
      <c r="B17" s="16">
        <v>558.26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2555</v>
      </c>
      <c r="B18" s="16">
        <v>88.6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2556</v>
      </c>
      <c r="B19" s="16">
        <v>141.75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2557</v>
      </c>
      <c r="B20" s="30">
        <v>194.5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2558</v>
      </c>
      <c r="B21" s="30">
        <v>11.12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2559</v>
      </c>
      <c r="B22" s="16">
        <v>90.96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2560</v>
      </c>
      <c r="B23" s="16">
        <v>155.5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176.09</v>
      </c>
      <c r="E37" s="60">
        <f t="shared" si="1"/>
        <v>256.39</v>
      </c>
      <c r="F37" s="62">
        <f t="shared" si="1"/>
        <v>307.78</v>
      </c>
      <c r="G37" s="62">
        <f t="shared" si="1"/>
        <v>345.82</v>
      </c>
      <c r="H37" s="62">
        <f t="shared" si="1"/>
        <v>376.08</v>
      </c>
      <c r="I37" s="62">
        <f t="shared" si="1"/>
        <v>458.2</v>
      </c>
      <c r="J37" s="62">
        <f t="shared" si="1"/>
        <v>565.99</v>
      </c>
      <c r="K37" s="62">
        <f t="shared" si="1"/>
        <v>600.19</v>
      </c>
      <c r="L37" s="62">
        <f t="shared" si="1"/>
        <v>705.52</v>
      </c>
      <c r="M37" s="62">
        <f t="shared" si="1"/>
        <v>810.08</v>
      </c>
      <c r="N37" s="62">
        <f t="shared" si="1"/>
        <v>914.26</v>
      </c>
      <c r="O37" s="62">
        <f t="shared" si="1"/>
        <v>1051.7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2543</v>
      </c>
      <c r="J41" s="25">
        <v>96.7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2544</v>
      </c>
      <c r="J42" s="25">
        <v>226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2545</v>
      </c>
      <c r="J43" s="25">
        <v>355.5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2546</v>
      </c>
      <c r="J44" s="25">
        <v>30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2547</v>
      </c>
      <c r="J45" s="25">
        <v>97.8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2548</v>
      </c>
      <c r="J46" s="25">
        <v>79.79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2549</v>
      </c>
      <c r="J47" s="25">
        <v>374.43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2550</v>
      </c>
      <c r="J48" s="25">
        <v>184.48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2551</v>
      </c>
      <c r="J49" s="25">
        <v>95.28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2552</v>
      </c>
      <c r="J50" s="25">
        <v>319.58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2553</v>
      </c>
      <c r="J51" s="25">
        <v>482.5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2554</v>
      </c>
      <c r="J52" s="25">
        <v>558.26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75">
        <v>2555</v>
      </c>
      <c r="J53" s="25">
        <v>88.6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2556</v>
      </c>
      <c r="J54" s="84">
        <v>141.75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2557</v>
      </c>
      <c r="J55" s="25">
        <v>194.5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75">
        <v>2558</v>
      </c>
      <c r="J56" s="25">
        <v>11.12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2559</v>
      </c>
      <c r="J57" s="25">
        <v>90.96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2560</v>
      </c>
      <c r="J58" s="25">
        <v>155.5</v>
      </c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5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5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5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85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6"/>
      <c r="K64" s="80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1">
        <f>IF($A$79&gt;=6,VLOOKUP($F$78,$X$3:$AC$38,$A$79-4),VLOOKUP($A$78,$X$3:$AC$38,$A$79+1))</f>
        <v>0.519798</v>
      </c>
      <c r="C80" s="81"/>
      <c r="D80" s="81"/>
      <c r="E80" s="81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1">
        <f>IF($A$79&gt;=6,VLOOKUP($F$78,$Y$58:$AD$97,$A$79-4),VLOOKUP($A$78,$Y$58:$AD$97,$A$79+1))</f>
        <v>1.048076</v>
      </c>
      <c r="C81" s="81"/>
      <c r="D81" s="81"/>
      <c r="E81" s="81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2">
        <f>B81/V6</f>
        <v>0.006677710379591275</v>
      </c>
      <c r="C83" s="82"/>
      <c r="D83" s="82"/>
      <c r="E83" s="82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3">
        <f>V4-(B80/B83)</f>
        <v>121.20091430510412</v>
      </c>
      <c r="C84" s="82"/>
      <c r="D84" s="82"/>
      <c r="E84" s="82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2009-08-12T03:57:29Z</cp:lastPrinted>
  <dcterms:created xsi:type="dcterms:W3CDTF">2001-08-27T04:05:15Z</dcterms:created>
  <dcterms:modified xsi:type="dcterms:W3CDTF">2018-06-22T04:03:04Z</dcterms:modified>
  <cp:category/>
  <cp:version/>
  <cp:contentType/>
  <cp:contentStatus/>
</cp:coreProperties>
</file>