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75" sheetId="1" r:id="rId1"/>
    <sheet name="เฉลี่ย5ปี" sheetId="2" r:id="rId2"/>
  </sheets>
  <definedNames>
    <definedName name="_xlnm.Print_Area" localSheetId="0">'P75'!$A$1:$N$38</definedName>
  </definedNames>
  <calcPr fullCalcOnLoad="1"/>
</workbook>
</file>

<file path=xl/comments2.xml><?xml version="1.0" encoding="utf-8"?>
<comments xmlns="http://schemas.openxmlformats.org/spreadsheetml/2006/main">
  <authors>
    <author>noom</author>
  </authors>
  <commentList>
    <comment ref="A4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<sst xmlns="http://schemas.openxmlformats.org/spreadsheetml/2006/main" count="51" uniqueCount="32">
  <si>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</si>
  <si>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</si>
  <si>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</si>
  <si>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</si>
  <si>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</si>
  <si>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</si>
  <si>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</si>
  <si>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</si>
  <si>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</si>
  <si>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</si>
  <si>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</si>
  <si>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</si>
  <si>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</si>
  <si>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</si>
  <si>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</si>
  <si>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</si>
  <si>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</si>
  <si>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</si>
  <si>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</si>
  <si>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</si>
  <si>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</si>
  <si>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</si>
  <si>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</si>
  <si>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</si>
  <si>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</si>
  <si>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</si>
  <si>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ตัน</t>
  </si>
  <si>
    <t>แม่น้ำปิง สถานี P.75  บ้านช่อแล อ.แม่แตง จ.เชียงใหม่</t>
  </si>
  <si>
    <t>พื้นที่รับน้ำ 3,090 ตร.กม.</t>
  </si>
  <si>
    <t>แม่น้ำปิง สถานี P.75 บ้านช่อแล อ.แม่แตง จ.เชียงใหม่</t>
  </si>
  <si>
    <t>พื้นที่รับน้ำ 3,088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</si>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</sst>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0.0000"/>
    <numFmt numFmtId="214" formatCode="#,##0.0"/>
    <numFmt numFmtId="215" formatCode="\ ด\.ด\."/>
    <numFmt numFmtId="216" formatCode="\ ด\.ด\.\ "/>
    <numFmt numFmtId="217" formatCode="_(* #,##0.0_);_(* \(#,##0.0\);_(* &quot;-&quot;??_);_(@_)"/>
    <numFmt numFmtId="218" formatCode="_(* #,##0_);_(* \(#,##0\);_(* &quot;-&quot;??_);_(@_)"/>
    <numFmt numFmtId="219" formatCode="#,##0.000"/>
    <numFmt numFmtId="220" formatCode="_(* #,##0.000_);_(* \(#,##0.000\);_(* &quot;-&quot;??_);_(@_)"/>
  </numFmts>
  <fonts count="51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Eucros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43" applyFont="1">
      <alignment/>
      <protection/>
    </xf>
    <xf numFmtId="211" fontId="7" fillId="0" borderId="0" xfId="43" applyNumberFormat="1" applyFont="1">
      <alignment/>
      <protection/>
    </xf>
    <xf numFmtId="0" fontId="7" fillId="0" borderId="0" xfId="0" applyFont="1" applyAlignment="1">
      <alignment/>
    </xf>
    <xf numFmtId="1" fontId="10" fillId="0" borderId="0" xfId="43" applyNumberFormat="1" applyFont="1">
      <alignment/>
      <protection/>
    </xf>
    <xf numFmtId="0" fontId="10" fillId="0" borderId="0" xfId="44" applyFont="1">
      <alignment/>
      <protection/>
    </xf>
    <xf numFmtId="211" fontId="10" fillId="0" borderId="0" xfId="43" applyNumberFormat="1" applyFont="1">
      <alignment/>
      <protection/>
    </xf>
    <xf numFmtId="3" fontId="10" fillId="0" borderId="0" xfId="44" applyNumberFormat="1" applyFont="1" applyAlignment="1">
      <alignment horizontal="center"/>
      <protection/>
    </xf>
    <xf numFmtId="2" fontId="10" fillId="0" borderId="0" xfId="43" applyNumberFormat="1" applyFont="1" applyAlignment="1">
      <alignment horizontal="center"/>
      <protection/>
    </xf>
    <xf numFmtId="0" fontId="10" fillId="0" borderId="0" xfId="43" applyFont="1" applyAlignment="1">
      <alignment horizontal="center"/>
      <protection/>
    </xf>
    <xf numFmtId="0" fontId="8" fillId="0" borderId="10" xfId="43" applyFont="1" applyBorder="1">
      <alignment/>
      <protection/>
    </xf>
    <xf numFmtId="211" fontId="8" fillId="0" borderId="11" xfId="43" applyNumberFormat="1" applyFont="1" applyBorder="1">
      <alignment/>
      <protection/>
    </xf>
    <xf numFmtId="2" fontId="7" fillId="0" borderId="12" xfId="42" applyNumberFormat="1" applyFont="1" applyBorder="1" applyAlignment="1">
      <alignment horizontal="centerContinuous"/>
      <protection/>
    </xf>
    <xf numFmtId="0" fontId="7" fillId="0" borderId="13" xfId="43" applyFont="1" applyBorder="1" applyAlignment="1">
      <alignment horizontal="center"/>
      <protection/>
    </xf>
    <xf numFmtId="211" fontId="7" fillId="0" borderId="14" xfId="43" applyNumberFormat="1" applyFont="1" applyBorder="1" applyAlignment="1">
      <alignment horizontal="center"/>
      <protection/>
    </xf>
    <xf numFmtId="2" fontId="7" fillId="0" borderId="15" xfId="43" applyNumberFormat="1" applyFont="1" applyBorder="1" applyAlignment="1">
      <alignment horizontal="center"/>
      <protection/>
    </xf>
    <xf numFmtId="0" fontId="8" fillId="0" borderId="16" xfId="43" applyFont="1" applyBorder="1" applyAlignment="1">
      <alignment horizontal="center"/>
      <protection/>
    </xf>
    <xf numFmtId="211" fontId="8" fillId="0" borderId="17" xfId="43" applyNumberFormat="1" applyFont="1" applyBorder="1">
      <alignment/>
      <protection/>
    </xf>
    <xf numFmtId="2" fontId="7" fillId="0" borderId="18" xfId="43" applyNumberFormat="1" applyFont="1" applyBorder="1" applyAlignment="1">
      <alignment horizontal="center"/>
      <protection/>
    </xf>
    <xf numFmtId="0" fontId="7" fillId="0" borderId="13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10" fillId="0" borderId="0" xfId="43" applyFont="1" applyAlignment="1">
      <alignment horizontal="left"/>
      <protection/>
    </xf>
    <xf numFmtId="2" fontId="8" fillId="0" borderId="0" xfId="43" applyNumberFormat="1" applyFont="1" applyAlignment="1">
      <alignment horizontal="centerContinuous"/>
      <protection/>
    </xf>
    <xf numFmtId="211" fontId="12" fillId="0" borderId="0" xfId="43" applyNumberFormat="1" applyFont="1" applyAlignment="1">
      <alignment horizontal="centerContinuous"/>
      <protection/>
    </xf>
    <xf numFmtId="2" fontId="12" fillId="0" borderId="0" xfId="43" applyNumberFormat="1" applyFont="1" applyAlignment="1">
      <alignment horizontal="centerContinuous"/>
      <protection/>
    </xf>
    <xf numFmtId="0" fontId="12" fillId="0" borderId="0" xfId="43" applyFont="1">
      <alignment/>
      <protection/>
    </xf>
    <xf numFmtId="211" fontId="12" fillId="0" borderId="0" xfId="43" applyNumberFormat="1" applyFont="1">
      <alignment/>
      <protection/>
    </xf>
    <xf numFmtId="3" fontId="12" fillId="0" borderId="0" xfId="43" applyNumberFormat="1" applyFont="1">
      <alignment/>
      <protection/>
    </xf>
    <xf numFmtId="1" fontId="12" fillId="0" borderId="0" xfId="43" applyNumberFormat="1" applyFont="1">
      <alignment/>
      <protection/>
    </xf>
    <xf numFmtId="0" fontId="11" fillId="0" borderId="22" xfId="43" applyFont="1" applyBorder="1">
      <alignment/>
      <protection/>
    </xf>
    <xf numFmtId="211" fontId="11" fillId="0" borderId="23" xfId="43" applyNumberFormat="1" applyFont="1" applyBorder="1">
      <alignment/>
      <protection/>
    </xf>
    <xf numFmtId="2" fontId="12" fillId="0" borderId="24" xfId="42" applyNumberFormat="1" applyFont="1" applyBorder="1" applyAlignment="1">
      <alignment horizontal="centerContinuous"/>
      <protection/>
    </xf>
    <xf numFmtId="0" fontId="12" fillId="0" borderId="25" xfId="43" applyFont="1" applyBorder="1" applyAlignment="1">
      <alignment horizontal="center"/>
      <protection/>
    </xf>
    <xf numFmtId="211" fontId="12" fillId="0" borderId="26" xfId="43" applyNumberFormat="1" applyFont="1" applyBorder="1" applyAlignment="1">
      <alignment horizontal="center"/>
      <protection/>
    </xf>
    <xf numFmtId="2" fontId="12" fillId="0" borderId="27" xfId="43" applyNumberFormat="1" applyFont="1" applyBorder="1" applyAlignment="1">
      <alignment horizontal="center"/>
      <protection/>
    </xf>
    <xf numFmtId="0" fontId="11" fillId="0" borderId="28" xfId="43" applyFont="1" applyBorder="1" applyAlignment="1">
      <alignment horizontal="center"/>
      <protection/>
    </xf>
    <xf numFmtId="211" fontId="11" fillId="0" borderId="29" xfId="43" applyNumberFormat="1" applyFont="1" applyBorder="1">
      <alignment/>
      <protection/>
    </xf>
    <xf numFmtId="2" fontId="12" fillId="0" borderId="30" xfId="43" applyNumberFormat="1" applyFont="1" applyBorder="1" applyAlignment="1">
      <alignment horizontal="center"/>
      <protection/>
    </xf>
    <xf numFmtId="1" fontId="12" fillId="0" borderId="25" xfId="43" applyNumberFormat="1" applyFont="1" applyBorder="1" applyAlignment="1">
      <alignment horizontal="center"/>
      <protection/>
    </xf>
    <xf numFmtId="4" fontId="12" fillId="0" borderId="26" xfId="43" applyNumberFormat="1" applyFont="1" applyBorder="1" applyAlignment="1">
      <alignment horizontal="right"/>
      <protection/>
    </xf>
    <xf numFmtId="4" fontId="12" fillId="0" borderId="27" xfId="43" applyNumberFormat="1" applyFont="1" applyBorder="1" applyAlignment="1">
      <alignment horizontal="right"/>
      <protection/>
    </xf>
    <xf numFmtId="2" fontId="12" fillId="0" borderId="0" xfId="43" applyNumberFormat="1" applyFont="1">
      <alignment/>
      <protection/>
    </xf>
    <xf numFmtId="4" fontId="12" fillId="0" borderId="26" xfId="43" applyNumberFormat="1" applyFont="1" applyBorder="1">
      <alignment/>
      <protection/>
    </xf>
    <xf numFmtId="4" fontId="12" fillId="0" borderId="0" xfId="43" applyNumberFormat="1" applyFont="1" applyBorder="1" applyAlignment="1">
      <alignment horizontal="right"/>
      <protection/>
    </xf>
    <xf numFmtId="4" fontId="12" fillId="0" borderId="0" xfId="43" applyNumberFormat="1" applyFont="1">
      <alignment/>
      <protection/>
    </xf>
    <xf numFmtId="4" fontId="12" fillId="0" borderId="27" xfId="43" applyNumberFormat="1" applyFont="1" applyBorder="1">
      <alignment/>
      <protection/>
    </xf>
    <xf numFmtId="210" fontId="12" fillId="0" borderId="31" xfId="43" applyNumberFormat="1" applyFont="1" applyBorder="1" applyAlignment="1" applyProtection="1">
      <alignment horizontal="center"/>
      <protection/>
    </xf>
    <xf numFmtId="4" fontId="12" fillId="0" borderId="32" xfId="43" applyNumberFormat="1" applyFont="1" applyBorder="1" applyProtection="1">
      <alignment/>
      <protection/>
    </xf>
    <xf numFmtId="4" fontId="12" fillId="0" borderId="33" xfId="43" applyNumberFormat="1" applyFont="1" applyBorder="1" applyProtection="1">
      <alignment/>
      <protection/>
    </xf>
    <xf numFmtId="1" fontId="12" fillId="0" borderId="34" xfId="43" applyNumberFormat="1" applyFont="1" applyBorder="1" applyAlignment="1">
      <alignment horizontal="center"/>
      <protection/>
    </xf>
    <xf numFmtId="211" fontId="12" fillId="0" borderId="35" xfId="43" applyNumberFormat="1" applyFont="1" applyBorder="1">
      <alignment/>
      <protection/>
    </xf>
    <xf numFmtId="2" fontId="12" fillId="0" borderId="36" xfId="43" applyNumberFormat="1" applyFont="1" applyBorder="1">
      <alignment/>
      <protection/>
    </xf>
    <xf numFmtId="0" fontId="12" fillId="0" borderId="34" xfId="43" applyFont="1" applyBorder="1">
      <alignment/>
      <protection/>
    </xf>
    <xf numFmtId="211" fontId="11" fillId="0" borderId="0" xfId="43" applyNumberFormat="1" applyFont="1" applyBorder="1" applyAlignment="1">
      <alignment horizontal="left"/>
      <protection/>
    </xf>
    <xf numFmtId="211" fontId="12" fillId="0" borderId="0" xfId="43" applyNumberFormat="1" applyFont="1" applyBorder="1" applyAlignment="1">
      <alignment horizontal="centerContinuous"/>
      <protection/>
    </xf>
    <xf numFmtId="2" fontId="12" fillId="0" borderId="0" xfId="43" applyNumberFormat="1" applyFont="1" applyBorder="1" applyAlignment="1">
      <alignment horizontal="center"/>
      <protection/>
    </xf>
    <xf numFmtId="211" fontId="12" fillId="0" borderId="36" xfId="43" applyNumberFormat="1" applyFont="1" applyBorder="1" applyAlignment="1">
      <alignment horizontal="centerContinuous"/>
      <protection/>
    </xf>
    <xf numFmtId="211" fontId="12" fillId="0" borderId="0" xfId="43" applyNumberFormat="1" applyFont="1" applyBorder="1">
      <alignment/>
      <protection/>
    </xf>
    <xf numFmtId="0" fontId="12" fillId="0" borderId="36" xfId="43" applyFont="1" applyBorder="1">
      <alignment/>
      <protection/>
    </xf>
    <xf numFmtId="0" fontId="12" fillId="0" borderId="37" xfId="43" applyFont="1" applyBorder="1">
      <alignment/>
      <protection/>
    </xf>
    <xf numFmtId="211" fontId="12" fillId="0" borderId="38" xfId="43" applyNumberFormat="1" applyFont="1" applyBorder="1">
      <alignment/>
      <protection/>
    </xf>
    <xf numFmtId="211" fontId="13" fillId="0" borderId="38" xfId="43" applyNumberFormat="1" applyFont="1" applyBorder="1" applyAlignment="1">
      <alignment horizontal="left"/>
      <protection/>
    </xf>
    <xf numFmtId="211" fontId="14" fillId="0" borderId="38" xfId="43" applyNumberFormat="1" applyFont="1" applyBorder="1">
      <alignment/>
      <protection/>
    </xf>
    <xf numFmtId="2" fontId="12" fillId="0" borderId="39" xfId="43" applyNumberFormat="1" applyFont="1" applyBorder="1">
      <alignment/>
      <protection/>
    </xf>
    <xf numFmtId="3" fontId="12" fillId="0" borderId="0" xfId="43" applyNumberFormat="1" applyFont="1" applyBorder="1" applyAlignment="1">
      <alignment horizontal="right"/>
      <protection/>
    </xf>
    <xf numFmtId="211" fontId="15" fillId="0" borderId="0" xfId="43" applyNumberFormat="1" applyFont="1" applyBorder="1" applyAlignment="1">
      <alignment horizontal="center"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44" applyFont="1" applyAlignment="1">
      <alignment/>
      <protection/>
    </xf>
    <xf numFmtId="0" fontId="12" fillId="0" borderId="0" xfId="43" applyFont="1" applyAlignment="1">
      <alignment/>
      <protection/>
    </xf>
    <xf numFmtId="211" fontId="12" fillId="0" borderId="0" xfId="43" applyNumberFormat="1" applyFont="1" applyAlignment="1">
      <alignment/>
      <protection/>
    </xf>
    <xf numFmtId="211" fontId="12" fillId="0" borderId="0" xfId="43" applyNumberFormat="1" applyFont="1" applyBorder="1" applyAlignment="1">
      <alignment horizontal="center"/>
      <protection/>
    </xf>
    <xf numFmtId="3" fontId="12" fillId="0" borderId="0" xfId="43" applyNumberFormat="1" applyFont="1" applyBorder="1" applyAlignment="1">
      <alignment horizontal="center"/>
      <protection/>
    </xf>
    <xf numFmtId="0" fontId="12" fillId="0" borderId="0" xfId="43" applyFont="1" applyBorder="1" applyAlignment="1">
      <alignment horizontal="right"/>
      <protection/>
    </xf>
    <xf numFmtId="0" fontId="9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4A" xfId="43"/>
    <cellStyle name="ปกติ_SEDP7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928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247650</xdr:rowOff>
    </xdr:from>
    <xdr:to>
      <xdr:col>10</xdr:col>
      <xdr:colOff>457200</xdr:colOff>
      <xdr:row>34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514850" y="92773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P37" sqref="P37"/>
    </sheetView>
  </sheetViews>
  <sheetFormatPr defaultColWidth="9.00390625" defaultRowHeight="20.25"/>
  <cols>
    <col min="1" max="1" width="3.75390625" style="29" customWidth="1"/>
    <col min="2" max="2" width="6.50390625" style="30" customWidth="1"/>
    <col min="3" max="4" width="6.375" style="30" customWidth="1"/>
    <col min="5" max="6" width="6.875" style="30" customWidth="1"/>
    <col min="7" max="7" width="7.75390625" style="30" customWidth="1"/>
    <col min="8" max="8" width="6.875" style="30" customWidth="1"/>
    <col min="9" max="9" width="7.00390625" style="30" customWidth="1"/>
    <col min="10" max="10" width="6.875" style="30" customWidth="1"/>
    <col min="11" max="12" width="6.625" style="30" customWidth="1"/>
    <col min="13" max="13" width="6.875" style="30" customWidth="1"/>
    <col min="14" max="14" width="9.00390625" style="45" customWidth="1"/>
    <col min="15" max="16384" width="9.00390625" style="29" customWidth="1"/>
  </cols>
  <sheetData>
    <row r="1" spans="1:14" ht="21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2:14" s="70" customFormat="1" ht="20.2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7" ht="26.25" customHeight="1">
      <c r="A3" s="72" t="s">
        <v>27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7" t="s">
        <v>30</v>
      </c>
      <c r="M3" s="77"/>
      <c r="N3" s="77"/>
      <c r="Q3" s="31">
        <v>3088</v>
      </c>
    </row>
    <row r="4" spans="2:14" ht="26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1</v>
      </c>
    </row>
    <row r="6" spans="1:14" ht="23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8" t="s">
        <v>15</v>
      </c>
    </row>
    <row r="7" spans="1:14" ht="23.25" customHeigh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26</v>
      </c>
    </row>
    <row r="8" spans="1:14" s="45" customFormat="1" ht="20.25" customHeight="1">
      <c r="A8" s="42">
        <v>2544</v>
      </c>
      <c r="B8" s="43">
        <v>1382.8808547875515</v>
      </c>
      <c r="C8" s="43">
        <v>4901.814242560294</v>
      </c>
      <c r="D8" s="43">
        <v>1302.5973500012587</v>
      </c>
      <c r="E8" s="43">
        <v>5763.813485765867</v>
      </c>
      <c r="F8" s="43">
        <v>90293.93311082864</v>
      </c>
      <c r="G8" s="43">
        <v>21641.57489838689</v>
      </c>
      <c r="H8" s="43">
        <v>5923.311456924546</v>
      </c>
      <c r="I8" s="43">
        <v>3569.8622618114655</v>
      </c>
      <c r="J8" s="43">
        <v>1323.0333063396918</v>
      </c>
      <c r="K8" s="43">
        <v>630.6421821479697</v>
      </c>
      <c r="L8" s="43">
        <v>425.7772402798494</v>
      </c>
      <c r="M8" s="43">
        <v>907.643898899124</v>
      </c>
      <c r="N8" s="44">
        <f>SUM(B8:M8)</f>
        <v>138066.88428873316</v>
      </c>
    </row>
    <row r="9" spans="1:14" s="45" customFormat="1" ht="20.25" customHeight="1">
      <c r="A9" s="42">
        <v>2545</v>
      </c>
      <c r="B9" s="43">
        <v>3179.6</v>
      </c>
      <c r="C9" s="43">
        <v>4251.9</v>
      </c>
      <c r="D9" s="43">
        <v>1077.4</v>
      </c>
      <c r="E9" s="43">
        <v>1162.4</v>
      </c>
      <c r="F9" s="43">
        <v>9007.5</v>
      </c>
      <c r="G9" s="43">
        <v>25726.8</v>
      </c>
      <c r="H9" s="43">
        <v>6994.2</v>
      </c>
      <c r="I9" s="43">
        <v>15145</v>
      </c>
      <c r="J9" s="43">
        <v>7790.8</v>
      </c>
      <c r="K9" s="43">
        <v>4614.8</v>
      </c>
      <c r="L9" s="43">
        <v>2001.8</v>
      </c>
      <c r="M9" s="43">
        <v>2049.7</v>
      </c>
      <c r="N9" s="44">
        <f aca="true" t="shared" si="0" ref="N9:N15">SUM(B9:M9)</f>
        <v>83001.9</v>
      </c>
    </row>
    <row r="10" spans="1:14" s="45" customFormat="1" ht="20.25" customHeight="1">
      <c r="A10" s="42">
        <v>2546</v>
      </c>
      <c r="B10" s="43">
        <v>2900.7</v>
      </c>
      <c r="C10" s="43">
        <v>3579.2</v>
      </c>
      <c r="D10" s="43">
        <v>3420.8</v>
      </c>
      <c r="E10" s="43">
        <v>1879.7</v>
      </c>
      <c r="F10" s="43">
        <v>4759.6</v>
      </c>
      <c r="G10" s="43">
        <v>25571.2</v>
      </c>
      <c r="H10" s="43">
        <v>4478.7</v>
      </c>
      <c r="I10" s="43">
        <v>2433.4</v>
      </c>
      <c r="J10" s="43">
        <v>647.9</v>
      </c>
      <c r="K10" s="43">
        <v>1173.9</v>
      </c>
      <c r="L10" s="43">
        <v>1719.3</v>
      </c>
      <c r="M10" s="43">
        <v>1630.4</v>
      </c>
      <c r="N10" s="44">
        <f t="shared" si="0"/>
        <v>54194.8</v>
      </c>
    </row>
    <row r="11" spans="1:14" s="45" customFormat="1" ht="20.25" customHeight="1">
      <c r="A11" s="42">
        <v>2547</v>
      </c>
      <c r="B11" s="43">
        <v>975.2493922162676</v>
      </c>
      <c r="C11" s="43">
        <v>1477.5319457141798</v>
      </c>
      <c r="D11" s="43">
        <v>5603.622338781113</v>
      </c>
      <c r="E11" s="43">
        <v>9584.606807688422</v>
      </c>
      <c r="F11" s="43">
        <v>10934.017772569168</v>
      </c>
      <c r="G11" s="43">
        <v>17945.37859152261</v>
      </c>
      <c r="H11" s="43">
        <v>6442.444447258188</v>
      </c>
      <c r="I11" s="43">
        <v>2397.5311233780285</v>
      </c>
      <c r="J11" s="43">
        <v>1404.2604207260417</v>
      </c>
      <c r="K11" s="43">
        <v>1252.9531240896451</v>
      </c>
      <c r="L11" s="43">
        <v>3748.260846209547</v>
      </c>
      <c r="M11" s="46">
        <v>4433.521831927297</v>
      </c>
      <c r="N11" s="44">
        <f t="shared" si="0"/>
        <v>66199.37864208053</v>
      </c>
    </row>
    <row r="12" spans="1:14" s="45" customFormat="1" ht="20.25" customHeight="1">
      <c r="A12" s="42">
        <v>2548</v>
      </c>
      <c r="B12" s="43">
        <v>3239.49198630803</v>
      </c>
      <c r="C12" s="43">
        <v>2986.597396126447</v>
      </c>
      <c r="D12" s="43">
        <v>1409.011300078711</v>
      </c>
      <c r="E12" s="43">
        <v>8967.37900671366</v>
      </c>
      <c r="F12" s="43">
        <v>40141.377939680744</v>
      </c>
      <c r="G12" s="43">
        <v>90536.19115507913</v>
      </c>
      <c r="H12" s="43">
        <v>50757.274412661405</v>
      </c>
      <c r="I12" s="43">
        <v>23304.82671866421</v>
      </c>
      <c r="J12" s="43">
        <v>8424.97458199296</v>
      </c>
      <c r="K12" s="43">
        <v>3605.6628129043597</v>
      </c>
      <c r="L12" s="43">
        <v>3985.8905325164997</v>
      </c>
      <c r="M12" s="43">
        <v>4603.249115171891</v>
      </c>
      <c r="N12" s="44">
        <f t="shared" si="0"/>
        <v>241961.92695789805</v>
      </c>
    </row>
    <row r="13" spans="1:14" s="45" customFormat="1" ht="20.25" customHeight="1">
      <c r="A13" s="42">
        <v>2549</v>
      </c>
      <c r="B13" s="43">
        <v>5552.132415426468</v>
      </c>
      <c r="C13" s="43">
        <v>5029.823158054908</v>
      </c>
      <c r="D13" s="43">
        <v>9134.259328069284</v>
      </c>
      <c r="E13" s="43">
        <v>5198.662020351486</v>
      </c>
      <c r="F13" s="43">
        <v>33078.46018686781</v>
      </c>
      <c r="G13" s="43">
        <v>44484.68604769262</v>
      </c>
      <c r="H13" s="43">
        <v>26155.72811929411</v>
      </c>
      <c r="I13" s="43">
        <v>2872.7935237867046</v>
      </c>
      <c r="J13" s="43">
        <v>540.8617143950468</v>
      </c>
      <c r="K13" s="43">
        <v>214.37586202197207</v>
      </c>
      <c r="L13" s="43">
        <v>1013.6234868432177</v>
      </c>
      <c r="M13" s="43">
        <v>1556.6573472401294</v>
      </c>
      <c r="N13" s="44">
        <f t="shared" si="0"/>
        <v>134832.06321004377</v>
      </c>
    </row>
    <row r="14" spans="1:14" s="45" customFormat="1" ht="20.25" customHeight="1">
      <c r="A14" s="42">
        <v>2550</v>
      </c>
      <c r="B14" s="43">
        <v>3055.645738702953</v>
      </c>
      <c r="C14" s="43">
        <v>6710.679153091684</v>
      </c>
      <c r="D14" s="43">
        <v>9160.501245495989</v>
      </c>
      <c r="E14" s="43">
        <v>3637.6302786966403</v>
      </c>
      <c r="F14" s="43">
        <v>5257.247755903532</v>
      </c>
      <c r="G14" s="43">
        <v>7506.16663207653</v>
      </c>
      <c r="H14" s="43">
        <v>8634.967646179166</v>
      </c>
      <c r="I14" s="43">
        <v>5102.675195374083</v>
      </c>
      <c r="J14" s="43">
        <v>1976.169097187038</v>
      </c>
      <c r="K14" s="43">
        <v>1338.6307815954788</v>
      </c>
      <c r="L14" s="43">
        <v>1494.6912750535982</v>
      </c>
      <c r="M14" s="43">
        <v>2093.401493951209</v>
      </c>
      <c r="N14" s="44">
        <f t="shared" si="0"/>
        <v>55968.40629330791</v>
      </c>
    </row>
    <row r="15" spans="1:14" s="45" customFormat="1" ht="20.25" customHeight="1">
      <c r="A15" s="42">
        <v>2551</v>
      </c>
      <c r="B15" s="43">
        <v>8898</v>
      </c>
      <c r="C15" s="43">
        <v>5991</v>
      </c>
      <c r="D15" s="43">
        <v>4088</v>
      </c>
      <c r="E15" s="43">
        <v>9202</v>
      </c>
      <c r="F15" s="43">
        <v>64951</v>
      </c>
      <c r="G15" s="43">
        <v>150322</v>
      </c>
      <c r="H15" s="43">
        <v>73622</v>
      </c>
      <c r="I15" s="43">
        <v>29508</v>
      </c>
      <c r="J15" s="43">
        <v>5806</v>
      </c>
      <c r="K15" s="43">
        <v>3565</v>
      </c>
      <c r="L15" s="43">
        <v>487</v>
      </c>
      <c r="M15" s="43">
        <v>12816</v>
      </c>
      <c r="N15" s="44">
        <f t="shared" si="0"/>
        <v>369256</v>
      </c>
    </row>
    <row r="16" spans="1:14" s="45" customFormat="1" ht="20.25" customHeight="1">
      <c r="A16" s="42">
        <v>2552</v>
      </c>
      <c r="B16" s="43">
        <v>8544.71655046866</v>
      </c>
      <c r="C16" s="43">
        <v>3603.4768602497234</v>
      </c>
      <c r="D16" s="43">
        <v>2288.8475315201144</v>
      </c>
      <c r="E16" s="43">
        <v>3363.9786000516888</v>
      </c>
      <c r="F16" s="43">
        <v>9491.880475831023</v>
      </c>
      <c r="G16" s="43">
        <v>23352.288946695066</v>
      </c>
      <c r="H16" s="43">
        <v>11893.84696626001</v>
      </c>
      <c r="I16" s="43">
        <v>2709.4706043516703</v>
      </c>
      <c r="J16" s="43">
        <v>629.8232131635016</v>
      </c>
      <c r="K16" s="43">
        <v>428.06072050288833</v>
      </c>
      <c r="L16" s="43">
        <v>942.883725238807</v>
      </c>
      <c r="M16" s="43">
        <v>4549.537226068534</v>
      </c>
      <c r="N16" s="44">
        <f>SUM(B16:M16)</f>
        <v>71798.8114204017</v>
      </c>
    </row>
    <row r="17" spans="1:14" s="45" customFormat="1" ht="20.25" customHeight="1">
      <c r="A17" s="42">
        <v>2553</v>
      </c>
      <c r="B17" s="43">
        <v>2880.06978263227</v>
      </c>
      <c r="C17" s="43">
        <v>2373.75526210355</v>
      </c>
      <c r="D17" s="43">
        <v>356.871403112532</v>
      </c>
      <c r="E17" s="43">
        <v>1509.12651189914</v>
      </c>
      <c r="F17" s="43">
        <v>27601.4923801802</v>
      </c>
      <c r="G17" s="43">
        <v>47917.3554437117</v>
      </c>
      <c r="H17" s="43">
        <v>18714.024254262098</v>
      </c>
      <c r="I17" s="43">
        <v>8990.378086528559</v>
      </c>
      <c r="J17" s="43">
        <v>1777.3517194449</v>
      </c>
      <c r="K17" s="43">
        <v>1085.2849803067602</v>
      </c>
      <c r="L17" s="43">
        <v>887.837821951497</v>
      </c>
      <c r="M17" s="47">
        <v>3770.1516705548797</v>
      </c>
      <c r="N17" s="44">
        <v>117863.6993166881</v>
      </c>
    </row>
    <row r="18" spans="1:14" s="45" customFormat="1" ht="20.25" customHeight="1">
      <c r="A18" s="42">
        <v>2554</v>
      </c>
      <c r="B18" s="43">
        <v>2780.2410951761944</v>
      </c>
      <c r="C18" s="43">
        <v>7642.381711034252</v>
      </c>
      <c r="D18" s="43">
        <v>3365.6883841333347</v>
      </c>
      <c r="E18" s="43">
        <v>8165.093046676007</v>
      </c>
      <c r="F18" s="43">
        <v>55677.64547368798</v>
      </c>
      <c r="G18" s="43">
        <v>66836.49420185962</v>
      </c>
      <c r="H18" s="43">
        <v>37967.15410474398</v>
      </c>
      <c r="I18" s="43">
        <v>3406.1461695382013</v>
      </c>
      <c r="J18" s="43">
        <v>1285.313938828405</v>
      </c>
      <c r="K18" s="43">
        <v>1504.210831645071</v>
      </c>
      <c r="L18" s="43">
        <v>2213.9628682572875</v>
      </c>
      <c r="M18" s="43">
        <v>2188.3659397695396</v>
      </c>
      <c r="N18" s="44">
        <f>SUM(B18:M18)</f>
        <v>193032.69776534985</v>
      </c>
    </row>
    <row r="19" spans="1:14" s="45" customFormat="1" ht="20.25" customHeight="1">
      <c r="A19" s="42">
        <v>2555</v>
      </c>
      <c r="B19" s="43">
        <v>4725.788353272975</v>
      </c>
      <c r="C19" s="43">
        <v>2759.040776820489</v>
      </c>
      <c r="D19" s="43">
        <v>2087.9441829397892</v>
      </c>
      <c r="E19" s="43">
        <v>1928.6889256842896</v>
      </c>
      <c r="F19" s="43">
        <v>3499.583205736282</v>
      </c>
      <c r="G19" s="43">
        <v>21626.90571325856</v>
      </c>
      <c r="H19" s="43">
        <v>2532.328143338803</v>
      </c>
      <c r="I19" s="43">
        <v>755.4092658601636</v>
      </c>
      <c r="J19" s="43">
        <v>456.3697826387659</v>
      </c>
      <c r="K19" s="43">
        <v>520.5136022058089</v>
      </c>
      <c r="L19" s="43">
        <v>415.7359453160752</v>
      </c>
      <c r="M19" s="43">
        <v>954.9811714368328</v>
      </c>
      <c r="N19" s="44">
        <v>42263.289068508835</v>
      </c>
    </row>
    <row r="20" spans="1:14" s="45" customFormat="1" ht="20.25" customHeight="1">
      <c r="A20" s="42">
        <v>2556</v>
      </c>
      <c r="B20" s="43">
        <v>2106.402791309061</v>
      </c>
      <c r="C20" s="43">
        <v>944.4765591303659</v>
      </c>
      <c r="D20" s="43">
        <v>284.79685023577747</v>
      </c>
      <c r="E20" s="43">
        <v>711.9569314646487</v>
      </c>
      <c r="F20" s="43">
        <v>19487.439331134705</v>
      </c>
      <c r="G20" s="43">
        <v>42798.61146028789</v>
      </c>
      <c r="H20" s="43">
        <v>31763.97829890165</v>
      </c>
      <c r="I20" s="43">
        <v>4559.223923692279</v>
      </c>
      <c r="J20" s="43">
        <v>2049.8284443892753</v>
      </c>
      <c r="K20" s="43">
        <v>1210.021588816894</v>
      </c>
      <c r="L20" s="43">
        <v>1400.3210776102312</v>
      </c>
      <c r="M20" s="43">
        <v>1720.0314643302693</v>
      </c>
      <c r="N20" s="44">
        <v>109037.08872130305</v>
      </c>
    </row>
    <row r="21" spans="1:14" s="45" customFormat="1" ht="20.25" customHeight="1">
      <c r="A21" s="42">
        <v>2557</v>
      </c>
      <c r="B21" s="43">
        <v>3258.0211296503126</v>
      </c>
      <c r="C21" s="43">
        <v>8375.179836873012</v>
      </c>
      <c r="D21" s="43">
        <v>1148.884512861609</v>
      </c>
      <c r="E21" s="43">
        <v>5700.343326626087</v>
      </c>
      <c r="F21" s="43">
        <v>15116.33178471836</v>
      </c>
      <c r="G21" s="43">
        <v>29239.210914501135</v>
      </c>
      <c r="H21" s="43">
        <v>5444.288485114591</v>
      </c>
      <c r="I21" s="43">
        <v>2479.0675541432943</v>
      </c>
      <c r="J21" s="43">
        <v>842.00939576841</v>
      </c>
      <c r="K21" s="43">
        <v>932.8976492927047</v>
      </c>
      <c r="L21" s="43">
        <v>843.8555788753677</v>
      </c>
      <c r="M21" s="43">
        <v>1330.8618718942996</v>
      </c>
      <c r="N21" s="44">
        <v>74710.9520403192</v>
      </c>
    </row>
    <row r="22" spans="1:15" s="45" customFormat="1" ht="20.25" customHeight="1">
      <c r="A22" s="42">
        <v>2558</v>
      </c>
      <c r="B22" s="43">
        <v>1042.0774995401318</v>
      </c>
      <c r="C22" s="43">
        <v>831.4049577322019</v>
      </c>
      <c r="D22" s="43">
        <v>951.0798314851808</v>
      </c>
      <c r="E22" s="43">
        <v>700.0629159795586</v>
      </c>
      <c r="F22" s="43">
        <v>1586.2941753322486</v>
      </c>
      <c r="G22" s="43">
        <v>985.6876971067018</v>
      </c>
      <c r="H22" s="43">
        <v>426.5442686432162</v>
      </c>
      <c r="I22" s="43">
        <v>428.25060487428584</v>
      </c>
      <c r="J22" s="43">
        <v>100.89776055631525</v>
      </c>
      <c r="K22" s="43">
        <v>270.0134774256602</v>
      </c>
      <c r="L22" s="43">
        <v>87.35097857171415</v>
      </c>
      <c r="M22" s="43">
        <v>277.20142375548795</v>
      </c>
      <c r="N22" s="44">
        <v>7686.865591002704</v>
      </c>
      <c r="O22" s="48"/>
    </row>
    <row r="23" spans="1:14" s="45" customFormat="1" ht="20.25" customHeight="1">
      <c r="A23" s="42">
        <v>2559</v>
      </c>
      <c r="B23" s="43">
        <v>891.5557813994526</v>
      </c>
      <c r="C23" s="43">
        <v>168.0126170815179</v>
      </c>
      <c r="D23" s="43">
        <v>690.0807817008779</v>
      </c>
      <c r="E23" s="43">
        <v>2681.440945494466</v>
      </c>
      <c r="F23" s="43">
        <v>12222.359212390922</v>
      </c>
      <c r="G23" s="43">
        <v>14435.751493190906</v>
      </c>
      <c r="H23" s="43">
        <v>6866.369495830766</v>
      </c>
      <c r="I23" s="43">
        <v>10391.054474348226</v>
      </c>
      <c r="J23" s="43">
        <v>1361.001277209925</v>
      </c>
      <c r="K23" s="43">
        <v>964.905592742296</v>
      </c>
      <c r="L23" s="43">
        <v>1265.1440411931462</v>
      </c>
      <c r="M23" s="43">
        <v>3061.4539154918075</v>
      </c>
      <c r="N23" s="44">
        <v>54999.129628074304</v>
      </c>
    </row>
    <row r="24" spans="1:14" s="45" customFormat="1" ht="20.25" customHeight="1">
      <c r="A24" s="42">
        <v>2560</v>
      </c>
      <c r="B24" s="43">
        <v>957.9713921104537</v>
      </c>
      <c r="C24" s="43">
        <v>391.9939770902551</v>
      </c>
      <c r="D24" s="43">
        <v>102.43107600042183</v>
      </c>
      <c r="E24" s="43">
        <v>21599.58885845373</v>
      </c>
      <c r="F24" s="43">
        <v>2686.2357787008414</v>
      </c>
      <c r="G24" s="43">
        <v>10600.361578103664</v>
      </c>
      <c r="H24" s="43">
        <v>60736.70621421555</v>
      </c>
      <c r="I24" s="43">
        <v>5465.234169507116</v>
      </c>
      <c r="J24" s="43">
        <v>1176.4753827287248</v>
      </c>
      <c r="K24" s="43">
        <v>502.9975720045236</v>
      </c>
      <c r="L24" s="43">
        <v>931.2557983060155</v>
      </c>
      <c r="M24" s="43">
        <v>2378.88951504182</v>
      </c>
      <c r="N24" s="44">
        <v>107530.1413122631</v>
      </c>
    </row>
    <row r="25" spans="1:14" s="45" customFormat="1" ht="20.25" customHeight="1">
      <c r="A25" s="42">
        <v>2561</v>
      </c>
      <c r="B25" s="43">
        <v>2680.749661615078</v>
      </c>
      <c r="C25" s="43">
        <v>2318.0538107622738</v>
      </c>
      <c r="D25" s="43">
        <v>4302.587765486338</v>
      </c>
      <c r="E25" s="43">
        <v>1389.6540098210698</v>
      </c>
      <c r="F25" s="43">
        <v>6581.458469736384</v>
      </c>
      <c r="G25" s="43">
        <v>3521.6102866131887</v>
      </c>
      <c r="H25" s="43">
        <v>13541.585502154057</v>
      </c>
      <c r="I25" s="43">
        <v>2106.769493647932</v>
      </c>
      <c r="J25" s="43">
        <v>928.0717919815743</v>
      </c>
      <c r="K25" s="43">
        <v>901.6598316270539</v>
      </c>
      <c r="L25" s="43">
        <v>1075.0979427659956</v>
      </c>
      <c r="M25" s="43">
        <v>2100.806171421076</v>
      </c>
      <c r="N25" s="44">
        <v>41448.10473763202</v>
      </c>
    </row>
    <row r="26" spans="1:14" s="45" customFormat="1" ht="20.25" customHeight="1">
      <c r="A26" s="42">
        <v>2562</v>
      </c>
      <c r="B26" s="43">
        <v>1841.4898080088826</v>
      </c>
      <c r="C26" s="43">
        <v>778.8821949762556</v>
      </c>
      <c r="D26" s="43">
        <v>359.7082986719731</v>
      </c>
      <c r="E26" s="43">
        <v>240.8577048428836</v>
      </c>
      <c r="F26" s="43">
        <v>1375.0160372012883</v>
      </c>
      <c r="G26" s="43">
        <v>1191.3537421210108</v>
      </c>
      <c r="H26" s="43">
        <v>377.540469354804</v>
      </c>
      <c r="I26" s="43">
        <v>201.00012283666928</v>
      </c>
      <c r="J26" s="43">
        <v>122.63248830524567</v>
      </c>
      <c r="K26" s="43">
        <v>235.41273515035843</v>
      </c>
      <c r="L26" s="43">
        <v>457.9648035249142</v>
      </c>
      <c r="M26" s="43">
        <v>1011.4127356438654</v>
      </c>
      <c r="N26" s="44">
        <v>8193.271140638151</v>
      </c>
    </row>
    <row r="27" spans="1:14" s="45" customFormat="1" ht="20.25" customHeight="1">
      <c r="A27" s="42">
        <v>2563</v>
      </c>
      <c r="B27" s="43">
        <v>1464.4620902056708</v>
      </c>
      <c r="C27" s="43">
        <v>293.35057030871513</v>
      </c>
      <c r="D27" s="43">
        <v>146.50363623396478</v>
      </c>
      <c r="E27" s="43">
        <v>396.45315603474285</v>
      </c>
      <c r="F27" s="43">
        <v>9678.098945476268</v>
      </c>
      <c r="G27" s="43">
        <v>1409.8690041939728</v>
      </c>
      <c r="H27" s="43">
        <v>950.3039632821817</v>
      </c>
      <c r="I27" s="43">
        <v>402.9587174921183</v>
      </c>
      <c r="J27" s="43">
        <v>222.24662393791525</v>
      </c>
      <c r="K27" s="43">
        <v>454.2028876742079</v>
      </c>
      <c r="L27" s="43">
        <v>680.5062826353335</v>
      </c>
      <c r="M27" s="43">
        <v>1486.3005372996402</v>
      </c>
      <c r="N27" s="44">
        <v>17585.256414774733</v>
      </c>
    </row>
    <row r="28" spans="1:14" s="45" customFormat="1" ht="20.25" customHeight="1">
      <c r="A28" s="42">
        <v>2564</v>
      </c>
      <c r="B28" s="46">
        <v>302.0973936789119</v>
      </c>
      <c r="C28" s="46">
        <v>106.55805075193062</v>
      </c>
      <c r="D28" s="46">
        <v>136.56385372513412</v>
      </c>
      <c r="E28" s="46">
        <v>253.9759266073809</v>
      </c>
      <c r="F28" s="46">
        <v>312.407245319784</v>
      </c>
      <c r="G28" s="46">
        <v>867.6859709786646</v>
      </c>
      <c r="H28" s="46">
        <v>885.2925198523162</v>
      </c>
      <c r="I28" s="46">
        <v>314.51973111917783</v>
      </c>
      <c r="J28" s="46">
        <v>101.61805571141012</v>
      </c>
      <c r="K28" s="46">
        <v>122.07173936970017</v>
      </c>
      <c r="L28" s="46">
        <v>111.37339834817378</v>
      </c>
      <c r="M28" s="46">
        <v>156.4815488825565</v>
      </c>
      <c r="N28" s="49">
        <v>3670.645434345141</v>
      </c>
    </row>
    <row r="29" spans="1:14" s="45" customFormat="1" ht="20.25" customHeight="1">
      <c r="A29" s="42">
        <v>2565</v>
      </c>
      <c r="B29" s="46">
        <v>103.75907782938728</v>
      </c>
      <c r="C29" s="46">
        <v>181.52928424423922</v>
      </c>
      <c r="D29" s="46">
        <v>94.69640771979503</v>
      </c>
      <c r="E29" s="46">
        <v>172.0959025934361</v>
      </c>
      <c r="F29" s="46">
        <v>530.5909582618079</v>
      </c>
      <c r="G29" s="46">
        <v>654.7786300498855</v>
      </c>
      <c r="H29" s="46">
        <v>461.23728202451355</v>
      </c>
      <c r="I29" s="46">
        <v>275.3431577341175</v>
      </c>
      <c r="J29" s="46">
        <v>168.42934087285855</v>
      </c>
      <c r="K29" s="46">
        <v>164.180133483647</v>
      </c>
      <c r="L29" s="46">
        <v>161.63787101512932</v>
      </c>
      <c r="M29" s="46">
        <v>190.21735390584166</v>
      </c>
      <c r="N29" s="49">
        <v>3158.495399734659</v>
      </c>
    </row>
    <row r="30" spans="1:14" s="45" customFormat="1" ht="20.25" customHeight="1">
      <c r="A30" s="42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9"/>
    </row>
    <row r="31" spans="1:14" s="45" customFormat="1" ht="20.25" customHeight="1">
      <c r="A31" s="50" t="s">
        <v>17</v>
      </c>
      <c r="B31" s="51">
        <f>+MAX(B8:B29)</f>
        <v>8898</v>
      </c>
      <c r="C31" s="51">
        <f>+MAX(C8:C29)</f>
        <v>8375.179836873012</v>
      </c>
      <c r="D31" s="51">
        <f>+MAX(D8:D29)</f>
        <v>9160.501245495989</v>
      </c>
      <c r="E31" s="51">
        <f>+MAX(E8:E29)</f>
        <v>21599.58885845373</v>
      </c>
      <c r="F31" s="51">
        <f>+MAX(F8:F29)</f>
        <v>90293.93311082864</v>
      </c>
      <c r="G31" s="51">
        <f>+MAX(G8:G29)</f>
        <v>150322</v>
      </c>
      <c r="H31" s="51">
        <f>+MAX(H8:H29)</f>
        <v>73622</v>
      </c>
      <c r="I31" s="51">
        <f>+MAX(I8:I29)</f>
        <v>29508</v>
      </c>
      <c r="J31" s="51">
        <f>+MAX(J8:J29)</f>
        <v>8424.97458199296</v>
      </c>
      <c r="K31" s="51">
        <f>+MAX(K8:K29)</f>
        <v>4614.8</v>
      </c>
      <c r="L31" s="51">
        <f>+MAX(L8:L29)</f>
        <v>3985.8905325164997</v>
      </c>
      <c r="M31" s="51">
        <f>+MAX(M8:M29)</f>
        <v>12816</v>
      </c>
      <c r="N31" s="52">
        <f>+MAX(N8:N29)</f>
        <v>369256</v>
      </c>
    </row>
    <row r="32" spans="1:14" s="45" customFormat="1" ht="20.25" customHeight="1">
      <c r="A32" s="50" t="s">
        <v>18</v>
      </c>
      <c r="B32" s="51">
        <f>+AVERAGE(B8:B29)</f>
        <v>2852.868308833578</v>
      </c>
      <c r="C32" s="51">
        <f>+AVERAGE(C8:C29)</f>
        <v>2986.211016577559</v>
      </c>
      <c r="D32" s="51">
        <f>+AVERAGE(D8:D29)</f>
        <v>2341.494367193327</v>
      </c>
      <c r="E32" s="51">
        <f>+AVERAGE(E8:E29)</f>
        <v>4282.250380065692</v>
      </c>
      <c r="F32" s="51">
        <f>+AVERAGE(F8:F29)</f>
        <v>19284.99864725264</v>
      </c>
      <c r="G32" s="51">
        <f>+AVERAGE(G8:G29)</f>
        <v>29507.816473064988</v>
      </c>
      <c r="H32" s="51">
        <f>+AVERAGE(H8:H29)</f>
        <v>17071.35572955891</v>
      </c>
      <c r="I32" s="51">
        <f>+AVERAGE(I8:I29)</f>
        <v>5764.496131758559</v>
      </c>
      <c r="J32" s="51">
        <f>+AVERAGE(J8:J29)</f>
        <v>1778.9121970989995</v>
      </c>
      <c r="K32" s="51">
        <f>+AVERAGE(K8:K29)</f>
        <v>1167.8362775003181</v>
      </c>
      <c r="L32" s="51">
        <f>+AVERAGE(L8:L29)</f>
        <v>1197.7850688414728</v>
      </c>
      <c r="M32" s="51">
        <f>+AVERAGE(M8:M29)</f>
        <v>2512.1484651220953</v>
      </c>
      <c r="N32" s="52">
        <f>+AVERAGE(N8:N29)</f>
        <v>90748.17306286814</v>
      </c>
    </row>
    <row r="33" spans="1:14" s="45" customFormat="1" ht="20.25" customHeight="1">
      <c r="A33" s="50" t="s">
        <v>19</v>
      </c>
      <c r="B33" s="51">
        <f>+MIN(B8:B29)</f>
        <v>103.75907782938728</v>
      </c>
      <c r="C33" s="51">
        <f>+MIN(C8:C29)</f>
        <v>106.55805075193062</v>
      </c>
      <c r="D33" s="51">
        <f>+MIN(D8:D29)</f>
        <v>94.69640771979503</v>
      </c>
      <c r="E33" s="51">
        <f>+MIN(E8:E29)</f>
        <v>172.0959025934361</v>
      </c>
      <c r="F33" s="51">
        <f>+MIN(F8:F29)</f>
        <v>312.407245319784</v>
      </c>
      <c r="G33" s="51">
        <f>+MIN(G8:G29)</f>
        <v>654.7786300498855</v>
      </c>
      <c r="H33" s="51">
        <f>+MIN(H8:H29)</f>
        <v>377.540469354804</v>
      </c>
      <c r="I33" s="51">
        <f>+MIN(I8:I29)</f>
        <v>201.00012283666928</v>
      </c>
      <c r="J33" s="51">
        <f>+MIN(J8:J29)</f>
        <v>100.89776055631525</v>
      </c>
      <c r="K33" s="51">
        <f>+MIN(K8:K29)</f>
        <v>122.07173936970017</v>
      </c>
      <c r="L33" s="51">
        <f>+MIN(L8:L29)</f>
        <v>87.35097857171415</v>
      </c>
      <c r="M33" s="51">
        <f>+MIN(M8:M29)</f>
        <v>156.4815488825565</v>
      </c>
      <c r="N33" s="52">
        <f>+MIN(N8:N29)</f>
        <v>3158.495399734659</v>
      </c>
    </row>
    <row r="34" spans="1:14" s="45" customFormat="1" ht="20.2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s="45" customFormat="1" ht="20.25" customHeight="1">
      <c r="A35" s="56"/>
      <c r="B35" s="57" t="s">
        <v>20</v>
      </c>
      <c r="C35" s="58"/>
      <c r="D35" s="58"/>
      <c r="E35" s="75" t="s">
        <v>21</v>
      </c>
      <c r="F35" s="75"/>
      <c r="G35" s="75"/>
      <c r="H35" s="75"/>
      <c r="I35" s="69" t="s">
        <v>22</v>
      </c>
      <c r="J35" s="76">
        <f>N32</f>
        <v>90748.17306286814</v>
      </c>
      <c r="K35" s="76"/>
      <c r="L35" s="69" t="s">
        <v>22</v>
      </c>
      <c r="M35" s="59">
        <f>J35/J36</f>
        <v>29.38736174315678</v>
      </c>
      <c r="N35" s="60" t="s">
        <v>25</v>
      </c>
    </row>
    <row r="36" spans="1:14" s="45" customFormat="1" ht="20.25" customHeight="1">
      <c r="A36" s="56"/>
      <c r="B36" s="58"/>
      <c r="C36" s="58"/>
      <c r="D36" s="58"/>
      <c r="E36" s="58"/>
      <c r="F36" s="75" t="s">
        <v>23</v>
      </c>
      <c r="G36" s="75"/>
      <c r="H36" s="58"/>
      <c r="I36" s="58"/>
      <c r="J36" s="76">
        <f>Q3</f>
        <v>3088</v>
      </c>
      <c r="K36" s="76"/>
      <c r="L36" s="58"/>
      <c r="M36" s="58"/>
      <c r="N36" s="60"/>
    </row>
    <row r="37" spans="1:14" ht="21.75" customHeight="1">
      <c r="A37" s="56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22.5" customHeight="1">
      <c r="A38" s="63"/>
      <c r="B38" s="64"/>
      <c r="C38" s="65" t="s">
        <v>31</v>
      </c>
      <c r="D38" s="66"/>
      <c r="E38" s="64"/>
      <c r="F38" s="64"/>
      <c r="G38" s="64"/>
      <c r="H38" s="64"/>
      <c r="I38" s="64"/>
      <c r="J38" s="64"/>
      <c r="K38" s="64"/>
      <c r="L38" s="64"/>
      <c r="M38" s="64"/>
      <c r="N38" s="67"/>
    </row>
    <row r="39" ht="18.75" customHeight="1"/>
    <row r="40" ht="18.75" customHeight="1"/>
    <row r="41" ht="18.75" customHeight="1"/>
    <row r="42" spans="2:13" ht="18.7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 ht="18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4" ht="18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</sheetData>
  <sheetProtection/>
  <mergeCells count="5">
    <mergeCell ref="E35:H35"/>
    <mergeCell ref="J35:K35"/>
    <mergeCell ref="F36:G36"/>
    <mergeCell ref="J36:K36"/>
    <mergeCell ref="L3:N3"/>
  </mergeCells>
  <printOptions/>
  <pageMargins left="0.8661417322834646" right="0" top="0.7874015748031497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27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1" sqref="Q11"/>
    </sheetView>
  </sheetViews>
  <sheetFormatPr defaultColWidth="9.00390625" defaultRowHeight="20.25"/>
  <cols>
    <col min="1" max="1" width="9.00390625" style="3" customWidth="1"/>
    <col min="2" max="13" width="9.125" style="3" bestFit="1" customWidth="1"/>
    <col min="14" max="14" width="9.875" style="3" bestFit="1" customWidth="1"/>
    <col min="15" max="16384" width="9.00390625" style="3" customWidth="1"/>
  </cols>
  <sheetData>
    <row r="1" spans="1:14" ht="27.7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" customFormat="1" ht="26.25" customHeight="1">
      <c r="A2" s="5" t="s">
        <v>29</v>
      </c>
      <c r="C2" s="6"/>
      <c r="D2" s="6"/>
      <c r="E2" s="6"/>
      <c r="F2" s="6"/>
      <c r="G2" s="6"/>
      <c r="H2" s="6"/>
      <c r="I2" s="6"/>
      <c r="J2" s="2"/>
      <c r="L2" s="25" t="s">
        <v>28</v>
      </c>
      <c r="M2" s="7"/>
      <c r="N2" s="8"/>
    </row>
    <row r="3" spans="1:14" s="1" customFormat="1" ht="26.2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2"/>
      <c r="L3" s="6"/>
      <c r="M3" s="6"/>
      <c r="N3" s="9"/>
    </row>
    <row r="4" spans="1:14" s="1" customFormat="1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s="1" customFormat="1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s="1" customFormat="1" ht="23.2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26</v>
      </c>
    </row>
    <row r="7" spans="1:14" ht="21.75">
      <c r="A7" s="19">
        <v>2555</v>
      </c>
      <c r="B7" s="20">
        <v>4725.788353272975</v>
      </c>
      <c r="C7" s="20">
        <v>2759.040776820489</v>
      </c>
      <c r="D7" s="20">
        <v>2087.9441829397892</v>
      </c>
      <c r="E7" s="20">
        <v>1928.6889256842896</v>
      </c>
      <c r="F7" s="20">
        <v>3499.583205736282</v>
      </c>
      <c r="G7" s="20">
        <v>21626.90571325856</v>
      </c>
      <c r="H7" s="20">
        <v>2532.328143338803</v>
      </c>
      <c r="I7" s="20">
        <v>755.4092658601636</v>
      </c>
      <c r="J7" s="20">
        <v>456.3697826387659</v>
      </c>
      <c r="K7" s="20">
        <v>520.5136022058089</v>
      </c>
      <c r="L7" s="20">
        <v>415.7359453160752</v>
      </c>
      <c r="M7" s="20">
        <v>954.9811714368328</v>
      </c>
      <c r="N7" s="21">
        <v>42263.289068508835</v>
      </c>
    </row>
    <row r="8" spans="1:14" ht="21.75">
      <c r="A8" s="19">
        <v>2556</v>
      </c>
      <c r="B8" s="20">
        <v>2106.402791309061</v>
      </c>
      <c r="C8" s="20">
        <v>944.4765591303659</v>
      </c>
      <c r="D8" s="20">
        <v>284.79685023577747</v>
      </c>
      <c r="E8" s="20">
        <v>711.9569314646487</v>
      </c>
      <c r="F8" s="20">
        <v>19487.439331134705</v>
      </c>
      <c r="G8" s="20">
        <v>42798.61146028789</v>
      </c>
      <c r="H8" s="20">
        <v>31763.97829890165</v>
      </c>
      <c r="I8" s="20">
        <v>4559.223923692279</v>
      </c>
      <c r="J8" s="20">
        <v>2049.8284443892753</v>
      </c>
      <c r="K8" s="20">
        <v>1210.021588816894</v>
      </c>
      <c r="L8" s="20">
        <v>1400.3210776102312</v>
      </c>
      <c r="M8" s="20">
        <v>1720.0314643302693</v>
      </c>
      <c r="N8" s="21">
        <v>109037.08872130305</v>
      </c>
    </row>
    <row r="9" spans="1:14" ht="21.75">
      <c r="A9" s="19">
        <v>2557</v>
      </c>
      <c r="B9" s="20">
        <v>3258.0211296503126</v>
      </c>
      <c r="C9" s="20">
        <v>8375.179836873012</v>
      </c>
      <c r="D9" s="20">
        <v>1148.884512861609</v>
      </c>
      <c r="E9" s="20">
        <v>5700.343326626087</v>
      </c>
      <c r="F9" s="20">
        <v>15116.33178471836</v>
      </c>
      <c r="G9" s="20">
        <v>29239.210914501135</v>
      </c>
      <c r="H9" s="20">
        <v>5444.288485114591</v>
      </c>
      <c r="I9" s="20">
        <v>2479.0675541432943</v>
      </c>
      <c r="J9" s="20">
        <v>842.00939576841</v>
      </c>
      <c r="K9" s="20">
        <v>932.8976492927047</v>
      </c>
      <c r="L9" s="20">
        <v>843.8555788753677</v>
      </c>
      <c r="M9" s="20">
        <v>1330.8618718942996</v>
      </c>
      <c r="N9" s="21">
        <v>74710.9520403192</v>
      </c>
    </row>
    <row r="10" spans="1:14" ht="21.75">
      <c r="A10" s="19">
        <v>2558</v>
      </c>
      <c r="B10" s="20">
        <v>1042.0774995401318</v>
      </c>
      <c r="C10" s="20">
        <v>831.4049577322019</v>
      </c>
      <c r="D10" s="20">
        <v>951.0798314851808</v>
      </c>
      <c r="E10" s="20">
        <v>700.0629159795586</v>
      </c>
      <c r="F10" s="20">
        <v>1586.2941753322486</v>
      </c>
      <c r="G10" s="20">
        <v>985.6876971067018</v>
      </c>
      <c r="H10" s="20">
        <v>426.5442686432162</v>
      </c>
      <c r="I10" s="20">
        <v>428.25060487428584</v>
      </c>
      <c r="J10" s="20">
        <v>100.89776055631525</v>
      </c>
      <c r="K10" s="20">
        <v>270.0134774256602</v>
      </c>
      <c r="L10" s="20">
        <v>87.35097857171415</v>
      </c>
      <c r="M10" s="20">
        <v>277.20142375548795</v>
      </c>
      <c r="N10" s="21">
        <v>7686.865591002704</v>
      </c>
    </row>
    <row r="11" spans="1:14" ht="21.75">
      <c r="A11" s="19">
        <v>2559</v>
      </c>
      <c r="B11" s="20">
        <v>891.5557813994526</v>
      </c>
      <c r="C11" s="20">
        <v>168.0126170815179</v>
      </c>
      <c r="D11" s="20">
        <v>690.0807817008779</v>
      </c>
      <c r="E11" s="20">
        <v>2681.440945494466</v>
      </c>
      <c r="F11" s="20">
        <v>12222.359212390922</v>
      </c>
      <c r="G11" s="20">
        <v>14435.751493190906</v>
      </c>
      <c r="H11" s="20">
        <v>6866.369495830766</v>
      </c>
      <c r="I11" s="20">
        <v>10391.054474348226</v>
      </c>
      <c r="J11" s="20">
        <v>1361.001277209925</v>
      </c>
      <c r="K11" s="20">
        <v>964.905592742296</v>
      </c>
      <c r="L11" s="20">
        <v>1265.1440411931462</v>
      </c>
      <c r="M11" s="20">
        <v>3061.4539154918075</v>
      </c>
      <c r="N11" s="21">
        <v>54999.129628074304</v>
      </c>
    </row>
    <row r="12" spans="1:14" ht="21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.75">
      <c r="A13" s="22" t="s">
        <v>18</v>
      </c>
      <c r="B13" s="23">
        <f>AVERAGE(B7:B11)</f>
        <v>2404.7691110343867</v>
      </c>
      <c r="C13" s="23">
        <f aca="true" t="shared" si="0" ref="C13:M13">AVERAGE(C7:C11)</f>
        <v>2615.6229495275174</v>
      </c>
      <c r="D13" s="23">
        <f t="shared" si="0"/>
        <v>1032.557231844647</v>
      </c>
      <c r="E13" s="23">
        <f t="shared" si="0"/>
        <v>2344.4986090498105</v>
      </c>
      <c r="F13" s="23">
        <f t="shared" si="0"/>
        <v>10382.401541862502</v>
      </c>
      <c r="G13" s="23">
        <f t="shared" si="0"/>
        <v>21817.23345566904</v>
      </c>
      <c r="H13" s="23">
        <f t="shared" si="0"/>
        <v>9406.701738365806</v>
      </c>
      <c r="I13" s="23">
        <f t="shared" si="0"/>
        <v>3722.6011645836493</v>
      </c>
      <c r="J13" s="23">
        <f t="shared" si="0"/>
        <v>962.0213321125384</v>
      </c>
      <c r="K13" s="23">
        <f t="shared" si="0"/>
        <v>779.6703820966728</v>
      </c>
      <c r="L13" s="23">
        <f t="shared" si="0"/>
        <v>802.4815243133069</v>
      </c>
      <c r="M13" s="23">
        <f t="shared" si="0"/>
        <v>1468.9059693817394</v>
      </c>
      <c r="N13" s="24">
        <f>SUM(B13:M13)</f>
        <v>57739.465009841624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2022-06-02T07:15:33Z</cp:lastPrinted>
  <dcterms:created xsi:type="dcterms:W3CDTF">2008-07-24T01:40:35Z</dcterms:created>
  <dcterms:modified xsi:type="dcterms:W3CDTF">2023-06-15T03:39:30Z</dcterms:modified>
  <cp:category/>
  <cp:version/>
  <cp:contentType/>
  <cp:contentStatus/>
</cp:coreProperties>
</file>