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93372D3A-64D5-40FF-839E-FCF928A8CA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4" i="1" l="1"/>
  <c r="K114" i="1"/>
  <c r="J11" i="1"/>
  <c r="K16" i="1"/>
  <c r="H15" i="1"/>
  <c r="H13" i="1"/>
  <c r="H12" i="1"/>
  <c r="H11" i="1"/>
  <c r="J62" i="1" l="1"/>
  <c r="K113" i="1"/>
  <c r="K112" i="1"/>
  <c r="J111" i="1"/>
  <c r="J110" i="1"/>
  <c r="K109" i="1"/>
  <c r="J108" i="1"/>
  <c r="K107" i="1"/>
  <c r="K106" i="1"/>
  <c r="K105" i="1"/>
  <c r="J104" i="1"/>
  <c r="K103" i="1"/>
  <c r="J102" i="1"/>
  <c r="J101" i="1"/>
  <c r="K100" i="1"/>
  <c r="J99" i="1"/>
  <c r="J98" i="1"/>
  <c r="J97" i="1"/>
  <c r="K96" i="1"/>
  <c r="K84" i="1"/>
  <c r="K83" i="1"/>
  <c r="K82" i="1"/>
  <c r="K81" i="1"/>
  <c r="K80" i="1"/>
  <c r="K79" i="1"/>
  <c r="K78" i="1"/>
  <c r="K77" i="1"/>
  <c r="J76" i="1"/>
  <c r="K75" i="1"/>
  <c r="J74" i="1"/>
  <c r="J73" i="1"/>
  <c r="J72" i="1"/>
  <c r="J71" i="1"/>
  <c r="J70" i="1"/>
  <c r="J69" i="1"/>
  <c r="J68" i="1"/>
  <c r="J67" i="1"/>
  <c r="J66" i="1"/>
  <c r="J65" i="1"/>
  <c r="J64" i="1"/>
  <c r="J63" i="1"/>
  <c r="J61" i="1"/>
  <c r="K60" i="1"/>
  <c r="J59" i="1"/>
  <c r="K58" i="1"/>
  <c r="J57" i="1"/>
  <c r="K56" i="1"/>
  <c r="K33" i="1"/>
  <c r="K32" i="1"/>
  <c r="K31" i="1"/>
  <c r="K30" i="1"/>
  <c r="K29" i="1"/>
  <c r="K28" i="1"/>
  <c r="K27" i="1"/>
  <c r="K26" i="1"/>
  <c r="K25" i="1"/>
  <c r="K24" i="1"/>
  <c r="K23" i="1"/>
  <c r="J22" i="1"/>
  <c r="K21" i="1"/>
  <c r="K20" i="1"/>
  <c r="K19" i="1"/>
  <c r="K18" i="1"/>
  <c r="J17" i="1"/>
  <c r="I114" i="1"/>
  <c r="G114" i="1"/>
  <c r="M113" i="1"/>
  <c r="N112" i="1"/>
  <c r="M112" i="1"/>
  <c r="N111" i="1"/>
  <c r="M111" i="1"/>
  <c r="H110" i="1"/>
  <c r="H109" i="1"/>
  <c r="H108" i="1"/>
  <c r="H107" i="1"/>
  <c r="N106" i="1"/>
  <c r="M106" i="1"/>
  <c r="H105" i="1"/>
  <c r="H104" i="1"/>
  <c r="N103" i="1"/>
  <c r="M103" i="1"/>
  <c r="H102" i="1"/>
  <c r="H101" i="1"/>
  <c r="H100" i="1"/>
  <c r="H99" i="1"/>
  <c r="H98" i="1"/>
  <c r="M97" i="1"/>
  <c r="N97" i="1"/>
  <c r="H96" i="1"/>
  <c r="H84" i="1"/>
  <c r="H83" i="1"/>
  <c r="H82" i="1"/>
  <c r="N81" i="1"/>
  <c r="M81" i="1"/>
  <c r="H80" i="1"/>
  <c r="H79" i="1"/>
  <c r="H78" i="1"/>
  <c r="H77" i="1"/>
  <c r="H76" i="1"/>
  <c r="M75" i="1"/>
  <c r="N75" i="1" s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N56" i="1"/>
  <c r="M56" i="1"/>
  <c r="M55" i="1"/>
  <c r="M54" i="1"/>
  <c r="M53" i="1"/>
  <c r="M41" i="1"/>
  <c r="M40" i="1"/>
  <c r="M39" i="1"/>
  <c r="M38" i="1"/>
  <c r="M37" i="1"/>
  <c r="M36" i="1"/>
  <c r="M35" i="1"/>
  <c r="M34" i="1"/>
  <c r="H33" i="1"/>
  <c r="H32" i="1"/>
  <c r="H31" i="1"/>
  <c r="H30" i="1"/>
  <c r="H29" i="1"/>
  <c r="H28" i="1"/>
  <c r="N27" i="1"/>
  <c r="M27" i="1"/>
  <c r="H26" i="1"/>
  <c r="H25" i="1"/>
  <c r="H24" i="1"/>
  <c r="H23" i="1"/>
  <c r="H22" i="1"/>
  <c r="H21" i="1"/>
  <c r="H20" i="1"/>
  <c r="N19" i="1"/>
  <c r="M19" i="1"/>
  <c r="H18" i="1"/>
  <c r="H17" i="1"/>
  <c r="N16" i="1"/>
  <c r="M16" i="1"/>
  <c r="H14" i="1"/>
  <c r="J14" i="1"/>
  <c r="N10" i="1"/>
  <c r="J15" i="1" l="1"/>
  <c r="J13" i="1"/>
  <c r="J12" i="1"/>
  <c r="J33" i="2"/>
  <c r="J34" i="2"/>
  <c r="J35" i="2" l="1"/>
  <c r="J11" i="2"/>
  <c r="Q52" i="3"/>
  <c r="O2" i="3"/>
</calcChain>
</file>

<file path=xl/sharedStrings.xml><?xml version="1.0" encoding="utf-8"?>
<sst xmlns="http://schemas.openxmlformats.org/spreadsheetml/2006/main" count="234" uniqueCount="102">
  <si>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</si>
  <si>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</si>
  <si>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</si>
  <si>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</si>
  <si>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</si>
  <si>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</si>
  <si>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</si>
  <si>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</si>
  <si>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</si>
  <si>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</si>
  <si>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</si>
  <si>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</si>
  <si>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</si>
  <si>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</si>
  <si>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</si>
  <si>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</si>
  <si>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</si>
  <si>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</si>
  <si>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</si>
  <si>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</si>
  <si>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</si>
  <si>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</si>
  <si>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</si>
  <si>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</si>
  <si>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</si>
  <si>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</si>
  <si>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</si>
  <si>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</si>
  <si>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</si>
  <si>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</si>
  <si>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</si>
  <si>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</si>
  <si>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</si>
  <si>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</si>
  <si>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</si>
  <si>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</si>
  <si>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</si>
  <si>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</si>
  <si>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</si>
  <si>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</si>
  <si>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</si>
  <si>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</si>
  <si>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</si>
  <si>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</si>
  <si>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</si>
  <si>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</si>
  <si>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</si>
  <si>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</si>
  <si>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</si>
  <si>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</si>
  <si>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</si>
  <si>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</si>
  <si>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</si>
  <si>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</si>
  <si>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</si>
  <si>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</si>
  <si>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</si>
  <si>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</si>
  <si>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</si>
  <si>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</si>
  <si>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</si>
  <si>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</si>
  <si>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</si>
  <si>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</si>
  <si>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</si>
  <si>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</si>
  <si>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</si>
  <si>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</si>
  <si>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</si>
  <si>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</si>
  <si>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</si>
  <si>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</si>
  <si>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ที่  แนวสะพาน</t>
  </si>
  <si>
    <t>BM. อุทกวิทยา</t>
  </si>
  <si>
    <t>หมายเลข</t>
  </si>
  <si>
    <t>B40</t>
  </si>
  <si>
    <t>0(R.1)</t>
  </si>
  <si>
    <t xml:space="preserve">ผู้สำรวจ                     นาย กฤษดา      ถาปัน     </t>
  </si>
  <si>
    <t>BM. อุทกวิทยาตลิ่งฝั่งซ้ายผ่านขวางลำน้ำ</t>
  </si>
  <si>
    <t>นายกฤษดา ถาปัน</t>
  </si>
  <si>
    <t>เชียงใหม่</t>
  </si>
  <si>
    <t xml:space="preserve">( แผ่นที่  2  )   </t>
  </si>
  <si>
    <t>แม่น้ำปิง</t>
  </si>
  <si>
    <t xml:space="preserve">( แผ่นที่  3  )   </t>
  </si>
  <si>
    <t>คอบน(R2)</t>
  </si>
  <si>
    <t>0 คอล่าง</t>
  </si>
  <si>
    <t>TP2</t>
  </si>
  <si>
    <t>TP3</t>
  </si>
  <si>
    <t>TP4</t>
  </si>
  <si>
    <t>TP5</t>
  </si>
  <si>
    <t>P.75</t>
  </si>
  <si>
    <t>ช่อแล</t>
  </si>
  <si>
    <t>แม่แตง</t>
  </si>
  <si>
    <t>TP6</t>
  </si>
  <si>
    <t>TP7</t>
  </si>
  <si>
    <t>TP8</t>
  </si>
  <si>
    <t>TP9</t>
  </si>
  <si>
    <t>280 คอล่าง</t>
  </si>
  <si>
    <t>280(R.2)</t>
  </si>
  <si>
    <t>10.38-12.12</t>
  </si>
  <si>
    <t>TP10</t>
  </si>
  <si>
    <t>ผิว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</si>
</sst>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  <family val="2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16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 vertical="center"/>
    </xf>
    <xf numFmtId="187" fontId="8" fillId="0" borderId="1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87" fontId="2" fillId="0" borderId="8" xfId="1" applyNumberFormat="1" applyFont="1" applyBorder="1" applyAlignment="1">
      <alignment horizontal="center" vertical="center"/>
    </xf>
    <xf numFmtId="187" fontId="3" fillId="0" borderId="0" xfId="1" applyNumberFormat="1" applyFont="1"/>
    <xf numFmtId="0" fontId="2" fillId="0" borderId="8" xfId="1" applyFont="1" applyBorder="1" applyAlignment="1">
      <alignment horizontal="center"/>
    </xf>
    <xf numFmtId="0" fontId="2" fillId="0" borderId="8" xfId="1" applyFont="1" applyBorder="1" applyAlignment="1">
      <alignment vertical="center"/>
    </xf>
    <xf numFmtId="2" fontId="2" fillId="0" borderId="8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center"/>
    </xf>
    <xf numFmtId="187" fontId="2" fillId="0" borderId="6" xfId="1" applyNumberFormat="1" applyFont="1" applyBorder="1" applyAlignment="1">
      <alignment horizontal="center" vertical="center"/>
    </xf>
    <xf numFmtId="187" fontId="2" fillId="0" borderId="9" xfId="1" applyNumberFormat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2" applyFont="1"/>
    <xf numFmtId="0" fontId="3" fillId="0" borderId="0" xfId="2" applyFont="1"/>
    <xf numFmtId="0" fontId="4" fillId="0" borderId="0" xfId="2" applyFo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12" fillId="0" borderId="0" xfId="2" applyFont="1"/>
    <xf numFmtId="0" fontId="13" fillId="0" borderId="0" xfId="2" applyFont="1"/>
    <xf numFmtId="0" fontId="3" fillId="0" borderId="0" xfId="3" applyFont="1"/>
    <xf numFmtId="0" fontId="14" fillId="0" borderId="17" xfId="4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0" fontId="14" fillId="0" borderId="18" xfId="5" applyFont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Border="1" applyAlignment="1">
      <alignment horizontal="center"/>
    </xf>
    <xf numFmtId="187" fontId="14" fillId="0" borderId="9" xfId="4" applyNumberFormat="1" applyFont="1" applyBorder="1" applyAlignment="1">
      <alignment horizontal="center"/>
    </xf>
    <xf numFmtId="187" fontId="17" fillId="0" borderId="20" xfId="5" applyNumberFormat="1" applyFont="1" applyBorder="1"/>
    <xf numFmtId="1" fontId="14" fillId="0" borderId="21" xfId="4" applyNumberFormat="1" applyFont="1" applyBorder="1" applyAlignment="1">
      <alignment horizontal="center"/>
    </xf>
    <xf numFmtId="187" fontId="14" fillId="0" borderId="8" xfId="4" applyNumberFormat="1" applyFont="1" applyBorder="1" applyAlignment="1">
      <alignment horizontal="center"/>
    </xf>
    <xf numFmtId="1" fontId="18" fillId="0" borderId="0" xfId="3" applyNumberFormat="1" applyFont="1" applyAlignment="1">
      <alignment horizontal="center" vertical="center"/>
    </xf>
    <xf numFmtId="187" fontId="18" fillId="0" borderId="0" xfId="3" applyNumberFormat="1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1" fontId="14" fillId="0" borderId="22" xfId="3" applyNumberFormat="1" applyFont="1" applyBorder="1" applyAlignment="1">
      <alignment horizontal="center" vertical="center"/>
    </xf>
    <xf numFmtId="1" fontId="14" fillId="0" borderId="23" xfId="3" applyNumberFormat="1" applyFont="1" applyBorder="1" applyAlignment="1">
      <alignment horizontal="center" vertical="center"/>
    </xf>
    <xf numFmtId="1" fontId="14" fillId="0" borderId="24" xfId="3" applyNumberFormat="1" applyFont="1" applyBorder="1" applyAlignment="1">
      <alignment horizontal="center" vertical="center"/>
    </xf>
    <xf numFmtId="1" fontId="14" fillId="0" borderId="25" xfId="3" applyNumberFormat="1" applyFont="1" applyBorder="1" applyAlignment="1">
      <alignment horizontal="center" vertical="center"/>
    </xf>
    <xf numFmtId="0" fontId="21" fillId="0" borderId="6" xfId="3" applyFont="1" applyBorder="1" applyAlignment="1">
      <alignment horizontal="center" vertical="center"/>
    </xf>
    <xf numFmtId="187" fontId="14" fillId="0" borderId="26" xfId="3" applyNumberFormat="1" applyFont="1" applyBorder="1" applyAlignment="1">
      <alignment horizontal="center" vertical="center"/>
    </xf>
    <xf numFmtId="187" fontId="14" fillId="0" borderId="27" xfId="3" applyNumberFormat="1" applyFont="1" applyBorder="1" applyAlignment="1">
      <alignment horizontal="center" vertical="center"/>
    </xf>
    <xf numFmtId="187" fontId="14" fillId="0" borderId="28" xfId="3" applyNumberFormat="1" applyFont="1" applyBorder="1" applyAlignment="1">
      <alignment horizontal="center" vertical="center"/>
    </xf>
    <xf numFmtId="187" fontId="14" fillId="0" borderId="29" xfId="3" applyNumberFormat="1" applyFont="1" applyBorder="1" applyAlignment="1">
      <alignment horizontal="center" vertical="center"/>
    </xf>
    <xf numFmtId="0" fontId="14" fillId="0" borderId="23" xfId="3" applyFont="1" applyBorder="1" applyAlignment="1">
      <alignment horizontal="center" vertical="center"/>
    </xf>
    <xf numFmtId="0" fontId="14" fillId="0" borderId="24" xfId="3" applyFont="1" applyBorder="1" applyAlignment="1">
      <alignment horizontal="center" vertical="center"/>
    </xf>
    <xf numFmtId="0" fontId="14" fillId="0" borderId="25" xfId="3" applyFont="1" applyBorder="1" applyAlignment="1">
      <alignment horizontal="center" vertical="center"/>
    </xf>
    <xf numFmtId="0" fontId="14" fillId="0" borderId="22" xfId="3" applyFont="1" applyBorder="1" applyAlignment="1">
      <alignment horizontal="center" vertical="center"/>
    </xf>
    <xf numFmtId="0" fontId="21" fillId="0" borderId="30" xfId="3" applyFont="1" applyBorder="1" applyAlignment="1">
      <alignment horizontal="center" vertical="center"/>
    </xf>
    <xf numFmtId="0" fontId="14" fillId="0" borderId="31" xfId="3" applyFont="1" applyBorder="1" applyAlignment="1">
      <alignment horizontal="center" vertical="center"/>
    </xf>
    <xf numFmtId="0" fontId="14" fillId="0" borderId="27" xfId="3" applyFont="1" applyBorder="1" applyAlignment="1">
      <alignment horizontal="center" vertical="center"/>
    </xf>
    <xf numFmtId="0" fontId="14" fillId="0" borderId="28" xfId="3" applyFont="1" applyBorder="1" applyAlignment="1">
      <alignment horizontal="center" vertical="center"/>
    </xf>
    <xf numFmtId="0" fontId="14" fillId="0" borderId="29" xfId="3" applyFont="1" applyBorder="1" applyAlignment="1">
      <alignment horizontal="center" vertical="center"/>
    </xf>
    <xf numFmtId="0" fontId="21" fillId="0" borderId="32" xfId="3" applyFont="1" applyBorder="1" applyAlignment="1">
      <alignment horizontal="center" vertical="center"/>
    </xf>
    <xf numFmtId="0" fontId="14" fillId="0" borderId="33" xfId="3" applyFont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36" xfId="3" applyFont="1" applyBorder="1" applyAlignment="1">
      <alignment horizontal="center" vertical="center"/>
    </xf>
    <xf numFmtId="0" fontId="21" fillId="0" borderId="35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19" fillId="0" borderId="40" xfId="3" applyFont="1" applyBorder="1"/>
    <xf numFmtId="1" fontId="19" fillId="0" borderId="21" xfId="4" applyNumberFormat="1" applyFont="1" applyBorder="1" applyAlignment="1">
      <alignment horizontal="center"/>
    </xf>
    <xf numFmtId="187" fontId="19" fillId="0" borderId="8" xfId="4" applyNumberFormat="1" applyFont="1" applyBorder="1" applyAlignment="1">
      <alignment horizontal="center"/>
    </xf>
    <xf numFmtId="1" fontId="19" fillId="0" borderId="41" xfId="4" applyNumberFormat="1" applyFont="1" applyBorder="1" applyAlignment="1">
      <alignment horizontal="center"/>
    </xf>
    <xf numFmtId="187" fontId="19" fillId="0" borderId="6" xfId="4" applyNumberFormat="1" applyFont="1" applyBorder="1" applyAlignment="1">
      <alignment horizontal="center"/>
    </xf>
    <xf numFmtId="0" fontId="19" fillId="0" borderId="42" xfId="3" applyFont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8" xfId="1" applyFont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Border="1" applyAlignment="1">
      <alignment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Border="1" applyAlignment="1">
      <alignment horizontal="center" vertical="center"/>
    </xf>
    <xf numFmtId="187" fontId="2" fillId="0" borderId="10" xfId="1" applyNumberFormat="1" applyFont="1" applyBorder="1" applyAlignment="1">
      <alignment horizontal="center"/>
    </xf>
    <xf numFmtId="0" fontId="2" fillId="0" borderId="6" xfId="2" applyFont="1" applyBorder="1" applyAlignment="1">
      <alignment horizontal="center" vertical="center"/>
    </xf>
    <xf numFmtId="187" fontId="2" fillId="0" borderId="45" xfId="2" applyNumberFormat="1" applyFont="1" applyBorder="1" applyAlignment="1">
      <alignment horizontal="center"/>
    </xf>
    <xf numFmtId="187" fontId="2" fillId="0" borderId="46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4" fillId="0" borderId="8" xfId="1" applyNumberFormat="1" applyFont="1" applyBorder="1" applyAlignment="1">
      <alignment horizontal="center" vertical="center"/>
    </xf>
    <xf numFmtId="187" fontId="2" fillId="0" borderId="10" xfId="2" applyNumberFormat="1" applyFont="1" applyBorder="1" applyAlignment="1">
      <alignment horizontal="center"/>
    </xf>
    <xf numFmtId="0" fontId="2" fillId="0" borderId="9" xfId="1" applyFont="1" applyBorder="1" applyAlignment="1">
      <alignment horizontal="center" vertical="center"/>
    </xf>
    <xf numFmtId="187" fontId="2" fillId="0" borderId="47" xfId="1" applyNumberFormat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187" fontId="25" fillId="0" borderId="8" xfId="2" applyNumberFormat="1" applyFont="1" applyBorder="1" applyAlignment="1">
      <alignment horizontal="center"/>
    </xf>
    <xf numFmtId="0" fontId="25" fillId="0" borderId="8" xfId="1" applyFont="1" applyBorder="1" applyAlignment="1">
      <alignment horizontal="center"/>
    </xf>
    <xf numFmtId="187" fontId="25" fillId="0" borderId="8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187" fontId="8" fillId="0" borderId="6" xfId="1" applyNumberFormat="1" applyFont="1" applyBorder="1" applyAlignment="1">
      <alignment horizontal="center" vertical="center"/>
    </xf>
    <xf numFmtId="187" fontId="2" fillId="0" borderId="0" xfId="2" applyNumberFormat="1" applyFont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187" fontId="24" fillId="0" borderId="6" xfId="2" applyNumberFormat="1" applyFont="1" applyBorder="1" applyAlignment="1">
      <alignment horizontal="center"/>
    </xf>
    <xf numFmtId="187" fontId="12" fillId="0" borderId="0" xfId="1" applyNumberFormat="1" applyFont="1"/>
    <xf numFmtId="187" fontId="26" fillId="0" borderId="0" xfId="1" applyNumberFormat="1" applyFont="1"/>
    <xf numFmtId="2" fontId="2" fillId="0" borderId="9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15" fontId="2" fillId="0" borderId="0" xfId="1" applyNumberFormat="1" applyFont="1" applyAlignment="1">
      <alignment horizontal="center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Border="1" applyAlignment="1">
      <alignment horizontal="center"/>
    </xf>
    <xf numFmtId="0" fontId="14" fillId="0" borderId="1" xfId="4" applyFont="1" applyBorder="1" applyAlignment="1">
      <alignment horizontal="center"/>
    </xf>
    <xf numFmtId="0" fontId="14" fillId="0" borderId="14" xfId="4" applyFont="1" applyBorder="1" applyAlignment="1">
      <alignment horizontal="center"/>
    </xf>
    <xf numFmtId="15" fontId="15" fillId="0" borderId="15" xfId="3" applyNumberFormat="1" applyFont="1" applyBorder="1" applyAlignment="1">
      <alignment horizontal="center" vertical="center"/>
    </xf>
    <xf numFmtId="15" fontId="15" fillId="0" borderId="4" xfId="3" applyNumberFormat="1" applyFont="1" applyBorder="1" applyAlignment="1">
      <alignment horizontal="center" vertical="center"/>
    </xf>
    <xf numFmtId="15" fontId="15" fillId="0" borderId="16" xfId="3" applyNumberFormat="1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34" xfId="3" applyFont="1" applyBorder="1" applyAlignment="1">
      <alignment horizontal="center" vertical="center"/>
    </xf>
    <xf numFmtId="0" fontId="11" fillId="0" borderId="37" xfId="3" applyFont="1" applyBorder="1" applyAlignment="1">
      <alignment horizontal="center" vertical="center"/>
    </xf>
    <xf numFmtId="0" fontId="11" fillId="0" borderId="38" xfId="3" applyFont="1" applyBorder="1" applyAlignment="1">
      <alignment horizontal="center" vertical="center"/>
    </xf>
    <xf numFmtId="15" fontId="10" fillId="0" borderId="34" xfId="3" applyNumberFormat="1" applyFont="1" applyBorder="1" applyAlignment="1">
      <alignment horizontal="center" vertical="center"/>
    </xf>
    <xf numFmtId="15" fontId="10" fillId="0" borderId="38" xfId="3" applyNumberFormat="1" applyFont="1" applyBorder="1" applyAlignment="1">
      <alignment horizontal="center" vertical="center"/>
    </xf>
    <xf numFmtId="15" fontId="10" fillId="0" borderId="39" xfId="3" applyNumberFormat="1" applyFont="1" applyBorder="1" applyAlignment="1">
      <alignment horizontal="center" vertic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1A68CC65-EC34-4CBD-886E-1B56B3B10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257175</xdr:colOff>
      <xdr:row>86</xdr:row>
      <xdr:rowOff>28575</xdr:rowOff>
    </xdr:from>
    <xdr:ext cx="819150" cy="819150"/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CBF52609-EBEE-432F-B349-3BC7C5657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988695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3"/>
  <sheetViews>
    <sheetView tabSelected="1" zoomScaleNormal="100" workbookViewId="0">
      <selection activeCell="J112" sqref="J112"/>
    </sheetView>
  </sheetViews>
  <sheetFormatPr defaultRowHeight="15" x14ac:dyDescent="0.35"/>
  <cols>
    <col min="1" max="1" width="10.75" style="2" customWidth="1"/>
    <col min="2" max="9" width="5.875" style="2" customWidth="1"/>
    <col min="10" max="10" width="6.5" style="2" customWidth="1"/>
    <col min="11" max="11" width="6.625" style="2" customWidth="1"/>
    <col min="12" max="12" width="4.75" style="2" customWidth="1"/>
    <col min="13" max="13" width="11.375" style="2" customWidth="1"/>
    <col min="14" max="16384" width="9" style="2"/>
  </cols>
  <sheetData>
    <row r="1" spans="1:16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6" ht="16.5" customHeight="1" x14ac:dyDescent="0.5">
      <c r="A2" s="1" t="s">
        <v>2</v>
      </c>
      <c r="B2" s="1"/>
      <c r="C2" s="1"/>
      <c r="D2" s="1"/>
      <c r="E2" s="1"/>
    </row>
    <row r="3" spans="1:16" ht="19.5" customHeight="1" x14ac:dyDescent="0.35">
      <c r="F3" s="140"/>
      <c r="G3" s="140"/>
      <c r="H3" s="140"/>
    </row>
    <row r="4" spans="1:16" ht="26.25" customHeight="1" x14ac:dyDescent="0.7">
      <c r="A4" s="141" t="s">
        <v>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6" ht="24" customHeight="1" x14ac:dyDescent="0.55000000000000004">
      <c r="A5" s="4" t="s">
        <v>4</v>
      </c>
      <c r="B5" s="142" t="s">
        <v>82</v>
      </c>
      <c r="C5" s="142"/>
      <c r="D5" s="5" t="s">
        <v>5</v>
      </c>
      <c r="E5" s="142" t="s">
        <v>90</v>
      </c>
      <c r="F5" s="142"/>
      <c r="G5" s="5" t="s">
        <v>6</v>
      </c>
      <c r="H5" s="142" t="s">
        <v>92</v>
      </c>
      <c r="I5" s="142"/>
      <c r="J5" s="5" t="s">
        <v>7</v>
      </c>
      <c r="K5" s="142" t="s">
        <v>80</v>
      </c>
      <c r="L5" s="142"/>
      <c r="M5" s="4" t="s">
        <v>8</v>
      </c>
    </row>
    <row r="6" spans="1:16" ht="27" customHeight="1" x14ac:dyDescent="0.55000000000000004">
      <c r="A6" s="6" t="s">
        <v>9</v>
      </c>
      <c r="B6" s="143" t="s">
        <v>78</v>
      </c>
      <c r="C6" s="144"/>
      <c r="D6" s="144"/>
      <c r="E6" s="144"/>
      <c r="F6" s="144"/>
      <c r="G6" s="5" t="s">
        <v>10</v>
      </c>
      <c r="H6" s="145" t="s">
        <v>64</v>
      </c>
      <c r="I6" s="145"/>
      <c r="J6" s="145"/>
      <c r="K6" s="145"/>
      <c r="L6" s="145"/>
      <c r="M6" s="145"/>
    </row>
    <row r="7" spans="1:16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6" ht="21.75" x14ac:dyDescent="0.5">
      <c r="A8" s="135" t="s">
        <v>11</v>
      </c>
      <c r="B8" s="137" t="s">
        <v>12</v>
      </c>
      <c r="C8" s="137"/>
      <c r="D8" s="138" t="s">
        <v>13</v>
      </c>
      <c r="E8" s="139"/>
      <c r="F8" s="9" t="s">
        <v>14</v>
      </c>
      <c r="G8" s="137" t="s">
        <v>15</v>
      </c>
      <c r="H8" s="137"/>
      <c r="I8" s="137"/>
      <c r="J8" s="137" t="s">
        <v>16</v>
      </c>
      <c r="K8" s="137"/>
      <c r="L8" s="135" t="s">
        <v>17</v>
      </c>
      <c r="M8" s="135"/>
      <c r="N8" s="1"/>
    </row>
    <row r="9" spans="1:16" ht="21.75" x14ac:dyDescent="0.5">
      <c r="A9" s="136"/>
      <c r="B9" s="10" t="s">
        <v>18</v>
      </c>
      <c r="C9" s="10" t="s">
        <v>19</v>
      </c>
      <c r="D9" s="10" t="s">
        <v>18</v>
      </c>
      <c r="E9" s="10" t="s">
        <v>19</v>
      </c>
      <c r="F9" s="10" t="s">
        <v>20</v>
      </c>
      <c r="G9" s="10" t="s">
        <v>18</v>
      </c>
      <c r="H9" s="10" t="s">
        <v>21</v>
      </c>
      <c r="I9" s="10" t="s">
        <v>19</v>
      </c>
      <c r="J9" s="10" t="s">
        <v>22</v>
      </c>
      <c r="K9" s="10" t="s">
        <v>23</v>
      </c>
      <c r="L9" s="136"/>
      <c r="M9" s="136"/>
    </row>
    <row r="10" spans="1:16" ht="17.100000000000001" customHeight="1" x14ac:dyDescent="0.5">
      <c r="A10" s="11" t="s">
        <v>24</v>
      </c>
      <c r="B10" s="12"/>
      <c r="C10" s="12"/>
      <c r="D10" s="12"/>
      <c r="E10" s="12"/>
      <c r="F10" s="12"/>
      <c r="G10" s="13">
        <v>3.0960000000000001</v>
      </c>
      <c r="H10" s="13"/>
      <c r="I10" s="13"/>
      <c r="J10" s="13"/>
      <c r="K10" s="13"/>
      <c r="L10" s="13"/>
      <c r="M10" s="14">
        <v>341.80500000000001</v>
      </c>
      <c r="N10" s="132">
        <f>M10+G10</f>
        <v>344.90100000000001</v>
      </c>
    </row>
    <row r="11" spans="1:16" ht="17.100000000000001" customHeight="1" x14ac:dyDescent="0.5">
      <c r="A11" s="18"/>
      <c r="B11" s="15">
        <v>-50</v>
      </c>
      <c r="C11" s="15"/>
      <c r="D11" s="15"/>
      <c r="E11" s="15"/>
      <c r="F11" s="15"/>
      <c r="G11" s="16"/>
      <c r="H11" s="16">
        <f>N10-M11</f>
        <v>0.5</v>
      </c>
      <c r="I11" s="16"/>
      <c r="J11" s="16">
        <f>G10-H11</f>
        <v>2.5960000000000001</v>
      </c>
      <c r="K11" s="16"/>
      <c r="L11" s="16"/>
      <c r="M11" s="16">
        <v>344.40100000000001</v>
      </c>
      <c r="O11" s="17"/>
    </row>
    <row r="12" spans="1:16" ht="17.100000000000001" customHeight="1" x14ac:dyDescent="0.35">
      <c r="A12" s="15"/>
      <c r="B12" s="15">
        <v>-40</v>
      </c>
      <c r="C12" s="15"/>
      <c r="D12" s="15"/>
      <c r="E12" s="15"/>
      <c r="F12" s="15"/>
      <c r="G12" s="16"/>
      <c r="H12" s="16">
        <f>N10-M12</f>
        <v>0.28899999999998727</v>
      </c>
      <c r="I12" s="16"/>
      <c r="J12" s="16">
        <f>H11-H12</f>
        <v>0.21100000000001273</v>
      </c>
      <c r="K12" s="16"/>
      <c r="L12" s="16"/>
      <c r="M12" s="16">
        <v>344.61200000000002</v>
      </c>
    </row>
    <row r="13" spans="1:16" ht="17.100000000000001" customHeight="1" x14ac:dyDescent="0.5">
      <c r="A13" s="15"/>
      <c r="B13" s="15">
        <v>-30</v>
      </c>
      <c r="C13" s="15"/>
      <c r="D13" s="15"/>
      <c r="E13" s="15"/>
      <c r="F13" s="15"/>
      <c r="G13" s="16"/>
      <c r="H13" s="16">
        <f>N10-M13</f>
        <v>0.19100000000003092</v>
      </c>
      <c r="I13" s="16"/>
      <c r="J13" s="16">
        <f>H12-H13</f>
        <v>9.7999999999956344E-2</v>
      </c>
      <c r="K13" s="16"/>
      <c r="L13" s="16"/>
      <c r="M13" s="16">
        <v>344.71</v>
      </c>
      <c r="P13" s="18"/>
    </row>
    <row r="14" spans="1:16" ht="17.100000000000001" customHeight="1" x14ac:dyDescent="0.5">
      <c r="A14" s="15"/>
      <c r="B14" s="15">
        <v>-20</v>
      </c>
      <c r="C14" s="15"/>
      <c r="D14" s="15"/>
      <c r="E14" s="15"/>
      <c r="F14" s="15"/>
      <c r="G14" s="16"/>
      <c r="H14" s="16">
        <f>N10-M14</f>
        <v>2.8999999999996362E-2</v>
      </c>
      <c r="I14" s="16"/>
      <c r="J14" s="16">
        <f>H13-H14</f>
        <v>0.16200000000003456</v>
      </c>
      <c r="K14" s="16"/>
      <c r="L14" s="16"/>
      <c r="M14" s="16">
        <v>344.87200000000001</v>
      </c>
      <c r="P14" s="18"/>
    </row>
    <row r="15" spans="1:16" ht="17.100000000000001" customHeight="1" x14ac:dyDescent="0.35">
      <c r="A15" s="15"/>
      <c r="B15" s="15">
        <v>-10</v>
      </c>
      <c r="C15" s="15"/>
      <c r="D15" s="15"/>
      <c r="E15" s="15"/>
      <c r="F15" s="15"/>
      <c r="G15" s="16"/>
      <c r="H15" s="16">
        <f>N10-M15</f>
        <v>2.1000000000015007E-2</v>
      </c>
      <c r="I15" s="16"/>
      <c r="J15" s="16">
        <f>H14-H15</f>
        <v>7.9999999999813554E-3</v>
      </c>
      <c r="K15" s="16"/>
      <c r="L15" s="16"/>
      <c r="M15" s="16">
        <v>344.88</v>
      </c>
    </row>
    <row r="16" spans="1:16" ht="17.100000000000001" customHeight="1" x14ac:dyDescent="0.5">
      <c r="A16" s="18" t="s">
        <v>71</v>
      </c>
      <c r="B16" s="15"/>
      <c r="C16" s="15"/>
      <c r="D16" s="19"/>
      <c r="E16" s="19"/>
      <c r="F16" s="19"/>
      <c r="G16" s="16">
        <v>3.2519999999999998</v>
      </c>
      <c r="H16" s="16"/>
      <c r="I16" s="16">
        <v>0.14899999999999999</v>
      </c>
      <c r="J16" s="16"/>
      <c r="K16" s="16">
        <f>H15-I16</f>
        <v>-0.12799999999998499</v>
      </c>
      <c r="L16" s="16"/>
      <c r="M16" s="16">
        <f>N10-I16</f>
        <v>344.75200000000001</v>
      </c>
      <c r="N16" s="132">
        <f>M16+G16</f>
        <v>348.00400000000002</v>
      </c>
    </row>
    <row r="17" spans="1:14" ht="17.100000000000001" customHeight="1" x14ac:dyDescent="0.5">
      <c r="A17" s="125" t="s">
        <v>69</v>
      </c>
      <c r="B17" s="15"/>
      <c r="C17" s="15">
        <v>0</v>
      </c>
      <c r="D17" s="19"/>
      <c r="E17" s="19"/>
      <c r="F17" s="19"/>
      <c r="G17" s="16"/>
      <c r="H17" s="16">
        <f>N16-M17</f>
        <v>2.9200000000000159</v>
      </c>
      <c r="I17" s="16"/>
      <c r="J17" s="16">
        <f>G16-H17</f>
        <v>0.33199999999998386</v>
      </c>
      <c r="K17" s="16"/>
      <c r="L17" s="16"/>
      <c r="M17" s="126">
        <v>345.084</v>
      </c>
    </row>
    <row r="18" spans="1:14" ht="17.100000000000001" customHeight="1" x14ac:dyDescent="0.5">
      <c r="A18" s="18" t="s">
        <v>70</v>
      </c>
      <c r="B18" s="15"/>
      <c r="C18" s="15">
        <v>0</v>
      </c>
      <c r="D18" s="19"/>
      <c r="E18" s="19"/>
      <c r="F18" s="19"/>
      <c r="G18" s="16"/>
      <c r="H18" s="16">
        <f>N16-M18</f>
        <v>3.4790000000000418</v>
      </c>
      <c r="I18" s="16"/>
      <c r="J18" s="16"/>
      <c r="K18" s="16">
        <f>H17-H18</f>
        <v>-0.55900000000002592</v>
      </c>
      <c r="L18" s="16"/>
      <c r="M18" s="16">
        <v>344.52499999999998</v>
      </c>
    </row>
    <row r="19" spans="1:14" ht="17.100000000000001" customHeight="1" x14ac:dyDescent="0.5">
      <c r="A19" s="18" t="s">
        <v>86</v>
      </c>
      <c r="B19" s="15"/>
      <c r="C19" s="15"/>
      <c r="D19" s="19"/>
      <c r="E19" s="19"/>
      <c r="F19" s="19"/>
      <c r="G19" s="16">
        <v>0.222</v>
      </c>
      <c r="H19" s="16"/>
      <c r="I19" s="16">
        <v>3.8769999999999998</v>
      </c>
      <c r="J19" s="16"/>
      <c r="K19" s="16">
        <f>H18-I19</f>
        <v>-0.39799999999995794</v>
      </c>
      <c r="L19" s="16"/>
      <c r="M19" s="16">
        <f>N16-I19</f>
        <v>344.12700000000001</v>
      </c>
      <c r="N19" s="132">
        <f>M19+G19</f>
        <v>344.34899999999999</v>
      </c>
    </row>
    <row r="20" spans="1:14" ht="17.100000000000001" customHeight="1" x14ac:dyDescent="0.5">
      <c r="A20" s="18"/>
      <c r="B20" s="15"/>
      <c r="C20" s="15">
        <v>5</v>
      </c>
      <c r="D20" s="19"/>
      <c r="E20" s="19"/>
      <c r="F20" s="19"/>
      <c r="G20" s="16"/>
      <c r="H20" s="16">
        <f>N19-M20</f>
        <v>2.3600000000000136</v>
      </c>
      <c r="I20" s="16"/>
      <c r="J20" s="16"/>
      <c r="K20" s="16">
        <f>G19-H20</f>
        <v>-2.1380000000000137</v>
      </c>
      <c r="L20" s="16"/>
      <c r="M20" s="16">
        <v>341.98899999999998</v>
      </c>
    </row>
    <row r="21" spans="1:14" ht="17.100000000000001" customHeight="1" x14ac:dyDescent="0.35">
      <c r="A21" s="15"/>
      <c r="B21" s="15"/>
      <c r="C21" s="15">
        <v>10</v>
      </c>
      <c r="D21" s="19"/>
      <c r="E21" s="19"/>
      <c r="F21" s="19"/>
      <c r="G21" s="16"/>
      <c r="H21" s="16">
        <f>N19-M21</f>
        <v>2.5659999999999741</v>
      </c>
      <c r="I21" s="16"/>
      <c r="J21" s="16"/>
      <c r="K21" s="16">
        <f>H20-H21</f>
        <v>-0.20599999999996044</v>
      </c>
      <c r="L21" s="16"/>
      <c r="M21" s="16">
        <v>341.78300000000002</v>
      </c>
    </row>
    <row r="22" spans="1:14" ht="17.100000000000001" customHeight="1" x14ac:dyDescent="0.35">
      <c r="A22" s="100"/>
      <c r="B22" s="15"/>
      <c r="C22" s="15">
        <v>15</v>
      </c>
      <c r="D22" s="19"/>
      <c r="E22" s="19"/>
      <c r="F22" s="19"/>
      <c r="G22" s="16"/>
      <c r="H22" s="16">
        <f>N19-M22</f>
        <v>2.5129999999999768</v>
      </c>
      <c r="I22" s="16"/>
      <c r="J22" s="16">
        <f>H21-H22</f>
        <v>5.2999999999997272E-2</v>
      </c>
      <c r="K22" s="16"/>
      <c r="L22" s="16"/>
      <c r="M22" s="16">
        <v>341.83600000000001</v>
      </c>
    </row>
    <row r="23" spans="1:14" ht="17.100000000000001" customHeight="1" x14ac:dyDescent="0.5">
      <c r="A23" s="18"/>
      <c r="B23" s="15"/>
      <c r="C23" s="15">
        <v>20</v>
      </c>
      <c r="D23" s="19"/>
      <c r="E23" s="19"/>
      <c r="F23" s="16"/>
      <c r="G23" s="16"/>
      <c r="H23" s="16">
        <f>N19-M23</f>
        <v>2.625</v>
      </c>
      <c r="I23" s="16"/>
      <c r="J23" s="16"/>
      <c r="K23" s="16">
        <f>H22-H23</f>
        <v>-0.11200000000002319</v>
      </c>
      <c r="L23" s="16"/>
      <c r="M23" s="16">
        <v>341.72399999999999</v>
      </c>
    </row>
    <row r="24" spans="1:14" ht="17.100000000000001" customHeight="1" x14ac:dyDescent="0.5">
      <c r="A24" s="18"/>
      <c r="B24" s="15"/>
      <c r="C24" s="15">
        <v>25</v>
      </c>
      <c r="D24" s="19"/>
      <c r="E24" s="19"/>
      <c r="F24" s="20"/>
      <c r="G24" s="16"/>
      <c r="H24" s="16">
        <f>N19-M24</f>
        <v>2.7479999999999905</v>
      </c>
      <c r="I24" s="16"/>
      <c r="J24" s="16"/>
      <c r="K24" s="16">
        <f>H23-H24</f>
        <v>-0.12299999999999045</v>
      </c>
      <c r="L24" s="16"/>
      <c r="M24" s="16">
        <v>341.601</v>
      </c>
    </row>
    <row r="25" spans="1:14" ht="17.100000000000001" customHeight="1" x14ac:dyDescent="0.35">
      <c r="A25" s="100"/>
      <c r="B25" s="15"/>
      <c r="C25" s="15">
        <v>30</v>
      </c>
      <c r="D25" s="19"/>
      <c r="E25" s="19"/>
      <c r="F25" s="20"/>
      <c r="G25" s="16"/>
      <c r="H25" s="16">
        <f>N19-M25</f>
        <v>3.1659999999999968</v>
      </c>
      <c r="I25" s="16"/>
      <c r="J25" s="16"/>
      <c r="K25" s="16">
        <f>H24-H25</f>
        <v>-0.41800000000000637</v>
      </c>
      <c r="L25" s="16"/>
      <c r="M25" s="16">
        <v>341.18299999999999</v>
      </c>
    </row>
    <row r="26" spans="1:14" ht="17.100000000000001" customHeight="1" x14ac:dyDescent="0.35">
      <c r="A26" s="15"/>
      <c r="B26" s="15"/>
      <c r="C26" s="15">
        <v>35</v>
      </c>
      <c r="D26" s="19"/>
      <c r="E26" s="19"/>
      <c r="F26" s="20"/>
      <c r="G26" s="16"/>
      <c r="H26" s="16">
        <f>N19-M26</f>
        <v>3.8799999999999955</v>
      </c>
      <c r="I26" s="16"/>
      <c r="J26" s="16"/>
      <c r="K26" s="16">
        <f>H25-H26</f>
        <v>-0.71399999999999864</v>
      </c>
      <c r="L26" s="16"/>
      <c r="M26" s="16">
        <v>340.46899999999999</v>
      </c>
    </row>
    <row r="27" spans="1:14" ht="17.100000000000001" customHeight="1" x14ac:dyDescent="0.5">
      <c r="A27" s="18" t="s">
        <v>87</v>
      </c>
      <c r="B27" s="15"/>
      <c r="C27" s="15"/>
      <c r="D27" s="19"/>
      <c r="E27" s="19"/>
      <c r="F27" s="16"/>
      <c r="G27" s="16">
        <v>0.34</v>
      </c>
      <c r="H27" s="16"/>
      <c r="I27" s="16">
        <v>3.95</v>
      </c>
      <c r="J27" s="16"/>
      <c r="K27" s="16">
        <f>H26-I27</f>
        <v>-7.0000000000004725E-2</v>
      </c>
      <c r="L27" s="16"/>
      <c r="M27" s="16">
        <f>N19-I27</f>
        <v>340.399</v>
      </c>
      <c r="N27" s="132">
        <f>M27+G27</f>
        <v>340.73899999999998</v>
      </c>
    </row>
    <row r="28" spans="1:14" ht="17.100000000000001" customHeight="1" x14ac:dyDescent="0.35">
      <c r="A28" s="100"/>
      <c r="B28" s="15"/>
      <c r="C28" s="15">
        <v>40</v>
      </c>
      <c r="D28" s="19"/>
      <c r="E28" s="19"/>
      <c r="F28" s="20"/>
      <c r="G28" s="16"/>
      <c r="H28" s="16">
        <f>N27-M28</f>
        <v>0.56699999999995043</v>
      </c>
      <c r="I28" s="16"/>
      <c r="J28" s="16"/>
      <c r="K28" s="16">
        <f>G27-H28</f>
        <v>-0.22699999999995041</v>
      </c>
      <c r="L28" s="16"/>
      <c r="M28" s="16">
        <v>340.17200000000003</v>
      </c>
    </row>
    <row r="29" spans="1:14" ht="17.100000000000001" customHeight="1" x14ac:dyDescent="0.5">
      <c r="A29" s="18"/>
      <c r="B29" s="15"/>
      <c r="C29" s="15">
        <v>45</v>
      </c>
      <c r="D29" s="19"/>
      <c r="E29" s="19"/>
      <c r="F29" s="20"/>
      <c r="G29" s="16"/>
      <c r="H29" s="16">
        <f>N27-M29</f>
        <v>0.97499999999996589</v>
      </c>
      <c r="I29" s="16"/>
      <c r="J29" s="16"/>
      <c r="K29" s="16">
        <f>H28-H29</f>
        <v>-0.40800000000001546</v>
      </c>
      <c r="L29" s="16"/>
      <c r="M29" s="16">
        <v>339.76400000000001</v>
      </c>
    </row>
    <row r="30" spans="1:14" ht="17.100000000000001" customHeight="1" x14ac:dyDescent="0.35">
      <c r="A30" s="21"/>
      <c r="B30" s="15"/>
      <c r="C30" s="15">
        <v>50</v>
      </c>
      <c r="D30" s="19"/>
      <c r="E30" s="19"/>
      <c r="F30" s="20"/>
      <c r="G30" s="16"/>
      <c r="H30" s="16">
        <f>N27-M30</f>
        <v>1.59699999999998</v>
      </c>
      <c r="I30" s="16"/>
      <c r="J30" s="16"/>
      <c r="K30" s="16">
        <f>H29-H30</f>
        <v>-0.6220000000000141</v>
      </c>
      <c r="L30" s="16"/>
      <c r="M30" s="16">
        <v>339.142</v>
      </c>
    </row>
    <row r="31" spans="1:14" ht="17.100000000000001" customHeight="1" x14ac:dyDescent="0.35">
      <c r="A31" s="15"/>
      <c r="B31" s="15"/>
      <c r="C31" s="15">
        <v>55</v>
      </c>
      <c r="D31" s="19"/>
      <c r="E31" s="19"/>
      <c r="F31" s="20"/>
      <c r="G31" s="16"/>
      <c r="H31" s="16">
        <f>N27-M31</f>
        <v>1.8739999999999668</v>
      </c>
      <c r="I31" s="16"/>
      <c r="J31" s="16"/>
      <c r="K31" s="16">
        <f>H30-H31</f>
        <v>-0.27699999999998681</v>
      </c>
      <c r="L31" s="16"/>
      <c r="M31" s="16">
        <v>338.86500000000001</v>
      </c>
    </row>
    <row r="32" spans="1:14" ht="17.100000000000001" customHeight="1" x14ac:dyDescent="0.5">
      <c r="A32" s="18"/>
      <c r="B32" s="15"/>
      <c r="C32" s="15">
        <v>60</v>
      </c>
      <c r="D32" s="19"/>
      <c r="E32" s="19"/>
      <c r="F32" s="20"/>
      <c r="G32" s="16"/>
      <c r="H32" s="16">
        <f>N27-M32</f>
        <v>1.8949999999999818</v>
      </c>
      <c r="I32" s="16"/>
      <c r="J32" s="16"/>
      <c r="K32" s="16">
        <f>H31-H32</f>
        <v>-2.1000000000015007E-2</v>
      </c>
      <c r="L32" s="16"/>
      <c r="M32" s="16">
        <v>338.84399999999999</v>
      </c>
    </row>
    <row r="33" spans="1:15" ht="17.100000000000001" customHeight="1" x14ac:dyDescent="0.35">
      <c r="A33" s="100" t="s">
        <v>61</v>
      </c>
      <c r="B33" s="15"/>
      <c r="C33" s="15">
        <v>65</v>
      </c>
      <c r="D33" s="19"/>
      <c r="E33" s="19"/>
      <c r="F33" s="20"/>
      <c r="G33" s="16"/>
      <c r="H33" s="16">
        <f>N27-M33</f>
        <v>2.6389999999999532</v>
      </c>
      <c r="I33" s="16"/>
      <c r="J33" s="16"/>
      <c r="K33" s="16">
        <f>H32-H33</f>
        <v>-0.74399999999997135</v>
      </c>
      <c r="L33" s="16"/>
      <c r="M33" s="118">
        <v>338.1</v>
      </c>
    </row>
    <row r="34" spans="1:15" ht="17.100000000000001" customHeight="1" x14ac:dyDescent="0.5">
      <c r="A34" s="18"/>
      <c r="B34" s="15"/>
      <c r="C34" s="15">
        <v>70</v>
      </c>
      <c r="D34" s="19"/>
      <c r="E34" s="19"/>
      <c r="F34" s="20">
        <v>0.3</v>
      </c>
      <c r="G34" s="16"/>
      <c r="H34" s="16"/>
      <c r="I34" s="16"/>
      <c r="J34" s="16"/>
      <c r="L34" s="16"/>
      <c r="M34" s="16">
        <f>M33:N33-F34</f>
        <v>337.8</v>
      </c>
    </row>
    <row r="35" spans="1:15" ht="17.100000000000001" customHeight="1" x14ac:dyDescent="0.5">
      <c r="A35" s="18"/>
      <c r="B35" s="15"/>
      <c r="C35" s="15">
        <v>75</v>
      </c>
      <c r="D35" s="19"/>
      <c r="E35" s="19"/>
      <c r="F35" s="20">
        <v>0.15</v>
      </c>
      <c r="G35" s="16"/>
      <c r="H35" s="16"/>
      <c r="I35" s="16"/>
      <c r="J35" s="16"/>
      <c r="K35" s="16"/>
      <c r="L35" s="16"/>
      <c r="M35" s="16">
        <f>M33-F35</f>
        <v>337.95000000000005</v>
      </c>
    </row>
    <row r="36" spans="1:15" ht="17.100000000000001" customHeight="1" x14ac:dyDescent="0.5">
      <c r="A36" s="18"/>
      <c r="B36" s="15"/>
      <c r="C36" s="15">
        <v>80</v>
      </c>
      <c r="D36" s="19"/>
      <c r="E36" s="19"/>
      <c r="F36" s="20">
        <v>0.18</v>
      </c>
      <c r="G36" s="16"/>
      <c r="H36" s="16"/>
      <c r="I36" s="16"/>
      <c r="J36" s="16"/>
      <c r="K36" s="16"/>
      <c r="L36" s="16"/>
      <c r="M36" s="16">
        <f>M33-F36</f>
        <v>337.92</v>
      </c>
    </row>
    <row r="37" spans="1:15" ht="17.100000000000001" customHeight="1" x14ac:dyDescent="0.5">
      <c r="A37" s="18"/>
      <c r="B37" s="15"/>
      <c r="C37" s="15">
        <v>85</v>
      </c>
      <c r="D37" s="19"/>
      <c r="E37" s="19"/>
      <c r="F37" s="20">
        <v>0.15</v>
      </c>
      <c r="G37" s="16"/>
      <c r="H37" s="16"/>
      <c r="I37" s="16"/>
      <c r="J37" s="16"/>
      <c r="K37" s="16"/>
      <c r="L37" s="16"/>
      <c r="M37" s="16">
        <f>M33-F37</f>
        <v>337.95000000000005</v>
      </c>
    </row>
    <row r="38" spans="1:15" ht="17.100000000000001" customHeight="1" x14ac:dyDescent="0.35">
      <c r="A38" s="15"/>
      <c r="B38" s="15"/>
      <c r="C38" s="15">
        <v>90</v>
      </c>
      <c r="D38" s="19"/>
      <c r="E38" s="19"/>
      <c r="F38" s="20">
        <v>0.2</v>
      </c>
      <c r="G38" s="16"/>
      <c r="H38" s="16"/>
      <c r="I38" s="16"/>
      <c r="J38" s="16"/>
      <c r="K38" s="16"/>
      <c r="L38" s="16"/>
      <c r="M38" s="16">
        <f>M33-F38</f>
        <v>337.90000000000003</v>
      </c>
    </row>
    <row r="39" spans="1:15" ht="17.100000000000001" customHeight="1" x14ac:dyDescent="0.35">
      <c r="A39" s="15"/>
      <c r="B39" s="15"/>
      <c r="C39" s="111">
        <v>95</v>
      </c>
      <c r="D39" s="19"/>
      <c r="E39" s="19"/>
      <c r="F39" s="20">
        <v>0.48</v>
      </c>
      <c r="G39" s="16"/>
      <c r="H39" s="16"/>
      <c r="I39" s="16"/>
      <c r="J39" s="16"/>
      <c r="K39" s="16"/>
      <c r="L39" s="16"/>
      <c r="M39" s="16">
        <f>M33-F39</f>
        <v>337.62</v>
      </c>
    </row>
    <row r="40" spans="1:15" ht="17.100000000000001" customHeight="1" x14ac:dyDescent="0.5">
      <c r="A40" s="18"/>
      <c r="B40" s="15"/>
      <c r="C40" s="15">
        <v>100</v>
      </c>
      <c r="D40" s="19"/>
      <c r="E40" s="19"/>
      <c r="F40" s="20">
        <v>0.45</v>
      </c>
      <c r="G40" s="16"/>
      <c r="H40" s="16"/>
      <c r="I40" s="16"/>
      <c r="J40" s="16"/>
      <c r="K40" s="16"/>
      <c r="L40" s="16"/>
      <c r="M40" s="16">
        <f>M33-F40</f>
        <v>337.65000000000003</v>
      </c>
    </row>
    <row r="41" spans="1:15" ht="17.100000000000001" customHeight="1" x14ac:dyDescent="0.5">
      <c r="A41" s="18"/>
      <c r="B41" s="15"/>
      <c r="C41" s="15">
        <v>105</v>
      </c>
      <c r="D41" s="19"/>
      <c r="E41" s="19"/>
      <c r="F41" s="20">
        <v>0.2</v>
      </c>
      <c r="G41" s="16"/>
      <c r="H41" s="16"/>
      <c r="I41" s="16"/>
      <c r="J41" s="16"/>
      <c r="K41" s="16"/>
      <c r="L41" s="16"/>
      <c r="M41" s="16">
        <f>M33-F41</f>
        <v>337.90000000000003</v>
      </c>
      <c r="O41" s="17"/>
    </row>
    <row r="42" spans="1:15" ht="33" customHeight="1" x14ac:dyDescent="0.5">
      <c r="A42" s="7"/>
      <c r="B42" s="1" t="s">
        <v>25</v>
      </c>
      <c r="C42" s="146" t="s">
        <v>79</v>
      </c>
      <c r="D42" s="146"/>
      <c r="E42" s="146"/>
      <c r="F42" s="25" t="s">
        <v>26</v>
      </c>
      <c r="G42" s="1"/>
      <c r="H42" s="1" t="s">
        <v>27</v>
      </c>
      <c r="I42" s="146"/>
      <c r="J42" s="146"/>
      <c r="K42" s="146"/>
      <c r="L42" s="146"/>
    </row>
    <row r="43" spans="1:15" ht="22.5" customHeight="1" x14ac:dyDescent="0.5">
      <c r="B43" s="1" t="s">
        <v>28</v>
      </c>
      <c r="C43" s="147">
        <v>242209</v>
      </c>
      <c r="D43" s="146"/>
      <c r="E43" s="146"/>
      <c r="F43" s="1"/>
      <c r="G43" s="1"/>
      <c r="H43" s="1" t="s">
        <v>28</v>
      </c>
      <c r="I43" s="146"/>
      <c r="J43" s="146"/>
      <c r="K43" s="146"/>
      <c r="L43" s="146"/>
    </row>
    <row r="44" spans="1:15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5" ht="16.5" customHeight="1" x14ac:dyDescent="0.5">
      <c r="A45" s="1" t="s">
        <v>2</v>
      </c>
      <c r="B45" s="1"/>
      <c r="C45" s="1"/>
      <c r="D45" s="1"/>
      <c r="E45" s="1"/>
    </row>
    <row r="46" spans="1:15" ht="19.5" customHeight="1" x14ac:dyDescent="0.35">
      <c r="F46" s="140"/>
      <c r="G46" s="140"/>
      <c r="H46" s="140"/>
    </row>
    <row r="47" spans="1:15" ht="26.25" customHeight="1" x14ac:dyDescent="0.7">
      <c r="A47" s="141" t="s">
        <v>3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</row>
    <row r="48" spans="1:15" ht="24" customHeight="1" x14ac:dyDescent="0.55000000000000004">
      <c r="A48" s="4" t="s">
        <v>4</v>
      </c>
      <c r="B48" s="142" t="s">
        <v>82</v>
      </c>
      <c r="C48" s="142"/>
      <c r="D48" s="5" t="s">
        <v>5</v>
      </c>
      <c r="E48" s="142" t="s">
        <v>90</v>
      </c>
      <c r="F48" s="142"/>
      <c r="G48" s="5" t="s">
        <v>6</v>
      </c>
      <c r="H48" s="142" t="s">
        <v>92</v>
      </c>
      <c r="I48" s="142"/>
      <c r="J48" s="5" t="s">
        <v>7</v>
      </c>
      <c r="K48" s="142" t="s">
        <v>80</v>
      </c>
      <c r="L48" s="142"/>
      <c r="M48" s="4" t="s">
        <v>81</v>
      </c>
    </row>
    <row r="49" spans="1:15" ht="27" customHeight="1" x14ac:dyDescent="0.55000000000000004">
      <c r="A49" s="6" t="s">
        <v>9</v>
      </c>
      <c r="B49" s="143" t="s">
        <v>78</v>
      </c>
      <c r="C49" s="144"/>
      <c r="D49" s="144"/>
      <c r="E49" s="144"/>
      <c r="F49" s="144"/>
      <c r="G49" s="5" t="s">
        <v>10</v>
      </c>
      <c r="H49" s="145" t="s">
        <v>64</v>
      </c>
      <c r="I49" s="145"/>
      <c r="J49" s="145"/>
      <c r="K49" s="145"/>
      <c r="L49" s="145"/>
      <c r="M49" s="145"/>
    </row>
    <row r="50" spans="1:15" ht="5.25" customHeight="1" x14ac:dyDescent="0.65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</row>
    <row r="51" spans="1:15" ht="21.75" x14ac:dyDescent="0.5">
      <c r="A51" s="135" t="s">
        <v>11</v>
      </c>
      <c r="B51" s="137" t="s">
        <v>12</v>
      </c>
      <c r="C51" s="137"/>
      <c r="D51" s="138" t="s">
        <v>13</v>
      </c>
      <c r="E51" s="139"/>
      <c r="F51" s="9" t="s">
        <v>14</v>
      </c>
      <c r="G51" s="137" t="s">
        <v>15</v>
      </c>
      <c r="H51" s="137"/>
      <c r="I51" s="137"/>
      <c r="J51" s="137" t="s">
        <v>16</v>
      </c>
      <c r="K51" s="137"/>
      <c r="L51" s="135" t="s">
        <v>17</v>
      </c>
      <c r="M51" s="135"/>
      <c r="N51" s="1"/>
    </row>
    <row r="52" spans="1:15" ht="21.75" x14ac:dyDescent="0.5">
      <c r="A52" s="136"/>
      <c r="B52" s="10" t="s">
        <v>18</v>
      </c>
      <c r="C52" s="10" t="s">
        <v>19</v>
      </c>
      <c r="D52" s="10" t="s">
        <v>18</v>
      </c>
      <c r="E52" s="10" t="s">
        <v>19</v>
      </c>
      <c r="F52" s="10" t="s">
        <v>20</v>
      </c>
      <c r="G52" s="10" t="s">
        <v>18</v>
      </c>
      <c r="H52" s="10" t="s">
        <v>21</v>
      </c>
      <c r="I52" s="10" t="s">
        <v>19</v>
      </c>
      <c r="J52" s="10" t="s">
        <v>22</v>
      </c>
      <c r="K52" s="10" t="s">
        <v>23</v>
      </c>
      <c r="L52" s="136"/>
      <c r="M52" s="136"/>
    </row>
    <row r="53" spans="1:15" ht="17.100000000000001" customHeight="1" x14ac:dyDescent="0.5">
      <c r="A53" s="18"/>
      <c r="B53" s="12"/>
      <c r="C53" s="12">
        <v>110</v>
      </c>
      <c r="D53" s="103"/>
      <c r="E53" s="103"/>
      <c r="F53" s="104">
        <v>0.2</v>
      </c>
      <c r="G53" s="13"/>
      <c r="H53" s="13"/>
      <c r="I53" s="13"/>
      <c r="J53" s="112"/>
      <c r="K53" s="13"/>
      <c r="L53" s="13"/>
      <c r="M53" s="13">
        <f>M33-F53</f>
        <v>337.90000000000003</v>
      </c>
      <c r="O53" s="17"/>
    </row>
    <row r="54" spans="1:15" ht="17.100000000000001" customHeight="1" x14ac:dyDescent="0.35">
      <c r="A54" s="15"/>
      <c r="B54" s="15"/>
      <c r="C54" s="15">
        <v>115</v>
      </c>
      <c r="D54" s="19"/>
      <c r="E54" s="19"/>
      <c r="F54" s="20">
        <v>0.46</v>
      </c>
      <c r="G54" s="16"/>
      <c r="H54" s="16"/>
      <c r="I54" s="16"/>
      <c r="J54" s="16"/>
      <c r="K54" s="16"/>
      <c r="L54" s="16"/>
      <c r="M54" s="16">
        <f>M33-F54</f>
        <v>337.64000000000004</v>
      </c>
      <c r="O54" s="17"/>
    </row>
    <row r="55" spans="1:15" ht="17.100000000000001" customHeight="1" x14ac:dyDescent="0.35">
      <c r="A55" s="15"/>
      <c r="B55" s="15"/>
      <c r="C55" s="15">
        <v>120</v>
      </c>
      <c r="D55" s="19"/>
      <c r="E55" s="19"/>
      <c r="F55" s="20">
        <v>0.75</v>
      </c>
      <c r="G55" s="16"/>
      <c r="H55" s="16"/>
      <c r="I55" s="16"/>
      <c r="J55" s="16"/>
      <c r="K55" s="16"/>
      <c r="L55" s="16"/>
      <c r="M55" s="16">
        <f>M33-F55</f>
        <v>337.35</v>
      </c>
      <c r="O55" s="17"/>
    </row>
    <row r="56" spans="1:15" ht="17.100000000000001" customHeight="1" x14ac:dyDescent="0.5">
      <c r="A56" s="18" t="s">
        <v>88</v>
      </c>
      <c r="B56" s="15"/>
      <c r="C56" s="15"/>
      <c r="D56" s="19"/>
      <c r="E56" s="19"/>
      <c r="F56" s="20"/>
      <c r="G56" s="16">
        <v>3.72</v>
      </c>
      <c r="H56" s="16"/>
      <c r="I56" s="16">
        <v>2.67</v>
      </c>
      <c r="J56" s="16"/>
      <c r="K56" s="16">
        <f>H33-I56</f>
        <v>-3.1000000000046768E-2</v>
      </c>
      <c r="L56" s="16"/>
      <c r="M56" s="16">
        <f>N27-I56</f>
        <v>338.06899999999996</v>
      </c>
      <c r="N56" s="132">
        <f>M56+G56</f>
        <v>341.78899999999999</v>
      </c>
    </row>
    <row r="57" spans="1:15" ht="17.100000000000001" customHeight="1" x14ac:dyDescent="0.35">
      <c r="A57" s="15"/>
      <c r="B57" s="15"/>
      <c r="C57" s="15">
        <v>125</v>
      </c>
      <c r="D57" s="19"/>
      <c r="E57" s="19"/>
      <c r="F57" s="20"/>
      <c r="G57" s="16"/>
      <c r="H57" s="16">
        <f>N56-M57</f>
        <v>1.214999999999975</v>
      </c>
      <c r="I57" s="16"/>
      <c r="J57" s="16">
        <f>G56-H57</f>
        <v>2.5050000000000252</v>
      </c>
      <c r="K57" s="16"/>
      <c r="L57" s="16"/>
      <c r="M57" s="16">
        <v>340.57400000000001</v>
      </c>
    </row>
    <row r="58" spans="1:15" ht="17.100000000000001" customHeight="1" x14ac:dyDescent="0.35">
      <c r="A58" s="15"/>
      <c r="B58" s="15"/>
      <c r="C58" s="15">
        <v>130</v>
      </c>
      <c r="D58" s="19"/>
      <c r="E58" s="19"/>
      <c r="F58" s="20"/>
      <c r="G58" s="24"/>
      <c r="H58" s="24">
        <f>N56-M58</f>
        <v>1.2649999999999864</v>
      </c>
      <c r="I58" s="24"/>
      <c r="J58" s="24"/>
      <c r="K58" s="24">
        <f>H57-H58</f>
        <v>-5.0000000000011369E-2</v>
      </c>
      <c r="L58" s="24"/>
      <c r="M58" s="24">
        <v>340.524</v>
      </c>
    </row>
    <row r="59" spans="1:15" ht="17.100000000000001" customHeight="1" x14ac:dyDescent="0.35">
      <c r="A59" s="15"/>
      <c r="B59" s="15"/>
      <c r="C59" s="15">
        <v>135</v>
      </c>
      <c r="D59" s="19"/>
      <c r="E59" s="19"/>
      <c r="F59" s="20"/>
      <c r="G59" s="16"/>
      <c r="H59" s="16">
        <f>N56-M59</f>
        <v>1.2649999999999864</v>
      </c>
      <c r="I59" s="16"/>
      <c r="J59" s="16">
        <f>H58-H59</f>
        <v>0</v>
      </c>
      <c r="K59" s="16"/>
      <c r="L59" s="16"/>
      <c r="M59" s="16">
        <v>340.524</v>
      </c>
    </row>
    <row r="60" spans="1:15" ht="17.100000000000001" customHeight="1" x14ac:dyDescent="0.35">
      <c r="A60" s="15"/>
      <c r="B60" s="15"/>
      <c r="C60" s="15">
        <v>140</v>
      </c>
      <c r="D60" s="19"/>
      <c r="E60" s="19"/>
      <c r="F60" s="20"/>
      <c r="G60" s="16"/>
      <c r="H60" s="16">
        <f>N56-M60</f>
        <v>1.2760000000000105</v>
      </c>
      <c r="I60" s="16"/>
      <c r="J60" s="16"/>
      <c r="K60" s="16">
        <f>H59-H60</f>
        <v>-1.1000000000024102E-2</v>
      </c>
      <c r="L60" s="16"/>
      <c r="M60" s="16">
        <v>340.51299999999998</v>
      </c>
    </row>
    <row r="61" spans="1:15" ht="17.100000000000001" customHeight="1" x14ac:dyDescent="0.35">
      <c r="A61" s="15"/>
      <c r="B61" s="15"/>
      <c r="C61" s="15">
        <v>145</v>
      </c>
      <c r="D61" s="19"/>
      <c r="E61" s="19"/>
      <c r="F61" s="20"/>
      <c r="G61" s="16"/>
      <c r="H61" s="16">
        <f>N56-M61</f>
        <v>1.2749999999999773</v>
      </c>
      <c r="I61" s="16"/>
      <c r="J61" s="16">
        <f t="shared" ref="J61:J74" si="0">H60-H61</f>
        <v>1.0000000000331966E-3</v>
      </c>
      <c r="K61" s="16"/>
      <c r="L61" s="16"/>
      <c r="M61" s="16">
        <v>340.51400000000001</v>
      </c>
    </row>
    <row r="62" spans="1:15" ht="17.100000000000001" customHeight="1" x14ac:dyDescent="0.35">
      <c r="A62" s="15"/>
      <c r="B62" s="15"/>
      <c r="C62" s="15">
        <v>150</v>
      </c>
      <c r="D62" s="19"/>
      <c r="E62" s="19"/>
      <c r="F62" s="20"/>
      <c r="G62" s="16"/>
      <c r="H62" s="16">
        <f>N56-M62</f>
        <v>1.2309999999999945</v>
      </c>
      <c r="I62" s="16"/>
      <c r="J62" s="16">
        <f t="shared" si="0"/>
        <v>4.399999999998272E-2</v>
      </c>
      <c r="K62" s="16"/>
      <c r="L62" s="16"/>
      <c r="M62" s="16">
        <v>340.55799999999999</v>
      </c>
    </row>
    <row r="63" spans="1:15" ht="17.100000000000001" customHeight="1" x14ac:dyDescent="0.35">
      <c r="A63" s="15"/>
      <c r="B63" s="15"/>
      <c r="C63" s="15">
        <v>155</v>
      </c>
      <c r="D63" s="19"/>
      <c r="E63" s="19"/>
      <c r="F63" s="20"/>
      <c r="G63" s="16"/>
      <c r="H63" s="16">
        <f>N56-M63</f>
        <v>1.2309999999999945</v>
      </c>
      <c r="I63" s="16"/>
      <c r="J63" s="16">
        <f t="shared" si="0"/>
        <v>0</v>
      </c>
      <c r="K63" s="16"/>
      <c r="L63" s="16"/>
      <c r="M63" s="16">
        <v>340.55799999999999</v>
      </c>
    </row>
    <row r="64" spans="1:15" ht="17.100000000000001" customHeight="1" x14ac:dyDescent="0.35">
      <c r="A64" s="15"/>
      <c r="B64" s="15"/>
      <c r="C64" s="15">
        <v>160</v>
      </c>
      <c r="D64" s="19"/>
      <c r="E64" s="19"/>
      <c r="F64" s="20"/>
      <c r="G64" s="16"/>
      <c r="H64" s="16">
        <f>N56-M64</f>
        <v>1.2249999999999659</v>
      </c>
      <c r="I64" s="16"/>
      <c r="J64" s="16">
        <f t="shared" si="0"/>
        <v>6.0000000000286491E-3</v>
      </c>
      <c r="K64" s="16"/>
      <c r="L64" s="16"/>
      <c r="M64" s="16">
        <v>340.56400000000002</v>
      </c>
    </row>
    <row r="65" spans="1:16" ht="17.100000000000001" customHeight="1" x14ac:dyDescent="0.5">
      <c r="A65" s="18"/>
      <c r="B65" s="15"/>
      <c r="C65" s="15">
        <v>165</v>
      </c>
      <c r="D65" s="19"/>
      <c r="E65" s="19"/>
      <c r="F65" s="20"/>
      <c r="G65" s="16"/>
      <c r="H65" s="16">
        <f>N56-M65</f>
        <v>1.1859999999999786</v>
      </c>
      <c r="I65" s="16"/>
      <c r="J65" s="16">
        <f t="shared" si="0"/>
        <v>3.8999999999987267E-2</v>
      </c>
      <c r="K65" s="16"/>
      <c r="L65" s="16"/>
      <c r="M65" s="16">
        <v>340.60300000000001</v>
      </c>
    </row>
    <row r="66" spans="1:16" ht="17.100000000000001" customHeight="1" x14ac:dyDescent="0.5">
      <c r="A66" s="18"/>
      <c r="B66" s="15"/>
      <c r="C66" s="15">
        <v>170</v>
      </c>
      <c r="D66" s="19"/>
      <c r="E66" s="19"/>
      <c r="F66" s="20"/>
      <c r="G66" s="16"/>
      <c r="H66" s="16">
        <f>N56-M66</f>
        <v>1.1259999999999764</v>
      </c>
      <c r="I66" s="16"/>
      <c r="J66" s="16">
        <f t="shared" si="0"/>
        <v>6.0000000000002274E-2</v>
      </c>
      <c r="K66" s="16"/>
      <c r="L66" s="16"/>
      <c r="M66" s="16">
        <v>340.66300000000001</v>
      </c>
      <c r="N66" s="132"/>
    </row>
    <row r="67" spans="1:16" ht="17.100000000000001" customHeight="1" x14ac:dyDescent="0.35">
      <c r="A67" s="15"/>
      <c r="B67" s="15"/>
      <c r="C67" s="15">
        <v>175</v>
      </c>
      <c r="D67" s="19"/>
      <c r="E67" s="19"/>
      <c r="F67" s="20"/>
      <c r="G67" s="16"/>
      <c r="H67" s="16">
        <f>N56-M67</f>
        <v>1.075999999999965</v>
      </c>
      <c r="I67" s="16"/>
      <c r="J67" s="16">
        <f t="shared" si="0"/>
        <v>5.0000000000011369E-2</v>
      </c>
      <c r="K67" s="16"/>
      <c r="L67" s="16"/>
      <c r="M67" s="16">
        <v>340.71300000000002</v>
      </c>
    </row>
    <row r="68" spans="1:16" ht="17.100000000000001" customHeight="1" x14ac:dyDescent="0.35">
      <c r="A68" s="15"/>
      <c r="B68" s="15"/>
      <c r="C68" s="15">
        <v>180</v>
      </c>
      <c r="D68" s="19"/>
      <c r="E68" s="19"/>
      <c r="F68" s="20"/>
      <c r="G68" s="24"/>
      <c r="H68" s="24">
        <f>N56-M68</f>
        <v>0.96999999999997044</v>
      </c>
      <c r="I68" s="24"/>
      <c r="J68" s="24">
        <f t="shared" si="0"/>
        <v>0.10599999999999454</v>
      </c>
      <c r="K68" s="24"/>
      <c r="L68" s="24"/>
      <c r="M68" s="24">
        <v>340.81900000000002</v>
      </c>
      <c r="O68" s="17"/>
    </row>
    <row r="69" spans="1:16" ht="17.100000000000001" customHeight="1" x14ac:dyDescent="0.35">
      <c r="A69" s="15"/>
      <c r="B69" s="15"/>
      <c r="C69" s="15">
        <v>185</v>
      </c>
      <c r="D69" s="19"/>
      <c r="E69" s="19"/>
      <c r="F69" s="20"/>
      <c r="G69" s="16"/>
      <c r="H69" s="16">
        <f>N56-M69</f>
        <v>0.86000000000001364</v>
      </c>
      <c r="I69" s="16"/>
      <c r="J69" s="16">
        <f t="shared" si="0"/>
        <v>0.1099999999999568</v>
      </c>
      <c r="K69" s="16"/>
      <c r="L69" s="16"/>
      <c r="M69" s="16">
        <v>340.92899999999997</v>
      </c>
      <c r="O69" s="17"/>
      <c r="P69" s="17"/>
    </row>
    <row r="70" spans="1:16" ht="17.100000000000001" customHeight="1" x14ac:dyDescent="0.35">
      <c r="A70" s="15"/>
      <c r="B70" s="15"/>
      <c r="C70" s="15">
        <v>190</v>
      </c>
      <c r="D70" s="19"/>
      <c r="E70" s="19"/>
      <c r="F70" s="20"/>
      <c r="G70" s="16"/>
      <c r="H70" s="16">
        <f>N56-M70</f>
        <v>0.86000000000001364</v>
      </c>
      <c r="I70" s="16"/>
      <c r="J70" s="16">
        <f t="shared" si="0"/>
        <v>0</v>
      </c>
      <c r="K70" s="16"/>
      <c r="L70" s="16"/>
      <c r="M70" s="16">
        <v>340.92899999999997</v>
      </c>
      <c r="O70" s="17"/>
    </row>
    <row r="71" spans="1:16" ht="17.100000000000001" customHeight="1" x14ac:dyDescent="0.35">
      <c r="A71" s="15"/>
      <c r="B71" s="15"/>
      <c r="C71" s="15">
        <v>195</v>
      </c>
      <c r="D71" s="19"/>
      <c r="E71" s="19"/>
      <c r="F71" s="20"/>
      <c r="G71" s="16"/>
      <c r="H71" s="16">
        <f>N56-M71</f>
        <v>0.81099999999997863</v>
      </c>
      <c r="I71" s="16"/>
      <c r="J71" s="16">
        <f t="shared" si="0"/>
        <v>4.9000000000035016E-2</v>
      </c>
      <c r="K71" s="16"/>
      <c r="L71" s="16"/>
      <c r="M71" s="16">
        <v>340.97800000000001</v>
      </c>
      <c r="O71" s="17"/>
    </row>
    <row r="72" spans="1:16" ht="17.100000000000001" customHeight="1" x14ac:dyDescent="0.35">
      <c r="A72" s="15"/>
      <c r="B72" s="15"/>
      <c r="C72" s="15">
        <v>200</v>
      </c>
      <c r="D72" s="19"/>
      <c r="E72" s="19"/>
      <c r="F72" s="20"/>
      <c r="G72" s="16"/>
      <c r="H72" s="16">
        <f>N56-M72</f>
        <v>0.71199999999998909</v>
      </c>
      <c r="I72" s="16"/>
      <c r="J72" s="16">
        <f t="shared" si="0"/>
        <v>9.8999999999989541E-2</v>
      </c>
      <c r="K72" s="16"/>
      <c r="L72" s="16"/>
      <c r="M72" s="16">
        <v>341.077</v>
      </c>
      <c r="O72" s="17"/>
    </row>
    <row r="73" spans="1:16" ht="17.100000000000001" customHeight="1" x14ac:dyDescent="0.35">
      <c r="A73" s="15"/>
      <c r="B73" s="15"/>
      <c r="C73" s="15">
        <v>205</v>
      </c>
      <c r="D73" s="19"/>
      <c r="E73" s="19"/>
      <c r="F73" s="20"/>
      <c r="G73" s="16"/>
      <c r="H73" s="16">
        <f>N56-M73</f>
        <v>0.61199999999996635</v>
      </c>
      <c r="I73" s="16"/>
      <c r="J73" s="16">
        <f t="shared" si="0"/>
        <v>0.10000000000002274</v>
      </c>
      <c r="K73" s="16"/>
      <c r="L73" s="16"/>
      <c r="M73" s="16">
        <v>341.17700000000002</v>
      </c>
      <c r="O73" s="17"/>
    </row>
    <row r="74" spans="1:16" ht="17.100000000000001" customHeight="1" x14ac:dyDescent="0.5">
      <c r="A74" s="18"/>
      <c r="B74" s="15"/>
      <c r="C74" s="15">
        <v>210</v>
      </c>
      <c r="D74" s="19"/>
      <c r="E74" s="19"/>
      <c r="F74" s="20"/>
      <c r="G74" s="16"/>
      <c r="H74" s="16">
        <f>N56-M74</f>
        <v>0.50499999999999545</v>
      </c>
      <c r="I74" s="16"/>
      <c r="J74" s="16">
        <f t="shared" si="0"/>
        <v>0.1069999999999709</v>
      </c>
      <c r="K74" s="16"/>
      <c r="L74" s="16"/>
      <c r="M74" s="16">
        <v>341.28399999999999</v>
      </c>
      <c r="O74" s="17"/>
    </row>
    <row r="75" spans="1:16" ht="17.100000000000001" customHeight="1" x14ac:dyDescent="0.5">
      <c r="A75" s="18" t="s">
        <v>89</v>
      </c>
      <c r="B75" s="15"/>
      <c r="C75" s="15"/>
      <c r="D75" s="19"/>
      <c r="E75" s="19"/>
      <c r="F75" s="20"/>
      <c r="G75" s="16">
        <v>3.78</v>
      </c>
      <c r="H75" s="16"/>
      <c r="I75" s="16">
        <v>1.02</v>
      </c>
      <c r="J75" s="16"/>
      <c r="K75" s="16">
        <f>H74-I75</f>
        <v>-0.51500000000000457</v>
      </c>
      <c r="L75" s="16"/>
      <c r="M75" s="16">
        <f>N56-I75</f>
        <v>340.76900000000001</v>
      </c>
      <c r="N75" s="132">
        <f>M75+G75</f>
        <v>344.54899999999998</v>
      </c>
      <c r="O75" s="17"/>
    </row>
    <row r="76" spans="1:16" ht="17.100000000000001" customHeight="1" x14ac:dyDescent="0.5">
      <c r="A76" s="18"/>
      <c r="B76" s="15"/>
      <c r="C76" s="15">
        <v>215</v>
      </c>
      <c r="D76" s="19"/>
      <c r="E76" s="19"/>
      <c r="F76" s="20"/>
      <c r="G76" s="16"/>
      <c r="H76" s="16">
        <f>N75-M76</f>
        <v>3.214999999999975</v>
      </c>
      <c r="I76" s="16"/>
      <c r="J76" s="16">
        <f>G75-H76</f>
        <v>0.56500000000002482</v>
      </c>
      <c r="K76" s="16"/>
      <c r="L76" s="16"/>
      <c r="M76" s="16">
        <v>341.334</v>
      </c>
      <c r="N76" s="17"/>
      <c r="O76" s="17"/>
    </row>
    <row r="77" spans="1:16" ht="17.100000000000001" customHeight="1" x14ac:dyDescent="0.35">
      <c r="A77" s="15"/>
      <c r="B77" s="15"/>
      <c r="C77" s="15">
        <v>220</v>
      </c>
      <c r="D77" s="19"/>
      <c r="E77" s="19"/>
      <c r="F77" s="20"/>
      <c r="G77" s="16"/>
      <c r="H77" s="16">
        <f>N75-M77</f>
        <v>3.464999999999975</v>
      </c>
      <c r="I77" s="16"/>
      <c r="J77" s="16"/>
      <c r="K77" s="16">
        <f>H76-H77</f>
        <v>-0.25</v>
      </c>
      <c r="L77" s="16"/>
      <c r="M77" s="16">
        <v>341.084</v>
      </c>
      <c r="O77" s="17"/>
    </row>
    <row r="78" spans="1:16" ht="17.100000000000001" customHeight="1" x14ac:dyDescent="0.55000000000000004">
      <c r="A78" s="18"/>
      <c r="B78" s="15"/>
      <c r="C78" s="15">
        <v>225</v>
      </c>
      <c r="D78" s="19"/>
      <c r="E78" s="19"/>
      <c r="F78" s="20"/>
      <c r="G78" s="16"/>
      <c r="H78" s="16">
        <f>N75-M78</f>
        <v>3.4710000000000036</v>
      </c>
      <c r="I78" s="16"/>
      <c r="J78" s="16"/>
      <c r="K78" s="16">
        <f>H77-H78</f>
        <v>-6.0000000000286491E-3</v>
      </c>
      <c r="L78" s="16"/>
      <c r="M78" s="16">
        <v>341.07799999999997</v>
      </c>
      <c r="N78" s="133"/>
      <c r="O78" s="17"/>
    </row>
    <row r="79" spans="1:16" ht="17.100000000000001" customHeight="1" x14ac:dyDescent="0.5">
      <c r="A79" s="18"/>
      <c r="B79" s="15"/>
      <c r="C79" s="15">
        <v>230</v>
      </c>
      <c r="D79" s="19"/>
      <c r="E79" s="19"/>
      <c r="F79" s="20"/>
      <c r="G79" s="16"/>
      <c r="H79" s="16">
        <f>N75-M79</f>
        <v>3.7239999999999895</v>
      </c>
      <c r="I79" s="16"/>
      <c r="J79" s="16"/>
      <c r="K79" s="16">
        <f>H78-H79</f>
        <v>-0.2529999999999859</v>
      </c>
      <c r="L79" s="16"/>
      <c r="M79" s="16">
        <v>340.82499999999999</v>
      </c>
      <c r="O79" s="17"/>
    </row>
    <row r="80" spans="1:16" ht="17.100000000000001" customHeight="1" x14ac:dyDescent="0.5">
      <c r="A80" s="125"/>
      <c r="B80" s="15"/>
      <c r="C80" s="15">
        <v>235</v>
      </c>
      <c r="D80" s="19"/>
      <c r="E80" s="19"/>
      <c r="F80" s="20"/>
      <c r="G80" s="16"/>
      <c r="H80" s="16">
        <f>N75-M80</f>
        <v>3.8079999999999927</v>
      </c>
      <c r="I80" s="16"/>
      <c r="J80" s="16"/>
      <c r="K80" s="16">
        <f>H79-H80</f>
        <v>-8.4000000000003183E-2</v>
      </c>
      <c r="L80" s="16"/>
      <c r="M80" s="16">
        <v>340.74099999999999</v>
      </c>
      <c r="O80" s="17"/>
    </row>
    <row r="81" spans="1:15" ht="17.100000000000001" customHeight="1" x14ac:dyDescent="0.5">
      <c r="A81" s="18" t="s">
        <v>93</v>
      </c>
      <c r="B81" s="15"/>
      <c r="C81" s="15"/>
      <c r="D81" s="19"/>
      <c r="E81" s="19"/>
      <c r="F81" s="20"/>
      <c r="G81" s="16">
        <v>0.41299999999999998</v>
      </c>
      <c r="H81" s="16"/>
      <c r="I81" s="16">
        <v>3.8719999999999999</v>
      </c>
      <c r="J81" s="16"/>
      <c r="K81" s="16">
        <f>H80-I81</f>
        <v>-6.4000000000007162E-2</v>
      </c>
      <c r="L81" s="16"/>
      <c r="M81" s="16">
        <f>N75-I81</f>
        <v>340.67699999999996</v>
      </c>
      <c r="N81" s="132">
        <f>M81+G81</f>
        <v>341.09</v>
      </c>
      <c r="O81" s="17"/>
    </row>
    <row r="82" spans="1:15" ht="17.100000000000001" customHeight="1" x14ac:dyDescent="0.5">
      <c r="A82" s="125"/>
      <c r="B82" s="15"/>
      <c r="C82" s="15">
        <v>240</v>
      </c>
      <c r="D82" s="19"/>
      <c r="E82" s="19"/>
      <c r="F82" s="20"/>
      <c r="G82" s="16"/>
      <c r="H82" s="16">
        <f>N81-M82</f>
        <v>0.43399999999996908</v>
      </c>
      <c r="I82" s="16"/>
      <c r="J82" s="16"/>
      <c r="K82" s="16">
        <f>G81-H82</f>
        <v>-2.0999999999969099E-2</v>
      </c>
      <c r="L82" s="16"/>
      <c r="M82" s="16">
        <v>340.65600000000001</v>
      </c>
      <c r="O82" s="17"/>
    </row>
    <row r="83" spans="1:15" ht="17.100000000000001" customHeight="1" x14ac:dyDescent="0.5">
      <c r="A83" s="18"/>
      <c r="B83" s="15"/>
      <c r="C83" s="15">
        <v>245</v>
      </c>
      <c r="D83" s="19"/>
      <c r="E83" s="19"/>
      <c r="F83" s="20"/>
      <c r="G83" s="16"/>
      <c r="H83" s="16">
        <f>N81-M83</f>
        <v>0.53499999999996817</v>
      </c>
      <c r="I83" s="16"/>
      <c r="J83" s="16"/>
      <c r="K83" s="16">
        <f>H82-H83</f>
        <v>-0.10099999999999909</v>
      </c>
      <c r="L83" s="16"/>
      <c r="M83" s="16">
        <v>340.55500000000001</v>
      </c>
      <c r="N83" s="132"/>
      <c r="O83" s="17"/>
    </row>
    <row r="84" spans="1:15" ht="17.100000000000001" customHeight="1" x14ac:dyDescent="0.35">
      <c r="A84" s="15"/>
      <c r="B84" s="15"/>
      <c r="C84" s="15">
        <v>250</v>
      </c>
      <c r="D84" s="19"/>
      <c r="E84" s="19"/>
      <c r="F84" s="20"/>
      <c r="G84" s="16"/>
      <c r="H84" s="16">
        <f>N81-M84</f>
        <v>0.66199999999997772</v>
      </c>
      <c r="I84" s="16"/>
      <c r="J84" s="16"/>
      <c r="K84" s="16">
        <f>H83-H84</f>
        <v>-0.12700000000000955</v>
      </c>
      <c r="L84" s="16"/>
      <c r="M84" s="16">
        <v>340.428</v>
      </c>
      <c r="O84" s="17"/>
    </row>
    <row r="85" spans="1:15" ht="33" customHeight="1" x14ac:dyDescent="0.5">
      <c r="A85" s="7"/>
      <c r="B85" s="1" t="s">
        <v>25</v>
      </c>
      <c r="C85" s="146" t="s">
        <v>79</v>
      </c>
      <c r="D85" s="146"/>
      <c r="E85" s="146"/>
      <c r="F85" s="25" t="s">
        <v>26</v>
      </c>
      <c r="G85" s="1"/>
      <c r="H85" s="1" t="s">
        <v>27</v>
      </c>
      <c r="I85" s="146"/>
      <c r="J85" s="146"/>
      <c r="K85" s="146"/>
      <c r="L85" s="146"/>
    </row>
    <row r="86" spans="1:15" ht="22.5" customHeight="1" x14ac:dyDescent="0.5">
      <c r="B86" s="1" t="s">
        <v>28</v>
      </c>
      <c r="C86" s="147">
        <v>23063</v>
      </c>
      <c r="D86" s="146"/>
      <c r="E86" s="146"/>
      <c r="F86" s="1"/>
      <c r="G86" s="1"/>
      <c r="H86" s="1" t="s">
        <v>28</v>
      </c>
      <c r="I86" s="146"/>
      <c r="J86" s="146"/>
      <c r="K86" s="146"/>
      <c r="L86" s="146"/>
    </row>
    <row r="87" spans="1:15" ht="30.75" x14ac:dyDescent="0.7">
      <c r="A87" s="1" t="s">
        <v>0</v>
      </c>
      <c r="B87" s="1"/>
      <c r="C87" s="1"/>
      <c r="D87" s="1"/>
      <c r="E87" s="1"/>
      <c r="M87" s="3" t="s">
        <v>1</v>
      </c>
    </row>
    <row r="88" spans="1:15" ht="16.5" customHeight="1" x14ac:dyDescent="0.5">
      <c r="A88" s="1" t="s">
        <v>2</v>
      </c>
      <c r="B88" s="1"/>
      <c r="C88" s="1"/>
      <c r="D88" s="1"/>
      <c r="E88" s="1"/>
    </row>
    <row r="89" spans="1:15" ht="19.5" customHeight="1" x14ac:dyDescent="0.35">
      <c r="F89" s="140"/>
      <c r="G89" s="140"/>
      <c r="H89" s="140"/>
    </row>
    <row r="90" spans="1:15" ht="26.25" customHeight="1" x14ac:dyDescent="0.7">
      <c r="A90" s="141" t="s">
        <v>3</v>
      </c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</row>
    <row r="91" spans="1:15" ht="24" customHeight="1" x14ac:dyDescent="0.55000000000000004">
      <c r="A91" s="4" t="s">
        <v>4</v>
      </c>
      <c r="B91" s="142" t="s">
        <v>82</v>
      </c>
      <c r="C91" s="142"/>
      <c r="D91" s="5" t="s">
        <v>5</v>
      </c>
      <c r="E91" s="142" t="s">
        <v>90</v>
      </c>
      <c r="F91" s="142"/>
      <c r="G91" s="5" t="s">
        <v>6</v>
      </c>
      <c r="H91" s="142" t="s">
        <v>92</v>
      </c>
      <c r="I91" s="142"/>
      <c r="J91" s="5" t="s">
        <v>7</v>
      </c>
      <c r="K91" s="142" t="s">
        <v>80</v>
      </c>
      <c r="L91" s="142"/>
      <c r="M91" s="4" t="s">
        <v>83</v>
      </c>
    </row>
    <row r="92" spans="1:15" ht="27" customHeight="1" x14ac:dyDescent="0.55000000000000004">
      <c r="A92" s="6" t="s">
        <v>9</v>
      </c>
      <c r="B92" s="143" t="s">
        <v>78</v>
      </c>
      <c r="C92" s="144"/>
      <c r="D92" s="144"/>
      <c r="E92" s="144"/>
      <c r="F92" s="144"/>
      <c r="G92" s="5" t="s">
        <v>10</v>
      </c>
      <c r="H92" s="145" t="s">
        <v>64</v>
      </c>
      <c r="I92" s="145"/>
      <c r="J92" s="145"/>
      <c r="K92" s="145"/>
      <c r="L92" s="145"/>
      <c r="M92" s="145"/>
    </row>
    <row r="93" spans="1:15" ht="5.25" customHeight="1" x14ac:dyDescent="0.65">
      <c r="A93" s="7"/>
      <c r="B93" s="7"/>
      <c r="C93" s="7"/>
      <c r="D93" s="7"/>
      <c r="E93" s="7"/>
      <c r="F93" s="7"/>
      <c r="G93" s="7"/>
      <c r="H93" s="7"/>
      <c r="I93" s="7"/>
      <c r="J93" s="7"/>
      <c r="K93" s="8"/>
      <c r="L93" s="8"/>
      <c r="M93" s="8"/>
    </row>
    <row r="94" spans="1:15" ht="21.75" x14ac:dyDescent="0.5">
      <c r="A94" s="135" t="s">
        <v>11</v>
      </c>
      <c r="B94" s="137" t="s">
        <v>12</v>
      </c>
      <c r="C94" s="137"/>
      <c r="D94" s="138" t="s">
        <v>13</v>
      </c>
      <c r="E94" s="139"/>
      <c r="F94" s="9" t="s">
        <v>14</v>
      </c>
      <c r="G94" s="137" t="s">
        <v>15</v>
      </c>
      <c r="H94" s="137"/>
      <c r="I94" s="137"/>
      <c r="J94" s="137" t="s">
        <v>16</v>
      </c>
      <c r="K94" s="137"/>
      <c r="L94" s="135" t="s">
        <v>17</v>
      </c>
      <c r="M94" s="135"/>
      <c r="N94" s="1"/>
    </row>
    <row r="95" spans="1:15" ht="21.75" x14ac:dyDescent="0.5">
      <c r="A95" s="136"/>
      <c r="B95" s="10" t="s">
        <v>18</v>
      </c>
      <c r="C95" s="10" t="s">
        <v>19</v>
      </c>
      <c r="D95" s="10" t="s">
        <v>18</v>
      </c>
      <c r="E95" s="10" t="s">
        <v>19</v>
      </c>
      <c r="F95" s="10" t="s">
        <v>20</v>
      </c>
      <c r="G95" s="10" t="s">
        <v>18</v>
      </c>
      <c r="H95" s="10" t="s">
        <v>21</v>
      </c>
      <c r="I95" s="10" t="s">
        <v>19</v>
      </c>
      <c r="J95" s="10" t="s">
        <v>22</v>
      </c>
      <c r="K95" s="10" t="s">
        <v>23</v>
      </c>
      <c r="L95" s="136"/>
      <c r="M95" s="136"/>
    </row>
    <row r="96" spans="1:15" ht="17.100000000000001" customHeight="1" x14ac:dyDescent="0.35">
      <c r="A96" s="15"/>
      <c r="B96" s="15"/>
      <c r="C96" s="15">
        <v>255</v>
      </c>
      <c r="D96" s="19"/>
      <c r="E96" s="19"/>
      <c r="F96" s="20"/>
      <c r="G96" s="16"/>
      <c r="H96" s="16">
        <f>N81-M96</f>
        <v>0.7489999999999668</v>
      </c>
      <c r="I96" s="16"/>
      <c r="J96" s="16"/>
      <c r="K96" s="16">
        <f>H84-H96</f>
        <v>-8.6999999999989086E-2</v>
      </c>
      <c r="L96" s="16"/>
      <c r="M96" s="16">
        <v>340.34100000000001</v>
      </c>
    </row>
    <row r="97" spans="1:15" ht="17.100000000000001" customHeight="1" x14ac:dyDescent="0.5">
      <c r="A97" s="18" t="s">
        <v>93</v>
      </c>
      <c r="B97" s="15"/>
      <c r="C97" s="15"/>
      <c r="D97" s="15"/>
      <c r="E97" s="15"/>
      <c r="F97" s="15"/>
      <c r="G97" s="16">
        <v>3.89</v>
      </c>
      <c r="H97" s="16"/>
      <c r="I97" s="16">
        <v>0.23499999999999999</v>
      </c>
      <c r="J97" s="16">
        <f>H96-I97</f>
        <v>0.51399999999996682</v>
      </c>
      <c r="K97" s="16"/>
      <c r="L97" s="15"/>
      <c r="M97" s="16">
        <f>N81-I97</f>
        <v>340.85499999999996</v>
      </c>
      <c r="N97" s="132">
        <f>M97+G97</f>
        <v>344.74499999999995</v>
      </c>
    </row>
    <row r="98" spans="1:15" ht="17.100000000000001" customHeight="1" x14ac:dyDescent="0.35">
      <c r="A98" s="15"/>
      <c r="B98" s="15"/>
      <c r="C98" s="15">
        <v>260</v>
      </c>
      <c r="D98" s="15"/>
      <c r="E98" s="15"/>
      <c r="F98" s="15"/>
      <c r="G98" s="16"/>
      <c r="H98" s="16">
        <f>N97-M98</f>
        <v>3.0449999999999591</v>
      </c>
      <c r="I98" s="16"/>
      <c r="J98" s="16">
        <f>G97-H98</f>
        <v>0.84500000000004105</v>
      </c>
      <c r="K98" s="16"/>
      <c r="L98" s="15"/>
      <c r="M98" s="16">
        <v>341.7</v>
      </c>
    </row>
    <row r="99" spans="1:15" ht="17.100000000000001" customHeight="1" x14ac:dyDescent="0.35">
      <c r="A99" s="15"/>
      <c r="B99" s="15"/>
      <c r="C99" s="15">
        <v>265</v>
      </c>
      <c r="D99" s="15"/>
      <c r="E99" s="15"/>
      <c r="F99" s="20"/>
      <c r="G99" s="16"/>
      <c r="H99" s="16">
        <f>N97-M99</f>
        <v>2.9219999999999686</v>
      </c>
      <c r="I99" s="16"/>
      <c r="J99" s="16">
        <f>H98-H99</f>
        <v>0.12299999999999045</v>
      </c>
      <c r="K99" s="16"/>
      <c r="L99" s="15"/>
      <c r="M99" s="16">
        <v>341.82299999999998</v>
      </c>
    </row>
    <row r="100" spans="1:15" ht="17.100000000000001" customHeight="1" x14ac:dyDescent="0.35">
      <c r="A100" s="15"/>
      <c r="B100" s="15"/>
      <c r="C100" s="15">
        <v>270</v>
      </c>
      <c r="D100" s="15"/>
      <c r="E100" s="15"/>
      <c r="F100" s="15"/>
      <c r="G100" s="16"/>
      <c r="H100" s="16">
        <f>N97-M100</f>
        <v>3.0589999999999691</v>
      </c>
      <c r="I100" s="16"/>
      <c r="J100" s="16"/>
      <c r="K100" s="16">
        <f>H99-H100</f>
        <v>-0.13700000000000045</v>
      </c>
      <c r="L100" s="15"/>
      <c r="M100" s="16">
        <v>341.68599999999998</v>
      </c>
    </row>
    <row r="101" spans="1:15" ht="17.100000000000001" customHeight="1" x14ac:dyDescent="0.5">
      <c r="A101" s="18"/>
      <c r="B101" s="15"/>
      <c r="C101" s="15">
        <v>275</v>
      </c>
      <c r="D101" s="15"/>
      <c r="E101" s="15"/>
      <c r="F101" s="15"/>
      <c r="G101" s="16"/>
      <c r="H101" s="16">
        <f>N97-M101</f>
        <v>2.8489999999999327</v>
      </c>
      <c r="I101" s="16"/>
      <c r="J101" s="16">
        <f>H100-H101</f>
        <v>0.21000000000003638</v>
      </c>
      <c r="K101" s="16"/>
      <c r="L101" s="15"/>
      <c r="M101" s="16">
        <v>341.89600000000002</v>
      </c>
    </row>
    <row r="102" spans="1:15" ht="17.100000000000001" customHeight="1" x14ac:dyDescent="0.5">
      <c r="A102" s="18" t="s">
        <v>70</v>
      </c>
      <c r="B102" s="15"/>
      <c r="C102" s="15">
        <v>280</v>
      </c>
      <c r="D102" s="15"/>
      <c r="E102" s="15"/>
      <c r="F102" s="15"/>
      <c r="G102" s="16"/>
      <c r="H102" s="16">
        <f>N97-M102</f>
        <v>0.11499999999995225</v>
      </c>
      <c r="I102" s="16"/>
      <c r="J102" s="16">
        <f>H101-H102</f>
        <v>2.7339999999999804</v>
      </c>
      <c r="K102" s="16"/>
      <c r="L102" s="15"/>
      <c r="M102" s="16">
        <v>344.63</v>
      </c>
    </row>
    <row r="103" spans="1:15" ht="17.100000000000001" customHeight="1" x14ac:dyDescent="0.5">
      <c r="A103" s="18" t="s">
        <v>94</v>
      </c>
      <c r="B103" s="15"/>
      <c r="C103" s="15"/>
      <c r="D103" s="15"/>
      <c r="E103" s="15"/>
      <c r="F103" s="15"/>
      <c r="G103" s="16">
        <v>3.746</v>
      </c>
      <c r="H103" s="16"/>
      <c r="I103" s="16">
        <v>0.248</v>
      </c>
      <c r="J103" s="16"/>
      <c r="K103" s="16">
        <f>H102-I103</f>
        <v>-0.13300000000004775</v>
      </c>
      <c r="L103" s="15"/>
      <c r="M103" s="16">
        <f>N97-I103</f>
        <v>344.49699999999996</v>
      </c>
      <c r="N103" s="132">
        <f>M103+G103</f>
        <v>348.24299999999994</v>
      </c>
    </row>
    <row r="104" spans="1:15" ht="17.100000000000001" customHeight="1" x14ac:dyDescent="0.5">
      <c r="A104" s="125" t="s">
        <v>84</v>
      </c>
      <c r="B104" s="15"/>
      <c r="C104" s="15">
        <v>280</v>
      </c>
      <c r="D104" s="15"/>
      <c r="E104" s="15"/>
      <c r="F104" s="15"/>
      <c r="G104" s="16"/>
      <c r="H104" s="16">
        <f>N103-M104</f>
        <v>3.1339999999999577</v>
      </c>
      <c r="I104" s="16"/>
      <c r="J104" s="16">
        <f>G103-H104</f>
        <v>0.61200000000004229</v>
      </c>
      <c r="K104" s="16"/>
      <c r="L104" s="15"/>
      <c r="M104" s="126">
        <v>345.10899999999998</v>
      </c>
    </row>
    <row r="105" spans="1:15" ht="17.100000000000001" customHeight="1" x14ac:dyDescent="0.35">
      <c r="A105" s="15"/>
      <c r="B105" s="15"/>
      <c r="C105" s="15">
        <v>290</v>
      </c>
      <c r="D105" s="15"/>
      <c r="E105" s="15"/>
      <c r="F105" s="15"/>
      <c r="G105" s="16"/>
      <c r="H105" s="16">
        <f>N103-M105</f>
        <v>3.2719999999999345</v>
      </c>
      <c r="I105" s="16"/>
      <c r="J105" s="16"/>
      <c r="K105" s="16">
        <f>H104-H105</f>
        <v>-0.13799999999997681</v>
      </c>
      <c r="L105" s="15"/>
      <c r="M105" s="16">
        <v>344.971</v>
      </c>
    </row>
    <row r="106" spans="1:15" ht="17.100000000000001" customHeight="1" x14ac:dyDescent="0.5">
      <c r="A106" s="18" t="s">
        <v>95</v>
      </c>
      <c r="B106" s="15"/>
      <c r="C106" s="15"/>
      <c r="D106" s="15"/>
      <c r="E106" s="15"/>
      <c r="F106" s="15"/>
      <c r="G106" s="16">
        <v>0.33800000000000002</v>
      </c>
      <c r="H106" s="16"/>
      <c r="I106" s="16">
        <v>3.8719999999999999</v>
      </c>
      <c r="J106" s="16"/>
      <c r="K106" s="16">
        <f>H105-I106</f>
        <v>-0.60000000000006537</v>
      </c>
      <c r="L106" s="15"/>
      <c r="M106" s="16">
        <f>N103-I106</f>
        <v>344.37099999999992</v>
      </c>
      <c r="N106" s="132">
        <f>M106+G106</f>
        <v>344.70899999999995</v>
      </c>
    </row>
    <row r="107" spans="1:15" ht="17.100000000000001" customHeight="1" x14ac:dyDescent="0.35">
      <c r="A107" s="15"/>
      <c r="B107" s="15"/>
      <c r="C107" s="15">
        <v>300</v>
      </c>
      <c r="D107" s="15"/>
      <c r="E107" s="15"/>
      <c r="F107" s="15"/>
      <c r="G107" s="16"/>
      <c r="H107" s="16">
        <f>N106-M107</f>
        <v>0.96599999999995134</v>
      </c>
      <c r="I107" s="16"/>
      <c r="J107" s="16"/>
      <c r="K107" s="16">
        <f>G106-H107</f>
        <v>-0.62799999999995126</v>
      </c>
      <c r="L107" s="15"/>
      <c r="M107" s="16">
        <v>343.74299999999999</v>
      </c>
    </row>
    <row r="108" spans="1:15" ht="17.100000000000001" customHeight="1" x14ac:dyDescent="0.35">
      <c r="A108" s="15"/>
      <c r="B108" s="15"/>
      <c r="C108" s="15">
        <v>310</v>
      </c>
      <c r="D108" s="15"/>
      <c r="E108" s="15"/>
      <c r="F108" s="20"/>
      <c r="G108" s="16"/>
      <c r="H108" s="16">
        <f>N106-M108</f>
        <v>2.9999999999972715E-2</v>
      </c>
      <c r="I108" s="16"/>
      <c r="J108" s="16">
        <f>H107-H108</f>
        <v>0.93599999999997863</v>
      </c>
      <c r="K108" s="16"/>
      <c r="L108" s="15"/>
      <c r="M108" s="16">
        <v>344.67899999999997</v>
      </c>
      <c r="O108" s="17"/>
    </row>
    <row r="109" spans="1:15" ht="17.100000000000001" customHeight="1" x14ac:dyDescent="0.5">
      <c r="A109" s="18"/>
      <c r="B109" s="15"/>
      <c r="C109" s="15">
        <v>320</v>
      </c>
      <c r="D109" s="15"/>
      <c r="E109" s="15"/>
      <c r="F109" s="15"/>
      <c r="G109" s="16"/>
      <c r="H109" s="16">
        <f>N106-M109</f>
        <v>0.16399999999993042</v>
      </c>
      <c r="I109" s="16"/>
      <c r="J109" s="16"/>
      <c r="K109" s="16">
        <f>H108-H109</f>
        <v>-0.13399999999995771</v>
      </c>
      <c r="L109" s="15"/>
      <c r="M109" s="16">
        <v>344.54500000000002</v>
      </c>
    </row>
    <row r="110" spans="1:15" ht="17.100000000000001" customHeight="1" x14ac:dyDescent="0.5">
      <c r="A110" s="18"/>
      <c r="B110" s="15"/>
      <c r="C110" s="15">
        <v>330</v>
      </c>
      <c r="D110" s="15"/>
      <c r="E110" s="15"/>
      <c r="F110" s="15"/>
      <c r="G110" s="16"/>
      <c r="H110" s="16">
        <f>N106-M110</f>
        <v>6.7999999999926786E-2</v>
      </c>
      <c r="I110" s="16"/>
      <c r="J110" s="16">
        <f>H109-H110</f>
        <v>9.6000000000003638E-2</v>
      </c>
      <c r="K110" s="16"/>
      <c r="L110" s="15"/>
      <c r="M110" s="16">
        <v>344.64100000000002</v>
      </c>
    </row>
    <row r="111" spans="1:15" ht="17.100000000000001" customHeight="1" x14ac:dyDescent="0.5">
      <c r="A111" s="18" t="s">
        <v>96</v>
      </c>
      <c r="B111" s="15"/>
      <c r="C111" s="15"/>
      <c r="D111" s="15"/>
      <c r="E111" s="15"/>
      <c r="F111" s="15"/>
      <c r="G111" s="16">
        <v>3.94</v>
      </c>
      <c r="H111" s="16"/>
      <c r="I111" s="16">
        <v>0.05</v>
      </c>
      <c r="J111" s="16">
        <f>H110-I111</f>
        <v>1.7999999999926783E-2</v>
      </c>
      <c r="K111" s="16"/>
      <c r="L111" s="15"/>
      <c r="M111" s="16">
        <f>N106-I111</f>
        <v>344.65899999999993</v>
      </c>
      <c r="N111" s="132">
        <f>M111+G111</f>
        <v>348.59899999999993</v>
      </c>
    </row>
    <row r="112" spans="1:15" ht="17.100000000000001" customHeight="1" x14ac:dyDescent="0.5">
      <c r="A112" s="18" t="s">
        <v>100</v>
      </c>
      <c r="B112" s="15"/>
      <c r="C112" s="15"/>
      <c r="D112" s="15"/>
      <c r="E112" s="15"/>
      <c r="F112" s="15"/>
      <c r="G112" s="16">
        <v>0.93</v>
      </c>
      <c r="H112" s="16"/>
      <c r="I112" s="16">
        <v>3.9649999999999999</v>
      </c>
      <c r="J112" s="16"/>
      <c r="K112" s="16">
        <f>G111-I112</f>
        <v>-2.4999999999999911E-2</v>
      </c>
      <c r="L112" s="15"/>
      <c r="M112" s="16">
        <f>N111-I112</f>
        <v>344.63399999999996</v>
      </c>
      <c r="N112" s="132">
        <f>M112+G112</f>
        <v>345.56399999999996</v>
      </c>
    </row>
    <row r="113" spans="1:15" ht="17.100000000000001" customHeight="1" x14ac:dyDescent="0.35">
      <c r="A113" s="127" t="s">
        <v>24</v>
      </c>
      <c r="B113" s="130"/>
      <c r="C113" s="130"/>
      <c r="D113" s="130"/>
      <c r="E113" s="130"/>
      <c r="F113" s="130"/>
      <c r="G113" s="23"/>
      <c r="H113" s="23"/>
      <c r="I113" s="23">
        <v>3.7589999999999999</v>
      </c>
      <c r="J113" s="23"/>
      <c r="K113" s="23">
        <f>G112-I113</f>
        <v>-2.8289999999999997</v>
      </c>
      <c r="L113" s="130"/>
      <c r="M113" s="128">
        <f>N112-I113</f>
        <v>341.80499999999995</v>
      </c>
    </row>
    <row r="114" spans="1:15" ht="17.100000000000001" customHeight="1" x14ac:dyDescent="0.35">
      <c r="A114" s="134"/>
      <c r="B114" s="120"/>
      <c r="C114" s="120"/>
      <c r="D114" s="120"/>
      <c r="E114" s="120"/>
      <c r="F114" s="120"/>
      <c r="G114" s="24">
        <f>G112+G111+G106+G103+G97+G81+G75+G56+G27+G19+G16+G10</f>
        <v>27.667000000000002</v>
      </c>
      <c r="H114" s="24"/>
      <c r="I114" s="24">
        <f>H113:I113+I112+I111+I106+I103+I97+I81+I75+I56+I27+I19+I16</f>
        <v>27.666999999999994</v>
      </c>
      <c r="J114" s="24">
        <f>J111+J110+J108+J104+J102+J101+J99+J98+J97+J76+J74+J73+J72+J71+J70+J69+J68+J67+J66+J65+J64+J63+J62+J61+J59+J57+J22+J17+J15+J14+J13+J12+J11</f>
        <v>13.388999999999999</v>
      </c>
      <c r="K114" s="24">
        <f>J113:K113+K112+K109+K107+K106+K105+K103+K100+K96+K84+K83+K82+K81+K80+K79+K78+K77+K75+K60+K58+K56+K33+K32+K31+K30+K29+K28+K27+K26+K25+K24+K23+K21+K20+K19+K18+K16</f>
        <v>-13.388999999999998</v>
      </c>
      <c r="L114" s="120"/>
      <c r="M114" s="24">
        <v>341.80500000000001</v>
      </c>
    </row>
    <row r="115" spans="1:15" ht="17.100000000000001" customHeight="1" x14ac:dyDescent="0.35">
      <c r="A115" s="15"/>
      <c r="B115" s="15"/>
      <c r="C115" s="15"/>
      <c r="D115" s="15"/>
      <c r="E115" s="15"/>
      <c r="F115" s="15"/>
      <c r="G115" s="23">
        <v>-27.667000000000002</v>
      </c>
      <c r="H115" s="23"/>
      <c r="I115" s="23"/>
      <c r="J115" s="23">
        <v>-13.388999999999999</v>
      </c>
      <c r="K115" s="23"/>
      <c r="L115" s="130"/>
      <c r="M115" s="23">
        <v>341.80500000000001</v>
      </c>
    </row>
    <row r="116" spans="1:15" ht="17.100000000000001" customHeight="1" thickBot="1" x14ac:dyDescent="0.4">
      <c r="A116" s="15"/>
      <c r="B116" s="15"/>
      <c r="C116" s="15"/>
      <c r="D116" s="15"/>
      <c r="E116" s="15"/>
      <c r="F116" s="15"/>
      <c r="G116" s="121">
        <v>0</v>
      </c>
      <c r="H116" s="121"/>
      <c r="I116" s="121"/>
      <c r="J116" s="121">
        <v>0</v>
      </c>
      <c r="K116" s="121"/>
      <c r="L116" s="122"/>
      <c r="M116" s="121">
        <v>0</v>
      </c>
    </row>
    <row r="117" spans="1:15" ht="17.100000000000001" customHeight="1" thickTop="1" x14ac:dyDescent="0.35">
      <c r="A117" s="15"/>
      <c r="B117" s="15"/>
      <c r="C117" s="15"/>
      <c r="D117" s="15"/>
      <c r="E117" s="15"/>
      <c r="F117" s="15"/>
      <c r="G117" s="24"/>
      <c r="H117" s="24"/>
      <c r="I117" s="24"/>
      <c r="J117" s="24"/>
      <c r="K117" s="24"/>
      <c r="L117" s="120"/>
      <c r="M117" s="24"/>
    </row>
    <row r="118" spans="1:15" ht="17.100000000000001" customHeight="1" x14ac:dyDescent="0.35">
      <c r="A118" s="20"/>
      <c r="B118" s="15"/>
      <c r="C118" s="15"/>
      <c r="D118" s="15"/>
      <c r="E118" s="15"/>
      <c r="F118" s="15"/>
      <c r="G118" s="16"/>
      <c r="H118" s="16"/>
      <c r="I118" s="16"/>
      <c r="J118" s="16"/>
      <c r="K118" s="16"/>
      <c r="L118" s="15"/>
      <c r="M118" s="16"/>
    </row>
    <row r="119" spans="1:15" ht="17.100000000000001" customHeight="1" x14ac:dyDescent="0.35">
      <c r="A119" s="20"/>
      <c r="B119" s="15"/>
      <c r="C119" s="15"/>
      <c r="D119" s="15"/>
      <c r="E119" s="15"/>
      <c r="F119" s="15"/>
      <c r="G119" s="16"/>
      <c r="H119" s="16"/>
      <c r="I119" s="16"/>
      <c r="J119" s="16"/>
      <c r="K119" s="16"/>
      <c r="L119" s="15"/>
      <c r="M119" s="16"/>
    </row>
    <row r="120" spans="1:15" ht="17.100000000000001" customHeight="1" x14ac:dyDescent="0.35">
      <c r="A120" s="15"/>
      <c r="B120" s="15"/>
      <c r="C120" s="15"/>
      <c r="D120" s="15"/>
      <c r="E120" s="15"/>
      <c r="F120" s="15"/>
      <c r="G120" s="16"/>
      <c r="H120" s="16"/>
      <c r="I120" s="16"/>
      <c r="J120" s="16"/>
      <c r="K120" s="16"/>
      <c r="L120" s="15"/>
      <c r="M120" s="16"/>
    </row>
    <row r="121" spans="1:15" ht="17.100000000000001" customHeight="1" x14ac:dyDescent="0.35">
      <c r="A121" s="20"/>
      <c r="B121" s="15"/>
      <c r="C121" s="15"/>
      <c r="D121" s="15"/>
      <c r="E121" s="15"/>
      <c r="F121" s="15"/>
      <c r="G121" s="16"/>
      <c r="H121" s="16"/>
      <c r="I121" s="16"/>
      <c r="J121" s="16"/>
      <c r="K121" s="16"/>
      <c r="L121" s="15"/>
      <c r="M121" s="16"/>
    </row>
    <row r="122" spans="1:15" ht="17.100000000000001" customHeight="1" x14ac:dyDescent="0.35">
      <c r="A122" s="15"/>
      <c r="B122" s="15"/>
      <c r="C122" s="15"/>
      <c r="D122" s="15"/>
      <c r="E122" s="15"/>
      <c r="F122" s="20"/>
      <c r="G122" s="16"/>
      <c r="H122" s="16"/>
      <c r="I122" s="16"/>
      <c r="J122" s="16"/>
      <c r="K122" s="16"/>
      <c r="L122" s="15"/>
      <c r="M122" s="16"/>
    </row>
    <row r="123" spans="1:15" ht="17.100000000000001" customHeight="1" x14ac:dyDescent="0.35">
      <c r="A123" s="15"/>
      <c r="B123" s="15"/>
      <c r="C123" s="15"/>
      <c r="D123" s="15"/>
      <c r="E123" s="15"/>
      <c r="F123" s="15"/>
      <c r="G123" s="16"/>
      <c r="H123" s="16"/>
      <c r="I123" s="16"/>
      <c r="J123" s="16"/>
      <c r="K123" s="16"/>
      <c r="L123" s="15"/>
      <c r="M123" s="16"/>
    </row>
    <row r="124" spans="1:15" ht="17.100000000000001" customHeight="1" x14ac:dyDescent="0.35">
      <c r="A124" s="15"/>
      <c r="B124" s="15"/>
      <c r="C124" s="15"/>
      <c r="D124" s="15"/>
      <c r="E124" s="15"/>
      <c r="F124" s="15"/>
      <c r="G124" s="16"/>
      <c r="H124" s="16"/>
      <c r="I124" s="16"/>
      <c r="J124" s="16"/>
      <c r="K124" s="16"/>
      <c r="L124" s="15"/>
      <c r="M124" s="16"/>
      <c r="O124" s="17"/>
    </row>
    <row r="125" spans="1:15" ht="17.100000000000001" customHeight="1" x14ac:dyDescent="0.35">
      <c r="A125" s="15"/>
      <c r="B125" s="15"/>
      <c r="C125" s="15"/>
      <c r="D125" s="15"/>
      <c r="E125" s="15"/>
      <c r="F125" s="15"/>
      <c r="G125" s="16"/>
      <c r="H125" s="16"/>
      <c r="I125" s="16"/>
      <c r="J125" s="16"/>
      <c r="K125" s="16"/>
      <c r="L125" s="15"/>
      <c r="M125" s="16"/>
    </row>
    <row r="126" spans="1:15" ht="17.100000000000001" customHeight="1" x14ac:dyDescent="0.35">
      <c r="A126" s="22"/>
      <c r="B126" s="22"/>
      <c r="C126" s="22"/>
      <c r="D126" s="22"/>
      <c r="E126" s="22"/>
      <c r="F126" s="22"/>
      <c r="G126" s="23"/>
      <c r="H126" s="23"/>
      <c r="I126" s="23"/>
      <c r="J126" s="23"/>
      <c r="K126" s="23"/>
      <c r="L126" s="22"/>
      <c r="M126" s="23"/>
    </row>
    <row r="127" spans="1:15" ht="33" customHeight="1" x14ac:dyDescent="0.5">
      <c r="A127" s="7"/>
      <c r="B127" s="1" t="s">
        <v>25</v>
      </c>
      <c r="C127" s="146" t="s">
        <v>79</v>
      </c>
      <c r="D127" s="146"/>
      <c r="E127" s="146"/>
      <c r="F127" s="25" t="s">
        <v>26</v>
      </c>
      <c r="G127" s="1"/>
      <c r="H127" s="1" t="s">
        <v>27</v>
      </c>
      <c r="I127" s="146"/>
      <c r="J127" s="146"/>
      <c r="K127" s="146"/>
      <c r="L127" s="146"/>
    </row>
    <row r="128" spans="1:15" ht="22.5" customHeight="1" x14ac:dyDescent="0.5">
      <c r="B128" s="1" t="s">
        <v>28</v>
      </c>
      <c r="C128" s="147">
        <v>23063</v>
      </c>
      <c r="D128" s="146"/>
      <c r="E128" s="146"/>
      <c r="F128" s="1"/>
      <c r="G128" s="1"/>
      <c r="H128" s="1" t="s">
        <v>28</v>
      </c>
      <c r="I128" s="146"/>
      <c r="J128" s="146"/>
      <c r="K128" s="146"/>
      <c r="L128" s="146"/>
    </row>
    <row r="133" spans="6:6" x14ac:dyDescent="0.35">
      <c r="F133" s="2">
        <v>22</v>
      </c>
    </row>
  </sheetData>
  <mergeCells count="54">
    <mergeCell ref="C85:E85"/>
    <mergeCell ref="I85:L85"/>
    <mergeCell ref="C86:E86"/>
    <mergeCell ref="I86:L86"/>
    <mergeCell ref="K48:L48"/>
    <mergeCell ref="B49:F49"/>
    <mergeCell ref="H49:M49"/>
    <mergeCell ref="L51:M52"/>
    <mergeCell ref="A51:A52"/>
    <mergeCell ref="B51:C51"/>
    <mergeCell ref="D51:E51"/>
    <mergeCell ref="G51:I51"/>
    <mergeCell ref="J51:K51"/>
    <mergeCell ref="F3:H3"/>
    <mergeCell ref="A4:M4"/>
    <mergeCell ref="B5:C5"/>
    <mergeCell ref="E5:F5"/>
    <mergeCell ref="H5:I5"/>
    <mergeCell ref="K5:L5"/>
    <mergeCell ref="A8:A9"/>
    <mergeCell ref="B8:C8"/>
    <mergeCell ref="D8:E8"/>
    <mergeCell ref="G8:I8"/>
    <mergeCell ref="J8:K8"/>
    <mergeCell ref="C43:E43"/>
    <mergeCell ref="I43:L43"/>
    <mergeCell ref="F46:H46"/>
    <mergeCell ref="A47:M47"/>
    <mergeCell ref="B48:C48"/>
    <mergeCell ref="E48:F48"/>
    <mergeCell ref="H48:I48"/>
    <mergeCell ref="B6:F6"/>
    <mergeCell ref="H6:M6"/>
    <mergeCell ref="L8:M9"/>
    <mergeCell ref="C42:E42"/>
    <mergeCell ref="I42:L42"/>
    <mergeCell ref="B92:F92"/>
    <mergeCell ref="H92:M92"/>
    <mergeCell ref="C127:E127"/>
    <mergeCell ref="I127:L127"/>
    <mergeCell ref="C128:E128"/>
    <mergeCell ref="I128:L128"/>
    <mergeCell ref="L94:M95"/>
    <mergeCell ref="F89:H89"/>
    <mergeCell ref="A90:M90"/>
    <mergeCell ref="B91:C91"/>
    <mergeCell ref="E91:F91"/>
    <mergeCell ref="H91:I91"/>
    <mergeCell ref="K91:L91"/>
    <mergeCell ref="A94:A95"/>
    <mergeCell ref="B94:C94"/>
    <mergeCell ref="D94:E94"/>
    <mergeCell ref="G94:I94"/>
    <mergeCell ref="J94:K94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opLeftCell="A13" zoomScaleNormal="100" workbookViewId="0">
      <selection activeCell="B23" sqref="B23"/>
    </sheetView>
  </sheetViews>
  <sheetFormatPr defaultRowHeight="15" x14ac:dyDescent="0.35"/>
  <cols>
    <col min="1" max="8" width="10.75" style="27" customWidth="1"/>
    <col min="9" max="9" width="6.5" style="27" customWidth="1"/>
    <col min="10" max="10" width="5.75" style="27" hidden="1" customWidth="1"/>
    <col min="11" max="11" width="9" style="27"/>
    <col min="12" max="12" width="6.5" style="27" customWidth="1"/>
    <col min="13" max="13" width="9.625" style="27" customWidth="1"/>
    <col min="14" max="16384" width="9" style="27"/>
  </cols>
  <sheetData>
    <row r="1" spans="1:13" ht="26.25" customHeight="1" x14ac:dyDescent="0.7">
      <c r="A1" s="26" t="s">
        <v>0</v>
      </c>
      <c r="H1" s="28" t="s">
        <v>29</v>
      </c>
    </row>
    <row r="2" spans="1:13" ht="23.25" customHeight="1" x14ac:dyDescent="0.5">
      <c r="A2" s="26" t="s">
        <v>2</v>
      </c>
    </row>
    <row r="4" spans="1:13" ht="33" customHeight="1" x14ac:dyDescent="0.7">
      <c r="A4" s="149" t="s">
        <v>30</v>
      </c>
      <c r="B4" s="149"/>
      <c r="C4" s="149"/>
      <c r="D4" s="149"/>
      <c r="E4" s="149"/>
      <c r="F4" s="149"/>
      <c r="G4" s="149"/>
      <c r="H4" s="149"/>
      <c r="I4" s="28"/>
      <c r="J4" s="28"/>
      <c r="K4" s="28"/>
      <c r="L4" s="28"/>
      <c r="M4" s="28"/>
    </row>
    <row r="5" spans="1:13" ht="24.6" customHeight="1" x14ac:dyDescent="0.35">
      <c r="A5" s="29" t="s">
        <v>31</v>
      </c>
      <c r="B5" s="30" t="s">
        <v>82</v>
      </c>
      <c r="C5" s="30" t="s">
        <v>5</v>
      </c>
      <c r="D5" s="30" t="s">
        <v>90</v>
      </c>
      <c r="E5" s="29" t="s">
        <v>72</v>
      </c>
      <c r="G5" s="29" t="s">
        <v>32</v>
      </c>
      <c r="H5" s="29" t="s">
        <v>91</v>
      </c>
      <c r="I5" s="29"/>
    </row>
    <row r="6" spans="1:13" ht="24.6" customHeight="1" x14ac:dyDescent="0.5">
      <c r="A6" s="29" t="s">
        <v>33</v>
      </c>
      <c r="B6" s="30" t="s">
        <v>92</v>
      </c>
      <c r="C6" s="29" t="s">
        <v>34</v>
      </c>
      <c r="D6" s="31" t="s">
        <v>80</v>
      </c>
      <c r="E6" s="150" t="s">
        <v>35</v>
      </c>
      <c r="F6" s="150"/>
      <c r="G6" s="150" t="s">
        <v>36</v>
      </c>
      <c r="H6" s="150"/>
      <c r="I6" s="29"/>
      <c r="M6" s="32"/>
    </row>
    <row r="7" spans="1:13" ht="24.6" customHeight="1" x14ac:dyDescent="0.35">
      <c r="A7" s="29"/>
      <c r="B7" s="29"/>
      <c r="D7" s="29"/>
      <c r="E7" s="29"/>
      <c r="G7" s="150" t="s">
        <v>37</v>
      </c>
      <c r="H7" s="150"/>
      <c r="I7" s="29"/>
    </row>
    <row r="8" spans="1:13" ht="24.6" customHeight="1" x14ac:dyDescent="0.35">
      <c r="A8" s="29" t="s">
        <v>38</v>
      </c>
      <c r="B8" s="33">
        <v>23063</v>
      </c>
      <c r="C8" s="29" t="s">
        <v>39</v>
      </c>
      <c r="D8" s="29"/>
      <c r="E8" s="30" t="s">
        <v>73</v>
      </c>
      <c r="F8" s="34" t="s">
        <v>40</v>
      </c>
      <c r="G8" s="129">
        <v>341.80500000000001</v>
      </c>
      <c r="H8" s="29" t="s">
        <v>41</v>
      </c>
      <c r="I8" s="29"/>
    </row>
    <row r="9" spans="1:13" ht="24.6" customHeight="1" x14ac:dyDescent="0.35">
      <c r="A9" s="150"/>
      <c r="B9" s="150"/>
      <c r="C9" s="29" t="s">
        <v>42</v>
      </c>
      <c r="E9" s="150">
        <v>2562</v>
      </c>
      <c r="F9" s="150"/>
      <c r="G9" s="150" t="s">
        <v>43</v>
      </c>
      <c r="H9" s="150"/>
      <c r="I9" s="30"/>
      <c r="J9" s="30"/>
    </row>
    <row r="10" spans="1:13" ht="24.6" customHeight="1" x14ac:dyDescent="0.35">
      <c r="A10" s="29"/>
      <c r="B10" s="29"/>
      <c r="C10" s="150" t="s">
        <v>44</v>
      </c>
      <c r="D10" s="150"/>
      <c r="E10" s="150"/>
      <c r="F10" s="150"/>
      <c r="G10" s="34" t="s">
        <v>74</v>
      </c>
      <c r="H10" s="30" t="s">
        <v>75</v>
      </c>
      <c r="I10" s="30"/>
      <c r="J10" s="29"/>
    </row>
    <row r="11" spans="1:13" ht="24.6" customHeight="1" x14ac:dyDescent="0.35">
      <c r="A11" s="29" t="s">
        <v>45</v>
      </c>
      <c r="B11" s="29"/>
      <c r="C11" s="35">
        <v>338.1</v>
      </c>
      <c r="D11" s="29" t="s">
        <v>46</v>
      </c>
      <c r="E11" s="30"/>
      <c r="F11" s="34" t="s">
        <v>47</v>
      </c>
      <c r="G11" s="34" t="s">
        <v>99</v>
      </c>
      <c r="H11" s="34"/>
      <c r="J11" s="27" t="e">
        <f>G10-H11</f>
        <v>#VALUE!</v>
      </c>
      <c r="L11" s="29"/>
      <c r="M11" s="29"/>
    </row>
    <row r="12" spans="1:13" ht="24.6" customHeight="1" x14ac:dyDescent="0.35">
      <c r="A12" s="29" t="s">
        <v>48</v>
      </c>
      <c r="B12" s="29"/>
      <c r="C12" s="29" t="s">
        <v>49</v>
      </c>
      <c r="D12" s="29" t="s">
        <v>50</v>
      </c>
      <c r="G12" s="29"/>
      <c r="H12" s="29"/>
      <c r="I12" s="29"/>
      <c r="J12" s="29"/>
      <c r="K12" s="29"/>
      <c r="L12" s="36"/>
      <c r="M12" s="29"/>
    </row>
    <row r="13" spans="1:13" ht="24.6" customHeight="1" x14ac:dyDescent="0.35">
      <c r="A13" s="29" t="s">
        <v>51</v>
      </c>
      <c r="B13" s="29"/>
      <c r="C13" s="29" t="s">
        <v>49</v>
      </c>
      <c r="D13" s="29" t="s">
        <v>50</v>
      </c>
      <c r="E13" s="29"/>
      <c r="G13" s="29"/>
      <c r="H13" s="29"/>
      <c r="I13" s="29"/>
      <c r="J13" s="29"/>
      <c r="K13" s="29"/>
      <c r="L13" s="36"/>
      <c r="M13" s="29"/>
    </row>
    <row r="14" spans="1:13" ht="26.25" customHeight="1" x14ac:dyDescent="0.35">
      <c r="A14" s="151" t="s">
        <v>77</v>
      </c>
      <c r="B14" s="151"/>
      <c r="C14" s="151"/>
      <c r="D14" s="151"/>
      <c r="E14" s="37" t="s">
        <v>27</v>
      </c>
      <c r="F14" s="37"/>
      <c r="G14" s="37"/>
      <c r="H14" s="97"/>
      <c r="I14" s="30"/>
      <c r="J14" s="29"/>
      <c r="K14" s="29"/>
      <c r="M14" s="29"/>
    </row>
    <row r="15" spans="1:13" ht="24.75" customHeight="1" x14ac:dyDescent="0.35">
      <c r="A15" s="38" t="s">
        <v>52</v>
      </c>
      <c r="B15" s="38" t="s">
        <v>53</v>
      </c>
      <c r="C15" s="38" t="s">
        <v>52</v>
      </c>
      <c r="D15" s="38" t="s">
        <v>53</v>
      </c>
      <c r="E15" s="38" t="s">
        <v>52</v>
      </c>
      <c r="F15" s="38" t="s">
        <v>53</v>
      </c>
      <c r="G15" s="38" t="s">
        <v>52</v>
      </c>
      <c r="H15" s="38" t="s">
        <v>53</v>
      </c>
      <c r="J15" s="29"/>
      <c r="K15" s="29"/>
      <c r="M15" s="29"/>
    </row>
    <row r="16" spans="1:13" ht="21.95" customHeight="1" x14ac:dyDescent="0.35">
      <c r="A16" s="39" t="s">
        <v>54</v>
      </c>
      <c r="B16" s="39" t="s">
        <v>55</v>
      </c>
      <c r="C16" s="39" t="s">
        <v>54</v>
      </c>
      <c r="D16" s="39" t="s">
        <v>55</v>
      </c>
      <c r="E16" s="39" t="s">
        <v>54</v>
      </c>
      <c r="F16" s="39" t="s">
        <v>55</v>
      </c>
      <c r="G16" s="39" t="s">
        <v>54</v>
      </c>
      <c r="H16" s="39" t="s">
        <v>55</v>
      </c>
      <c r="J16" s="29"/>
      <c r="K16" s="29"/>
      <c r="M16" s="29"/>
    </row>
    <row r="17" spans="1:14" ht="21.75" customHeight="1" x14ac:dyDescent="0.35">
      <c r="A17" s="40" t="s">
        <v>56</v>
      </c>
      <c r="B17" s="40"/>
      <c r="C17" s="40" t="s">
        <v>56</v>
      </c>
      <c r="D17" s="40"/>
      <c r="E17" s="40" t="s">
        <v>56</v>
      </c>
      <c r="F17" s="40"/>
      <c r="G17" s="40" t="s">
        <v>56</v>
      </c>
      <c r="H17" s="40"/>
      <c r="J17" s="29"/>
      <c r="K17" s="29"/>
      <c r="M17" s="29"/>
    </row>
    <row r="18" spans="1:14" ht="18" customHeight="1" x14ac:dyDescent="0.5">
      <c r="A18" s="41">
        <v>-50</v>
      </c>
      <c r="B18" s="42">
        <v>344.40100000000001</v>
      </c>
      <c r="C18" s="41">
        <v>70</v>
      </c>
      <c r="D18" s="42">
        <v>337.8</v>
      </c>
      <c r="E18" s="41">
        <v>170</v>
      </c>
      <c r="F18" s="44">
        <v>340.66300000000001</v>
      </c>
      <c r="G18" s="43">
        <v>270</v>
      </c>
      <c r="H18" s="45">
        <v>341.68599999999998</v>
      </c>
      <c r="J18" s="29"/>
      <c r="K18" s="98"/>
      <c r="M18" s="29"/>
    </row>
    <row r="19" spans="1:14" ht="18" customHeight="1" x14ac:dyDescent="0.5">
      <c r="A19" s="41">
        <v>-40</v>
      </c>
      <c r="B19" s="45">
        <v>344.61200000000002</v>
      </c>
      <c r="C19" s="41">
        <v>75</v>
      </c>
      <c r="D19" s="45">
        <v>337.95</v>
      </c>
      <c r="E19" s="43">
        <v>175</v>
      </c>
      <c r="F19" s="45">
        <v>340.71300000000002</v>
      </c>
      <c r="G19" s="41">
        <v>275</v>
      </c>
      <c r="H19" s="45">
        <v>341.89600000000002</v>
      </c>
      <c r="J19" s="29"/>
      <c r="K19" s="29"/>
      <c r="M19" s="29"/>
    </row>
    <row r="20" spans="1:14" ht="18" customHeight="1" x14ac:dyDescent="0.5">
      <c r="A20" s="15">
        <v>-30</v>
      </c>
      <c r="B20" s="45">
        <v>344.71</v>
      </c>
      <c r="C20" s="15">
        <v>80</v>
      </c>
      <c r="D20" s="45">
        <v>337.92</v>
      </c>
      <c r="E20" s="41">
        <v>180</v>
      </c>
      <c r="F20" s="45">
        <v>340.81900000000002</v>
      </c>
      <c r="G20" s="18" t="s">
        <v>97</v>
      </c>
      <c r="H20" s="45">
        <v>344.63</v>
      </c>
      <c r="J20" s="29"/>
      <c r="K20" s="98"/>
      <c r="M20" s="29"/>
    </row>
    <row r="21" spans="1:14" ht="18" customHeight="1" x14ac:dyDescent="0.5">
      <c r="A21" s="15">
        <v>-20</v>
      </c>
      <c r="B21" s="45">
        <v>344.87200000000001</v>
      </c>
      <c r="C21" s="41">
        <v>85</v>
      </c>
      <c r="D21" s="45">
        <v>337.95</v>
      </c>
      <c r="E21" s="43">
        <v>185</v>
      </c>
      <c r="F21" s="45">
        <v>340.92899999999997</v>
      </c>
      <c r="G21" s="123" t="s">
        <v>98</v>
      </c>
      <c r="H21" s="124">
        <v>345.10899999999998</v>
      </c>
      <c r="J21" s="29"/>
      <c r="K21" s="98"/>
      <c r="M21" s="29"/>
    </row>
    <row r="22" spans="1:14" ht="18" customHeight="1" x14ac:dyDescent="0.5">
      <c r="A22" s="15">
        <v>-10</v>
      </c>
      <c r="B22" s="45">
        <v>345.00799999999998</v>
      </c>
      <c r="C22" s="41">
        <v>90</v>
      </c>
      <c r="D22" s="45">
        <v>337.9</v>
      </c>
      <c r="E22" s="41">
        <v>190</v>
      </c>
      <c r="F22" s="45">
        <v>340.92899999999997</v>
      </c>
      <c r="G22" s="43">
        <v>290</v>
      </c>
      <c r="H22" s="45">
        <v>344.971</v>
      </c>
      <c r="J22" s="29"/>
      <c r="K22" s="98"/>
      <c r="M22" s="29"/>
    </row>
    <row r="23" spans="1:14" ht="18" customHeight="1" x14ac:dyDescent="0.5">
      <c r="A23" s="123" t="s">
        <v>76</v>
      </c>
      <c r="B23" s="124">
        <v>345.084</v>
      </c>
      <c r="C23" s="15">
        <v>95</v>
      </c>
      <c r="D23" s="45">
        <v>337.62</v>
      </c>
      <c r="E23" s="43">
        <v>195</v>
      </c>
      <c r="F23" s="45">
        <v>340.97800000000001</v>
      </c>
      <c r="G23" s="43">
        <v>300</v>
      </c>
      <c r="H23" s="45">
        <v>343.74299999999999</v>
      </c>
      <c r="K23" s="98"/>
      <c r="M23" s="29"/>
    </row>
    <row r="24" spans="1:14" ht="18" customHeight="1" x14ac:dyDescent="0.5">
      <c r="A24" s="18" t="s">
        <v>85</v>
      </c>
      <c r="B24" s="45">
        <v>344.52499999999998</v>
      </c>
      <c r="C24" s="41">
        <v>100</v>
      </c>
      <c r="D24" s="45">
        <v>337.65</v>
      </c>
      <c r="E24" s="41">
        <v>200</v>
      </c>
      <c r="F24" s="45">
        <v>341.077</v>
      </c>
      <c r="G24" s="41">
        <v>310</v>
      </c>
      <c r="H24" s="45">
        <v>344.67899999999997</v>
      </c>
      <c r="K24" s="98"/>
      <c r="M24" s="29"/>
    </row>
    <row r="25" spans="1:14" ht="18" customHeight="1" x14ac:dyDescent="0.5">
      <c r="A25" s="15">
        <v>5</v>
      </c>
      <c r="B25" s="45">
        <v>341.98899999999998</v>
      </c>
      <c r="C25" s="41">
        <v>105</v>
      </c>
      <c r="D25" s="45">
        <v>337.9</v>
      </c>
      <c r="E25" s="43">
        <v>205</v>
      </c>
      <c r="F25" s="45">
        <v>341.17700000000002</v>
      </c>
      <c r="G25" s="18">
        <v>320</v>
      </c>
      <c r="H25" s="45">
        <v>344.54500000000002</v>
      </c>
      <c r="K25" s="98"/>
      <c r="M25" s="29"/>
    </row>
    <row r="26" spans="1:14" ht="18" customHeight="1" x14ac:dyDescent="0.5">
      <c r="A26" s="15">
        <v>10</v>
      </c>
      <c r="B26" s="45">
        <v>341.78300000000002</v>
      </c>
      <c r="C26" s="41">
        <v>110</v>
      </c>
      <c r="D26" s="45">
        <v>337.9</v>
      </c>
      <c r="E26" s="41">
        <v>210</v>
      </c>
      <c r="F26" s="45">
        <v>341.28399999999999</v>
      </c>
      <c r="G26" s="15">
        <v>330</v>
      </c>
      <c r="H26" s="45">
        <v>344.64100000000002</v>
      </c>
      <c r="K26" s="98"/>
      <c r="M26" s="29"/>
    </row>
    <row r="27" spans="1:14" ht="18" customHeight="1" x14ac:dyDescent="0.5">
      <c r="A27" s="15">
        <v>15</v>
      </c>
      <c r="B27" s="45">
        <v>341.83600000000001</v>
      </c>
      <c r="C27" s="15">
        <v>115</v>
      </c>
      <c r="D27" s="45">
        <v>337.64</v>
      </c>
      <c r="E27" s="41">
        <v>215</v>
      </c>
      <c r="F27" s="45">
        <v>341.334</v>
      </c>
      <c r="G27" s="15"/>
      <c r="H27" s="45"/>
      <c r="K27" s="98"/>
      <c r="M27" s="99"/>
    </row>
    <row r="28" spans="1:14" ht="18" customHeight="1" x14ac:dyDescent="0.5">
      <c r="A28" s="15">
        <v>20</v>
      </c>
      <c r="B28" s="45">
        <v>341.72399999999999</v>
      </c>
      <c r="C28" s="15">
        <v>120</v>
      </c>
      <c r="D28" s="45">
        <v>337.35</v>
      </c>
      <c r="E28" s="41">
        <v>220</v>
      </c>
      <c r="F28" s="45">
        <v>341.084</v>
      </c>
      <c r="G28" s="100"/>
      <c r="H28" s="45"/>
      <c r="M28" s="101"/>
    </row>
    <row r="29" spans="1:14" ht="18" customHeight="1" x14ac:dyDescent="0.5">
      <c r="A29" s="15">
        <v>25</v>
      </c>
      <c r="B29" s="45">
        <v>341.601</v>
      </c>
      <c r="C29" s="15">
        <v>125</v>
      </c>
      <c r="D29" s="45">
        <v>340.57400000000001</v>
      </c>
      <c r="E29" s="41">
        <v>225</v>
      </c>
      <c r="F29" s="45">
        <v>341.07799999999997</v>
      </c>
      <c r="G29" s="41"/>
      <c r="H29" s="45"/>
      <c r="M29" s="101"/>
      <c r="N29" s="27">
        <v>94.02</v>
      </c>
    </row>
    <row r="30" spans="1:14" ht="18" customHeight="1" x14ac:dyDescent="0.5">
      <c r="A30" s="15">
        <v>30</v>
      </c>
      <c r="B30" s="45">
        <v>341.18299999999999</v>
      </c>
      <c r="C30" s="41">
        <v>130</v>
      </c>
      <c r="D30" s="45">
        <v>340.524</v>
      </c>
      <c r="E30" s="41">
        <v>230</v>
      </c>
      <c r="F30" s="45">
        <v>340.82499999999999</v>
      </c>
      <c r="G30" s="41"/>
      <c r="H30" s="45"/>
      <c r="M30" s="101"/>
    </row>
    <row r="31" spans="1:14" ht="18" customHeight="1" x14ac:dyDescent="0.5">
      <c r="A31" s="15">
        <v>35</v>
      </c>
      <c r="B31" s="45">
        <v>340.46899999999999</v>
      </c>
      <c r="C31" s="41">
        <v>135</v>
      </c>
      <c r="D31" s="45">
        <v>340.524</v>
      </c>
      <c r="E31" s="41">
        <v>235</v>
      </c>
      <c r="F31" s="45">
        <v>340.74099999999999</v>
      </c>
      <c r="G31" s="41"/>
      <c r="H31" s="45"/>
      <c r="M31" s="101"/>
    </row>
    <row r="32" spans="1:14" ht="18" customHeight="1" x14ac:dyDescent="0.5">
      <c r="A32" s="15">
        <v>40</v>
      </c>
      <c r="B32" s="45">
        <v>340.17200000000003</v>
      </c>
      <c r="C32" s="116">
        <v>140</v>
      </c>
      <c r="D32" s="45">
        <v>340.51299999999998</v>
      </c>
      <c r="E32" s="18">
        <v>240</v>
      </c>
      <c r="F32" s="45">
        <v>340.65600000000001</v>
      </c>
      <c r="G32" s="41"/>
      <c r="H32" s="45"/>
      <c r="M32" s="101"/>
    </row>
    <row r="33" spans="1:16" ht="18" customHeight="1" x14ac:dyDescent="0.5">
      <c r="A33" s="15">
        <v>45</v>
      </c>
      <c r="B33" s="45">
        <v>339.76400000000001</v>
      </c>
      <c r="C33" s="116">
        <v>145</v>
      </c>
      <c r="D33" s="45">
        <v>340.51400000000001</v>
      </c>
      <c r="E33" s="15">
        <v>245</v>
      </c>
      <c r="F33" s="45">
        <v>340.55500000000001</v>
      </c>
      <c r="G33" s="41"/>
      <c r="H33" s="45"/>
      <c r="J33" s="101" t="e">
        <f>#REF!-H33</f>
        <v>#REF!</v>
      </c>
      <c r="K33" s="29"/>
      <c r="M33" s="101"/>
    </row>
    <row r="34" spans="1:16" ht="18" customHeight="1" x14ac:dyDescent="0.5">
      <c r="A34" s="15">
        <v>50</v>
      </c>
      <c r="B34" s="45">
        <v>339.142</v>
      </c>
      <c r="C34" s="116">
        <v>150</v>
      </c>
      <c r="D34" s="45">
        <v>340.55799999999999</v>
      </c>
      <c r="E34" s="41">
        <v>250</v>
      </c>
      <c r="F34" s="45">
        <v>340.428</v>
      </c>
      <c r="G34" s="41"/>
      <c r="H34" s="45"/>
      <c r="J34" s="101">
        <f t="shared" ref="J34" si="0">H33-H34</f>
        <v>0</v>
      </c>
      <c r="K34" s="29"/>
      <c r="M34" s="101"/>
    </row>
    <row r="35" spans="1:16" ht="18" customHeight="1" x14ac:dyDescent="0.5">
      <c r="A35" s="15">
        <v>55</v>
      </c>
      <c r="B35" s="114">
        <v>338.86500000000001</v>
      </c>
      <c r="C35" s="116">
        <v>155</v>
      </c>
      <c r="D35" s="115">
        <v>340.55799999999999</v>
      </c>
      <c r="E35" s="41">
        <v>255</v>
      </c>
      <c r="F35" s="45">
        <v>340.34100000000001</v>
      </c>
      <c r="G35" s="41"/>
      <c r="H35" s="45"/>
      <c r="J35" s="101">
        <f>H34-H35</f>
        <v>0</v>
      </c>
      <c r="K35" s="29"/>
      <c r="M35" s="101"/>
    </row>
    <row r="36" spans="1:16" ht="21.75" x14ac:dyDescent="0.5">
      <c r="A36" s="15">
        <v>60</v>
      </c>
      <c r="B36" s="45">
        <v>338.84399999999999</v>
      </c>
      <c r="C36" s="117">
        <v>160</v>
      </c>
      <c r="D36" s="45">
        <v>340.56400000000002</v>
      </c>
      <c r="E36" s="41">
        <v>260</v>
      </c>
      <c r="F36" s="45">
        <v>341.7</v>
      </c>
      <c r="G36" s="41"/>
      <c r="H36" s="45"/>
    </row>
    <row r="37" spans="1:16" ht="24" customHeight="1" x14ac:dyDescent="0.5">
      <c r="A37" s="100" t="s">
        <v>101</v>
      </c>
      <c r="B37" s="131">
        <v>338.1</v>
      </c>
      <c r="C37" s="117">
        <v>165</v>
      </c>
      <c r="D37" s="46">
        <v>340.60300000000001</v>
      </c>
      <c r="E37" s="113">
        <v>265</v>
      </c>
      <c r="F37" s="46">
        <v>341.82299999999998</v>
      </c>
      <c r="G37" s="113"/>
      <c r="H37" s="46"/>
    </row>
    <row r="38" spans="1:16" s="47" customFormat="1" ht="24" customHeight="1" x14ac:dyDescent="0.5">
      <c r="A38" s="148" t="s">
        <v>57</v>
      </c>
      <c r="B38" s="148"/>
      <c r="C38" s="119">
        <v>337.6</v>
      </c>
      <c r="D38" s="105" t="s">
        <v>58</v>
      </c>
      <c r="E38" s="106"/>
      <c r="F38" s="106"/>
      <c r="G38" s="106"/>
      <c r="H38" s="106"/>
      <c r="I38" s="106"/>
      <c r="J38" s="106"/>
      <c r="K38" s="107"/>
      <c r="L38" s="106"/>
      <c r="M38" s="107"/>
    </row>
    <row r="39" spans="1:16" ht="18" customHeight="1" x14ac:dyDescent="0.35">
      <c r="B39" s="48"/>
      <c r="C39" s="48"/>
      <c r="J39" s="101"/>
      <c r="M39" s="101"/>
    </row>
    <row r="40" spans="1:16" ht="18" customHeight="1" x14ac:dyDescent="0.35">
      <c r="B40" s="48"/>
      <c r="C40" s="48"/>
      <c r="J40" s="101"/>
      <c r="M40" s="101"/>
    </row>
    <row r="41" spans="1:16" ht="21.75" x14ac:dyDescent="0.5">
      <c r="C41" s="26"/>
      <c r="J41" s="101"/>
      <c r="M41" s="101"/>
      <c r="P41" s="101"/>
    </row>
    <row r="42" spans="1:16" x14ac:dyDescent="0.35">
      <c r="C42" s="48"/>
      <c r="J42" s="101"/>
      <c r="M42" s="101"/>
      <c r="O42" s="101"/>
    </row>
    <row r="43" spans="1:16" x14ac:dyDescent="0.35">
      <c r="C43" s="48"/>
      <c r="J43" s="101"/>
      <c r="M43" s="101"/>
    </row>
    <row r="44" spans="1:16" ht="21.75" x14ac:dyDescent="0.5">
      <c r="C44" s="26"/>
      <c r="J44" s="101"/>
      <c r="M44" s="101"/>
    </row>
    <row r="45" spans="1:16" x14ac:dyDescent="0.35">
      <c r="C45" s="48"/>
      <c r="J45" s="101"/>
      <c r="M45" s="101"/>
    </row>
    <row r="46" spans="1:16" ht="21.75" x14ac:dyDescent="0.5">
      <c r="C46" s="26"/>
      <c r="J46" s="101"/>
      <c r="M46" s="101"/>
    </row>
    <row r="47" spans="1:16" x14ac:dyDescent="0.35">
      <c r="C47" s="48"/>
      <c r="J47" s="101"/>
      <c r="M47" s="101"/>
    </row>
    <row r="48" spans="1:16" ht="21.75" x14ac:dyDescent="0.5">
      <c r="C48" s="26"/>
      <c r="J48" s="101"/>
      <c r="M48" s="101"/>
    </row>
    <row r="49" spans="3:13" x14ac:dyDescent="0.35">
      <c r="C49" s="48"/>
      <c r="J49" s="101"/>
      <c r="M49" s="101"/>
    </row>
    <row r="50" spans="3:13" x14ac:dyDescent="0.35">
      <c r="K50" s="101"/>
      <c r="M50" s="101"/>
    </row>
    <row r="51" spans="3:13" x14ac:dyDescent="0.35">
      <c r="K51" s="102"/>
      <c r="M51" s="102"/>
    </row>
    <row r="72" spans="1:13" x14ac:dyDescent="0.35">
      <c r="A72" s="108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0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49" customWidth="1"/>
    <col min="13" max="17" width="5.875" style="49" customWidth="1"/>
    <col min="18" max="16384" width="9" style="49"/>
  </cols>
  <sheetData>
    <row r="1" spans="14:17" ht="15" customHeight="1" x14ac:dyDescent="0.45">
      <c r="O1" s="153">
        <v>2559</v>
      </c>
      <c r="P1" s="154"/>
      <c r="Q1" s="155"/>
    </row>
    <row r="2" spans="14:17" ht="15" customHeight="1" x14ac:dyDescent="0.35">
      <c r="O2" s="156" t="str">
        <f>I52</f>
        <v>สำรวจเมื่อ 7 ม.ค.2558</v>
      </c>
      <c r="P2" s="157"/>
      <c r="Q2" s="158"/>
    </row>
    <row r="3" spans="14:17" ht="15" customHeight="1" x14ac:dyDescent="0.45">
      <c r="O3" s="50" t="s">
        <v>59</v>
      </c>
      <c r="P3" s="51" t="s">
        <v>60</v>
      </c>
      <c r="Q3" s="52" t="s">
        <v>61</v>
      </c>
    </row>
    <row r="4" spans="14:17" ht="15" customHeight="1" x14ac:dyDescent="0.45">
      <c r="N4" s="53"/>
      <c r="O4" s="54">
        <v>-50</v>
      </c>
      <c r="P4" s="55">
        <v>269.173</v>
      </c>
      <c r="Q4" s="56">
        <v>257.86</v>
      </c>
    </row>
    <row r="5" spans="14:17" ht="15" customHeight="1" x14ac:dyDescent="0.45">
      <c r="O5" s="57">
        <v>-40</v>
      </c>
      <c r="P5" s="58">
        <v>268.697</v>
      </c>
      <c r="Q5" s="56">
        <v>257.86</v>
      </c>
    </row>
    <row r="6" spans="14:17" ht="15" customHeight="1" x14ac:dyDescent="0.45">
      <c r="O6" s="57">
        <v>-30</v>
      </c>
      <c r="P6" s="58">
        <v>268.34300000000002</v>
      </c>
      <c r="Q6" s="56">
        <v>257.86</v>
      </c>
    </row>
    <row r="7" spans="14:17" ht="15" customHeight="1" x14ac:dyDescent="0.45">
      <c r="O7" s="57">
        <v>-20</v>
      </c>
      <c r="P7" s="58">
        <v>267.92400000000004</v>
      </c>
      <c r="Q7" s="56">
        <v>257.86</v>
      </c>
    </row>
    <row r="8" spans="14:17" ht="15" customHeight="1" x14ac:dyDescent="0.45">
      <c r="O8" s="57">
        <v>-10</v>
      </c>
      <c r="P8" s="58">
        <v>267.53200000000004</v>
      </c>
      <c r="Q8" s="56">
        <v>257.86</v>
      </c>
    </row>
    <row r="9" spans="14:17" ht="15" customHeight="1" x14ac:dyDescent="0.45">
      <c r="O9" s="57">
        <v>0</v>
      </c>
      <c r="P9" s="58">
        <v>267.61600000000004</v>
      </c>
      <c r="Q9" s="56">
        <v>257.86</v>
      </c>
    </row>
    <row r="10" spans="14:17" ht="15" customHeight="1" x14ac:dyDescent="0.45">
      <c r="O10" s="57">
        <v>0</v>
      </c>
      <c r="P10" s="58">
        <v>266.46800000000002</v>
      </c>
      <c r="Q10" s="56">
        <v>257.86</v>
      </c>
    </row>
    <row r="11" spans="14:17" ht="15" customHeight="1" x14ac:dyDescent="0.45">
      <c r="O11" s="57">
        <v>2</v>
      </c>
      <c r="P11" s="58">
        <v>266.512</v>
      </c>
      <c r="Q11" s="56">
        <v>257.86</v>
      </c>
    </row>
    <row r="12" spans="14:17" ht="15" customHeight="1" x14ac:dyDescent="0.45">
      <c r="O12" s="57">
        <v>4</v>
      </c>
      <c r="P12" s="58">
        <v>266.16800000000001</v>
      </c>
      <c r="Q12" s="56">
        <v>257.86</v>
      </c>
    </row>
    <row r="13" spans="14:17" ht="15" customHeight="1" x14ac:dyDescent="0.45">
      <c r="O13" s="57">
        <v>6</v>
      </c>
      <c r="P13" s="58">
        <v>266.137</v>
      </c>
      <c r="Q13" s="56">
        <v>257.86</v>
      </c>
    </row>
    <row r="14" spans="14:17" ht="15" customHeight="1" x14ac:dyDescent="0.45">
      <c r="N14" s="53"/>
      <c r="O14" s="57">
        <v>8</v>
      </c>
      <c r="P14" s="58">
        <v>265.565</v>
      </c>
      <c r="Q14" s="56">
        <v>257.86</v>
      </c>
    </row>
    <row r="15" spans="14:17" ht="15" customHeight="1" x14ac:dyDescent="0.45">
      <c r="O15" s="57">
        <v>10</v>
      </c>
      <c r="P15" s="58">
        <v>264.70699999999999</v>
      </c>
      <c r="Q15" s="56">
        <v>257.86</v>
      </c>
    </row>
    <row r="16" spans="14:17" ht="15" customHeight="1" x14ac:dyDescent="0.45">
      <c r="O16" s="57">
        <v>12</v>
      </c>
      <c r="P16" s="58">
        <v>264.05399999999997</v>
      </c>
      <c r="Q16" s="56">
        <v>257.86</v>
      </c>
    </row>
    <row r="17" spans="12:17" ht="15" customHeight="1" x14ac:dyDescent="0.45">
      <c r="O17" s="57">
        <v>14</v>
      </c>
      <c r="P17" s="58">
        <v>262.73699999999997</v>
      </c>
      <c r="Q17" s="56">
        <v>257.86</v>
      </c>
    </row>
    <row r="18" spans="12:17" ht="15" customHeight="1" x14ac:dyDescent="0.45">
      <c r="O18" s="57">
        <v>16</v>
      </c>
      <c r="P18" s="58">
        <v>262.58199999999999</v>
      </c>
      <c r="Q18" s="56">
        <v>257.86</v>
      </c>
    </row>
    <row r="19" spans="12:17" ht="15" customHeight="1" x14ac:dyDescent="0.45">
      <c r="O19" s="57">
        <v>18</v>
      </c>
      <c r="P19" s="58">
        <v>262.27300000000002</v>
      </c>
      <c r="Q19" s="56">
        <v>257.86</v>
      </c>
    </row>
    <row r="20" spans="12:17" ht="15" customHeight="1" x14ac:dyDescent="0.45">
      <c r="O20" s="57">
        <v>20</v>
      </c>
      <c r="P20" s="58">
        <v>260.56</v>
      </c>
      <c r="Q20" s="56">
        <v>257.86</v>
      </c>
    </row>
    <row r="21" spans="12:17" ht="15" customHeight="1" x14ac:dyDescent="0.45">
      <c r="O21" s="57">
        <v>22</v>
      </c>
      <c r="P21" s="58">
        <v>259.464</v>
      </c>
      <c r="Q21" s="56">
        <v>257.86</v>
      </c>
    </row>
    <row r="22" spans="12:17" ht="15" customHeight="1" x14ac:dyDescent="0.45">
      <c r="O22" s="57">
        <v>24</v>
      </c>
      <c r="P22" s="58">
        <v>258.65100000000001</v>
      </c>
      <c r="Q22" s="56">
        <v>257.86</v>
      </c>
    </row>
    <row r="23" spans="12:17" ht="15" customHeight="1" x14ac:dyDescent="0.45">
      <c r="O23" s="57">
        <v>26</v>
      </c>
      <c r="P23" s="58">
        <v>258.37200000000001</v>
      </c>
      <c r="Q23" s="56">
        <v>257.86</v>
      </c>
    </row>
    <row r="24" spans="12:17" ht="15" customHeight="1" x14ac:dyDescent="0.45">
      <c r="O24" s="57">
        <v>30</v>
      </c>
      <c r="P24" s="58">
        <v>255.773</v>
      </c>
      <c r="Q24" s="56">
        <v>257.86</v>
      </c>
    </row>
    <row r="25" spans="12:17" ht="15" customHeight="1" x14ac:dyDescent="0.45">
      <c r="L25" s="59"/>
      <c r="M25" s="59"/>
      <c r="N25" s="53"/>
      <c r="O25" s="57">
        <v>35</v>
      </c>
      <c r="P25" s="58">
        <v>254.583</v>
      </c>
      <c r="Q25" s="56">
        <v>257.86</v>
      </c>
    </row>
    <row r="26" spans="12:17" ht="15" customHeight="1" x14ac:dyDescent="0.45">
      <c r="L26" s="60"/>
      <c r="M26" s="60"/>
      <c r="O26" s="57">
        <v>40</v>
      </c>
      <c r="P26" s="58">
        <v>254.40300000000002</v>
      </c>
      <c r="Q26" s="56">
        <v>257.86</v>
      </c>
    </row>
    <row r="27" spans="12:17" ht="15" customHeight="1" x14ac:dyDescent="0.45">
      <c r="L27" s="59"/>
      <c r="M27" s="59"/>
      <c r="O27" s="57">
        <v>45</v>
      </c>
      <c r="P27" s="58">
        <v>255.65300000000002</v>
      </c>
      <c r="Q27" s="56">
        <v>257.86</v>
      </c>
    </row>
    <row r="28" spans="12:17" ht="15" customHeight="1" x14ac:dyDescent="0.45">
      <c r="L28" s="60"/>
      <c r="M28" s="60"/>
      <c r="O28" s="57">
        <v>50</v>
      </c>
      <c r="P28" s="58">
        <v>258.12400000000002</v>
      </c>
      <c r="Q28" s="56">
        <v>257.86</v>
      </c>
    </row>
    <row r="29" spans="12:17" ht="15" customHeight="1" x14ac:dyDescent="0.45">
      <c r="L29" s="59"/>
      <c r="M29" s="59"/>
      <c r="O29" s="57">
        <v>55</v>
      </c>
      <c r="P29" s="58">
        <v>256.34300000000002</v>
      </c>
      <c r="Q29" s="56">
        <v>257.86</v>
      </c>
    </row>
    <row r="30" spans="12:17" ht="15" customHeight="1" x14ac:dyDescent="0.45">
      <c r="L30" s="60"/>
      <c r="M30" s="60"/>
      <c r="O30" s="57">
        <v>60</v>
      </c>
      <c r="P30" s="58">
        <v>256.75299999999999</v>
      </c>
      <c r="Q30" s="56">
        <v>257.86</v>
      </c>
    </row>
    <row r="31" spans="12:17" ht="15" customHeight="1" x14ac:dyDescent="0.45">
      <c r="L31" s="61"/>
      <c r="M31" s="61"/>
      <c r="O31" s="57">
        <v>64</v>
      </c>
      <c r="P31" s="58">
        <v>257.90300000000002</v>
      </c>
      <c r="Q31" s="56">
        <v>257.86</v>
      </c>
    </row>
    <row r="32" spans="12:17" ht="15" customHeight="1" x14ac:dyDescent="0.45">
      <c r="L32" s="61"/>
      <c r="M32" s="61"/>
      <c r="O32" s="57">
        <v>66</v>
      </c>
      <c r="P32" s="58">
        <v>258.16300000000001</v>
      </c>
      <c r="Q32" s="56">
        <v>257.86</v>
      </c>
    </row>
    <row r="33" spans="1:17" ht="15" customHeight="1" x14ac:dyDescent="0.45">
      <c r="L33" s="62"/>
      <c r="M33" s="63"/>
      <c r="O33" s="57">
        <v>68</v>
      </c>
      <c r="P33" s="58">
        <v>258.23700000000002</v>
      </c>
      <c r="Q33" s="56">
        <v>257.86</v>
      </c>
    </row>
    <row r="34" spans="1:17" ht="15" customHeight="1" x14ac:dyDescent="0.45">
      <c r="L34" s="61"/>
      <c r="M34" s="61"/>
      <c r="O34" s="57">
        <v>70</v>
      </c>
      <c r="P34" s="58">
        <v>258.42900000000003</v>
      </c>
      <c r="Q34" s="56">
        <v>257.86</v>
      </c>
    </row>
    <row r="35" spans="1:17" ht="15" customHeight="1" x14ac:dyDescent="0.45">
      <c r="O35" s="57">
        <v>72</v>
      </c>
      <c r="P35" s="58">
        <v>258.82800000000003</v>
      </c>
      <c r="Q35" s="56">
        <v>257.86</v>
      </c>
    </row>
    <row r="36" spans="1:17" ht="15" customHeight="1" x14ac:dyDescent="0.45">
      <c r="A36" s="64" t="s">
        <v>59</v>
      </c>
      <c r="B36" s="65">
        <v>-50</v>
      </c>
      <c r="C36" s="66">
        <v>-40</v>
      </c>
      <c r="D36" s="66">
        <v>-30</v>
      </c>
      <c r="E36" s="66">
        <v>-20</v>
      </c>
      <c r="F36" s="66">
        <v>-10</v>
      </c>
      <c r="G36" s="66">
        <v>0</v>
      </c>
      <c r="H36" s="66">
        <v>0</v>
      </c>
      <c r="I36" s="66">
        <v>2</v>
      </c>
      <c r="J36" s="67">
        <v>4</v>
      </c>
      <c r="K36" s="67">
        <v>6</v>
      </c>
      <c r="L36" s="68">
        <v>8</v>
      </c>
      <c r="N36" s="53"/>
      <c r="O36" s="57">
        <v>74</v>
      </c>
      <c r="P36" s="58">
        <v>259.60900000000004</v>
      </c>
      <c r="Q36" s="56">
        <v>257.86</v>
      </c>
    </row>
    <row r="37" spans="1:17" ht="15" customHeight="1" x14ac:dyDescent="0.45">
      <c r="A37" s="69" t="s">
        <v>60</v>
      </c>
      <c r="B37" s="70">
        <v>269.12400000000002</v>
      </c>
      <c r="C37" s="71">
        <v>268.62400000000002</v>
      </c>
      <c r="D37" s="71">
        <v>268.21800000000002</v>
      </c>
      <c r="E37" s="71">
        <v>267.84199999999998</v>
      </c>
      <c r="F37" s="71">
        <v>267.59399999999999</v>
      </c>
      <c r="G37" s="71">
        <v>267.61200000000002</v>
      </c>
      <c r="H37" s="71">
        <v>266.53100000000001</v>
      </c>
      <c r="I37" s="71">
        <v>266.44200000000001</v>
      </c>
      <c r="J37" s="72">
        <v>266.23500000000001</v>
      </c>
      <c r="K37" s="72">
        <v>265.99599999999998</v>
      </c>
      <c r="L37" s="73">
        <v>265.584</v>
      </c>
      <c r="O37" s="57">
        <v>76</v>
      </c>
      <c r="P37" s="58">
        <v>261.70200000000006</v>
      </c>
      <c r="Q37" s="56">
        <v>257.86</v>
      </c>
    </row>
    <row r="38" spans="1:17" ht="15" customHeight="1" x14ac:dyDescent="0.45">
      <c r="A38" s="64" t="s">
        <v>59</v>
      </c>
      <c r="B38" s="65">
        <v>10</v>
      </c>
      <c r="C38" s="66">
        <v>12</v>
      </c>
      <c r="D38" s="66">
        <v>14</v>
      </c>
      <c r="E38" s="66">
        <v>16</v>
      </c>
      <c r="F38" s="66">
        <v>18</v>
      </c>
      <c r="G38" s="66">
        <v>20</v>
      </c>
      <c r="H38" s="66">
        <v>22</v>
      </c>
      <c r="I38" s="67">
        <v>24</v>
      </c>
      <c r="J38" s="66">
        <v>26</v>
      </c>
      <c r="K38" s="67">
        <v>28</v>
      </c>
      <c r="L38" s="68">
        <v>30</v>
      </c>
      <c r="M38" s="63"/>
      <c r="N38" s="63"/>
      <c r="O38" s="57">
        <v>78</v>
      </c>
      <c r="P38" s="58">
        <v>262.01700000000005</v>
      </c>
      <c r="Q38" s="56">
        <v>257.86</v>
      </c>
    </row>
    <row r="39" spans="1:17" ht="15" customHeight="1" x14ac:dyDescent="0.45">
      <c r="A39" s="69" t="s">
        <v>60</v>
      </c>
      <c r="B39" s="70">
        <v>264.64499999999998</v>
      </c>
      <c r="C39" s="71">
        <v>264.15600000000001</v>
      </c>
      <c r="D39" s="71">
        <v>262.98500000000001</v>
      </c>
      <c r="E39" s="71">
        <v>262.423</v>
      </c>
      <c r="F39" s="71">
        <v>262.214</v>
      </c>
      <c r="G39" s="71">
        <v>260.745</v>
      </c>
      <c r="H39" s="71">
        <v>259.63900000000001</v>
      </c>
      <c r="I39" s="72">
        <v>258.74200000000002</v>
      </c>
      <c r="J39" s="71">
        <v>257.98399999999998</v>
      </c>
      <c r="K39" s="72">
        <v>256.82</v>
      </c>
      <c r="L39" s="73">
        <v>255.73</v>
      </c>
      <c r="O39" s="57">
        <v>80</v>
      </c>
      <c r="P39" s="58">
        <v>261.78000000000003</v>
      </c>
      <c r="Q39" s="56">
        <v>257.86</v>
      </c>
    </row>
    <row r="40" spans="1:17" ht="15" customHeight="1" x14ac:dyDescent="0.45">
      <c r="A40" s="64" t="s">
        <v>59</v>
      </c>
      <c r="B40" s="65">
        <v>32</v>
      </c>
      <c r="C40" s="66">
        <v>34</v>
      </c>
      <c r="D40" s="66">
        <v>36</v>
      </c>
      <c r="E40" s="66">
        <v>38</v>
      </c>
      <c r="F40" s="66">
        <v>40</v>
      </c>
      <c r="G40" s="66">
        <v>42</v>
      </c>
      <c r="H40" s="67">
        <v>44</v>
      </c>
      <c r="I40" s="66">
        <v>46</v>
      </c>
      <c r="J40" s="74">
        <v>48</v>
      </c>
      <c r="K40" s="75">
        <v>50</v>
      </c>
      <c r="L40" s="76">
        <v>52</v>
      </c>
      <c r="O40" s="57">
        <v>82</v>
      </c>
      <c r="P40" s="58">
        <v>262.04600000000005</v>
      </c>
      <c r="Q40" s="56">
        <v>257.86</v>
      </c>
    </row>
    <row r="41" spans="1:17" ht="15" customHeight="1" x14ac:dyDescent="0.45">
      <c r="A41" s="69" t="s">
        <v>60</v>
      </c>
      <c r="B41" s="70">
        <v>254.91</v>
      </c>
      <c r="C41" s="71">
        <v>254.47</v>
      </c>
      <c r="D41" s="71">
        <v>254.36</v>
      </c>
      <c r="E41" s="71">
        <v>254.12</v>
      </c>
      <c r="F41" s="71">
        <v>254.2</v>
      </c>
      <c r="G41" s="71">
        <v>254.4</v>
      </c>
      <c r="H41" s="72">
        <v>254.99</v>
      </c>
      <c r="I41" s="71">
        <v>255.67</v>
      </c>
      <c r="J41" s="71">
        <v>256.61</v>
      </c>
      <c r="K41" s="72">
        <v>257.75</v>
      </c>
      <c r="L41" s="73">
        <v>256.95</v>
      </c>
      <c r="O41" s="57">
        <v>84</v>
      </c>
      <c r="P41" s="58">
        <v>262.39200000000005</v>
      </c>
      <c r="Q41" s="56">
        <v>257.86</v>
      </c>
    </row>
    <row r="42" spans="1:17" ht="15" customHeight="1" x14ac:dyDescent="0.45">
      <c r="A42" s="64" t="s">
        <v>59</v>
      </c>
      <c r="B42" s="77">
        <v>54</v>
      </c>
      <c r="C42" s="74">
        <v>56</v>
      </c>
      <c r="D42" s="74">
        <v>58</v>
      </c>
      <c r="E42" s="74">
        <v>60</v>
      </c>
      <c r="F42" s="74">
        <v>62</v>
      </c>
      <c r="G42" s="75">
        <v>64</v>
      </c>
      <c r="H42" s="74">
        <v>66</v>
      </c>
      <c r="I42" s="74">
        <v>68</v>
      </c>
      <c r="J42" s="74">
        <v>70</v>
      </c>
      <c r="K42" s="75">
        <v>72</v>
      </c>
      <c r="L42" s="76">
        <v>74</v>
      </c>
      <c r="O42" s="57">
        <v>86</v>
      </c>
      <c r="P42" s="58">
        <v>263.05100000000004</v>
      </c>
      <c r="Q42" s="56">
        <v>257.86</v>
      </c>
    </row>
    <row r="43" spans="1:17" ht="15" customHeight="1" x14ac:dyDescent="0.45">
      <c r="A43" s="69" t="s">
        <v>60</v>
      </c>
      <c r="B43" s="70">
        <v>256.16000000000003</v>
      </c>
      <c r="C43" s="71">
        <v>256.14</v>
      </c>
      <c r="D43" s="71">
        <v>256.11</v>
      </c>
      <c r="E43" s="71">
        <v>256.3</v>
      </c>
      <c r="F43" s="71">
        <v>256.79000000000002</v>
      </c>
      <c r="G43" s="72">
        <v>257.45999999999998</v>
      </c>
      <c r="H43" s="71">
        <v>257.95800000000003</v>
      </c>
      <c r="I43" s="71">
        <v>258.17500000000001</v>
      </c>
      <c r="J43" s="71">
        <v>258.35599999999999</v>
      </c>
      <c r="K43" s="72">
        <v>258.76299999999998</v>
      </c>
      <c r="L43" s="73">
        <v>259.536</v>
      </c>
      <c r="O43" s="57">
        <v>88</v>
      </c>
      <c r="P43" s="58">
        <v>264.05900000000003</v>
      </c>
      <c r="Q43" s="56">
        <v>257.86</v>
      </c>
    </row>
    <row r="44" spans="1:17" ht="15" customHeight="1" x14ac:dyDescent="0.45">
      <c r="A44" s="64" t="s">
        <v>59</v>
      </c>
      <c r="B44" s="77">
        <v>76</v>
      </c>
      <c r="C44" s="74">
        <v>78</v>
      </c>
      <c r="D44" s="74">
        <v>80</v>
      </c>
      <c r="E44" s="74">
        <v>82</v>
      </c>
      <c r="F44" s="74">
        <v>84</v>
      </c>
      <c r="G44" s="74">
        <v>86</v>
      </c>
      <c r="H44" s="74">
        <v>88</v>
      </c>
      <c r="I44" s="74">
        <v>90</v>
      </c>
      <c r="J44" s="74">
        <v>90</v>
      </c>
      <c r="K44" s="75">
        <v>100</v>
      </c>
      <c r="L44" s="76">
        <v>110</v>
      </c>
      <c r="O44" s="57">
        <v>90</v>
      </c>
      <c r="P44" s="58">
        <v>265.30500000000001</v>
      </c>
      <c r="Q44" s="56">
        <v>257.86</v>
      </c>
    </row>
    <row r="45" spans="1:17" ht="15" customHeight="1" x14ac:dyDescent="0.45">
      <c r="A45" s="78" t="s">
        <v>60</v>
      </c>
      <c r="B45" s="79">
        <v>261.74400000000003</v>
      </c>
      <c r="C45" s="80">
        <v>261.84500000000003</v>
      </c>
      <c r="D45" s="80">
        <v>261.94200000000001</v>
      </c>
      <c r="E45" s="80">
        <v>261.93400000000003</v>
      </c>
      <c r="F45" s="80">
        <v>262.45600000000002</v>
      </c>
      <c r="G45" s="80">
        <v>262.98200000000003</v>
      </c>
      <c r="H45" s="80">
        <v>263.98599999999999</v>
      </c>
      <c r="I45" s="80">
        <v>265.33600000000001</v>
      </c>
      <c r="J45" s="80">
        <v>267.34199999999998</v>
      </c>
      <c r="K45" s="81">
        <v>267.45100000000002</v>
      </c>
      <c r="L45" s="82">
        <v>267.46199999999999</v>
      </c>
      <c r="O45" s="57">
        <v>90</v>
      </c>
      <c r="P45" s="58">
        <v>267.35899999999998</v>
      </c>
      <c r="Q45" s="56">
        <v>257.86</v>
      </c>
    </row>
    <row r="46" spans="1:17" ht="15" customHeight="1" x14ac:dyDescent="0.45">
      <c r="A46" s="83" t="s">
        <v>59</v>
      </c>
      <c r="B46" s="84">
        <v>120</v>
      </c>
      <c r="C46" s="74">
        <v>130</v>
      </c>
      <c r="D46" s="74">
        <v>140</v>
      </c>
      <c r="E46" s="74"/>
      <c r="F46" s="74"/>
      <c r="G46" s="74"/>
      <c r="H46" s="74"/>
      <c r="I46" s="74"/>
      <c r="J46" s="74"/>
      <c r="K46" s="75"/>
      <c r="L46" s="76"/>
      <c r="O46" s="57">
        <v>100</v>
      </c>
      <c r="P46" s="58">
        <v>267.50099999999998</v>
      </c>
      <c r="Q46" s="56">
        <v>257.86</v>
      </c>
    </row>
    <row r="47" spans="1:17" ht="15" customHeight="1" x14ac:dyDescent="0.45">
      <c r="A47" s="78" t="s">
        <v>60</v>
      </c>
      <c r="B47" s="79">
        <v>267.45299999999997</v>
      </c>
      <c r="C47" s="80">
        <v>267.52199999999999</v>
      </c>
      <c r="D47" s="71">
        <v>267.63499999999999</v>
      </c>
      <c r="E47" s="80"/>
      <c r="F47" s="80"/>
      <c r="G47" s="80"/>
      <c r="H47" s="80"/>
      <c r="I47" s="80"/>
      <c r="J47" s="80"/>
      <c r="K47" s="81"/>
      <c r="L47" s="82"/>
      <c r="N47" s="53"/>
      <c r="O47" s="57">
        <v>110</v>
      </c>
      <c r="P47" s="58">
        <v>267.483</v>
      </c>
      <c r="Q47" s="56">
        <v>257.86</v>
      </c>
    </row>
    <row r="48" spans="1:17" ht="15" customHeight="1" x14ac:dyDescent="0.45">
      <c r="A48" s="83" t="s">
        <v>59</v>
      </c>
      <c r="B48" s="84"/>
      <c r="C48" s="74"/>
      <c r="D48" s="74"/>
      <c r="E48" s="74"/>
      <c r="F48" s="74"/>
      <c r="G48" s="74"/>
      <c r="H48" s="74"/>
      <c r="I48" s="74"/>
      <c r="J48" s="74"/>
      <c r="K48" s="75"/>
      <c r="L48" s="76"/>
      <c r="O48" s="57">
        <v>120</v>
      </c>
      <c r="P48" s="58">
        <v>267.47199999999998</v>
      </c>
      <c r="Q48" s="56">
        <v>257.86</v>
      </c>
    </row>
    <row r="49" spans="1:17" ht="15" customHeight="1" x14ac:dyDescent="0.45">
      <c r="A49" s="78" t="s">
        <v>60</v>
      </c>
      <c r="B49" s="79"/>
      <c r="C49" s="80"/>
      <c r="D49" s="80"/>
      <c r="E49" s="80"/>
      <c r="F49" s="80"/>
      <c r="G49" s="80"/>
      <c r="H49" s="80"/>
      <c r="I49" s="80"/>
      <c r="J49" s="80"/>
      <c r="K49" s="81"/>
      <c r="L49" s="82"/>
      <c r="O49" s="57">
        <v>130</v>
      </c>
      <c r="P49" s="58">
        <v>267.505</v>
      </c>
      <c r="Q49" s="56">
        <v>257.86</v>
      </c>
    </row>
    <row r="50" spans="1:17" ht="15" customHeight="1" x14ac:dyDescent="0.4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O50" s="57">
        <v>140</v>
      </c>
      <c r="P50" s="58">
        <v>267.70400000000001</v>
      </c>
      <c r="Q50" s="56">
        <v>257.86</v>
      </c>
    </row>
    <row r="51" spans="1:17" s="85" customFormat="1" ht="24.95" customHeight="1" x14ac:dyDescent="0.45">
      <c r="A51" s="159" t="s">
        <v>24</v>
      </c>
      <c r="B51" s="160"/>
      <c r="C51" s="86">
        <v>266.95999999999998</v>
      </c>
      <c r="D51" s="87" t="s">
        <v>62</v>
      </c>
      <c r="E51" s="159" t="s">
        <v>63</v>
      </c>
      <c r="F51" s="160"/>
      <c r="G51" s="86">
        <v>267.61200000000002</v>
      </c>
      <c r="H51" s="88" t="s">
        <v>62</v>
      </c>
      <c r="I51" s="159" t="s">
        <v>64</v>
      </c>
      <c r="J51" s="160"/>
      <c r="K51" s="89">
        <v>267.34199999999998</v>
      </c>
      <c r="L51" s="88" t="s">
        <v>62</v>
      </c>
      <c r="O51" s="57"/>
      <c r="P51" s="58"/>
      <c r="Q51" s="56"/>
    </row>
    <row r="52" spans="1:17" s="85" customFormat="1" ht="24.95" customHeight="1" x14ac:dyDescent="0.45">
      <c r="A52" s="161" t="s">
        <v>65</v>
      </c>
      <c r="B52" s="162"/>
      <c r="C52" s="86">
        <v>257</v>
      </c>
      <c r="D52" s="87" t="s">
        <v>62</v>
      </c>
      <c r="E52" s="161" t="s">
        <v>66</v>
      </c>
      <c r="F52" s="162"/>
      <c r="G52" s="86">
        <v>254.2</v>
      </c>
      <c r="H52" s="88" t="s">
        <v>62</v>
      </c>
      <c r="I52" s="163" t="s">
        <v>67</v>
      </c>
      <c r="J52" s="164"/>
      <c r="K52" s="164"/>
      <c r="L52" s="165"/>
      <c r="O52" s="57"/>
      <c r="P52" s="58"/>
      <c r="Q52" s="56">
        <f>Q4-C52</f>
        <v>0.86000000000001364</v>
      </c>
    </row>
    <row r="53" spans="1:17" ht="15" customHeight="1" x14ac:dyDescent="0.4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O53" s="57"/>
      <c r="P53" s="58"/>
      <c r="Q53" s="56"/>
    </row>
    <row r="54" spans="1:17" ht="15" customHeight="1" x14ac:dyDescent="0.45">
      <c r="A54" s="85"/>
      <c r="B54" s="85"/>
      <c r="C54" s="85"/>
      <c r="D54" s="85"/>
      <c r="E54" s="85"/>
      <c r="H54" s="85"/>
      <c r="I54" s="85"/>
      <c r="J54" s="85"/>
      <c r="K54" s="85"/>
      <c r="L54" s="85"/>
      <c r="O54" s="57"/>
      <c r="P54" s="58"/>
      <c r="Q54" s="56"/>
    </row>
    <row r="55" spans="1:17" ht="15" customHeight="1" x14ac:dyDescent="0.45">
      <c r="O55" s="57"/>
      <c r="P55" s="58"/>
      <c r="Q55" s="56"/>
    </row>
    <row r="56" spans="1:17" ht="15" customHeight="1" x14ac:dyDescent="0.45">
      <c r="E56" s="152" t="s">
        <v>68</v>
      </c>
      <c r="F56" s="152"/>
      <c r="G56" s="152"/>
      <c r="H56" s="152"/>
      <c r="I56" s="152"/>
      <c r="O56" s="57"/>
      <c r="P56" s="58"/>
      <c r="Q56" s="56"/>
    </row>
    <row r="57" spans="1:17" ht="15" customHeight="1" x14ac:dyDescent="0.45">
      <c r="O57" s="57"/>
      <c r="P57" s="58"/>
      <c r="Q57" s="56"/>
    </row>
    <row r="58" spans="1:17" ht="15" customHeight="1" x14ac:dyDescent="0.45">
      <c r="F58" s="90"/>
      <c r="G58" s="90"/>
      <c r="H58" s="90"/>
      <c r="N58" s="53"/>
      <c r="O58" s="57"/>
      <c r="P58" s="58"/>
      <c r="Q58" s="56"/>
    </row>
    <row r="59" spans="1:17" ht="15" customHeight="1" x14ac:dyDescent="0.45">
      <c r="O59" s="57"/>
      <c r="P59" s="58"/>
      <c r="Q59" s="56"/>
    </row>
    <row r="60" spans="1:17" ht="15" customHeight="1" x14ac:dyDescent="0.45">
      <c r="O60" s="57"/>
      <c r="P60" s="58"/>
      <c r="Q60" s="91"/>
    </row>
    <row r="61" spans="1:17" ht="15" customHeight="1" x14ac:dyDescent="0.45">
      <c r="O61" s="57"/>
      <c r="P61" s="58"/>
      <c r="Q61" s="91"/>
    </row>
    <row r="62" spans="1:17" ht="15" customHeight="1" x14ac:dyDescent="0.45">
      <c r="O62" s="57"/>
      <c r="P62" s="58"/>
      <c r="Q62" s="91"/>
    </row>
    <row r="63" spans="1:17" ht="15" customHeight="1" x14ac:dyDescent="0.45">
      <c r="O63" s="92"/>
      <c r="P63" s="93"/>
      <c r="Q63" s="91"/>
    </row>
    <row r="64" spans="1:17" ht="15" customHeight="1" x14ac:dyDescent="0.45">
      <c r="O64" s="92"/>
      <c r="P64" s="93"/>
      <c r="Q64" s="91"/>
    </row>
    <row r="65" spans="15:17" ht="15" customHeight="1" x14ac:dyDescent="0.45">
      <c r="O65" s="92"/>
      <c r="P65" s="93"/>
      <c r="Q65" s="91"/>
    </row>
    <row r="66" spans="15:17" ht="15" customHeight="1" x14ac:dyDescent="0.45">
      <c r="O66" s="92"/>
      <c r="P66" s="93"/>
      <c r="Q66" s="91"/>
    </row>
    <row r="67" spans="15:17" ht="15" customHeight="1" x14ac:dyDescent="0.45">
      <c r="O67" s="92"/>
      <c r="P67" s="93"/>
      <c r="Q67" s="91"/>
    </row>
    <row r="68" spans="15:17" ht="15" customHeight="1" x14ac:dyDescent="0.45">
      <c r="O68" s="92"/>
      <c r="P68" s="93"/>
      <c r="Q68" s="91"/>
    </row>
    <row r="69" spans="15:17" ht="15" customHeight="1" x14ac:dyDescent="0.45">
      <c r="O69" s="92"/>
      <c r="P69" s="93"/>
      <c r="Q69" s="91"/>
    </row>
    <row r="70" spans="15:17" ht="18.75" x14ac:dyDescent="0.45">
      <c r="O70" s="92"/>
      <c r="P70" s="93"/>
      <c r="Q70" s="91"/>
    </row>
    <row r="71" spans="15:17" ht="18.75" x14ac:dyDescent="0.45">
      <c r="O71" s="94"/>
      <c r="P71" s="95"/>
      <c r="Q71" s="96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2019-03-11T09:09:50Z</cp:lastPrinted>
  <dcterms:created xsi:type="dcterms:W3CDTF">2017-11-15T07:22:33Z</dcterms:created>
  <dcterms:modified xsi:type="dcterms:W3CDTF">2020-03-03T03:34:15Z</dcterms:modified>
</cp:coreProperties>
</file>