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2760" windowWidth="5970" windowHeight="6045" activeTab="0"/>
  </bookViews>
  <sheets>
    <sheet name="P73" sheetId="1" r:id="rId1"/>
    <sheet name="เฉลี่ย5ปี" sheetId="2" r:id="rId2"/>
  </sheets>
  <definedNames/>
  <calcPr fullCalcOnLoad="1"/>
</workbook>
</file>

<file path=xl/sharedStrings.xml><?xml version="1.0" encoding="utf-8"?>
<sst xmlns="http://schemas.openxmlformats.org/spreadsheetml/2006/main" count="117" uniqueCount="30">
  <si>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</si>
  <si>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</si>
  <si>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</si>
  <si>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</si>
  <si>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</si>
  <si>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</si>
  <si>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</si>
  <si>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</si>
  <si>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</si>
  <si>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</si>
  <si>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</si>
  <si>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สูงสุด</t>
  </si>
  <si>
    <t>เฉลี่ย</t>
  </si>
  <si>
    <t>ต่ำสุด</t>
  </si>
  <si>
    <t>มี.ค.</t>
  </si>
  <si>
    <t xml:space="preserve"> </t>
  </si>
  <si>
    <t>ปริมาณตะกอนรายเดือน - ตัน</t>
  </si>
  <si>
    <t>ปีน้ำ</t>
  </si>
  <si>
    <t>รายปี</t>
  </si>
  <si>
    <t>ตัน</t>
  </si>
  <si>
    <t>ปริมาณตะกอน</t>
  </si>
  <si>
    <t>Sediment  Yield  :</t>
  </si>
  <si>
    <t>ปริมาณตะกอนรายปีเฉลี่ย</t>
  </si>
  <si>
    <t>D.A.</t>
  </si>
  <si>
    <t>=</t>
  </si>
  <si>
    <t>ตัน/ตร.กม.</t>
  </si>
  <si>
    <t>เฉลี่ยตะกอน5ปี</t>
  </si>
  <si>
    <t>แม่น้ำปิง สถานี P.73 บ้านสบสอย อ.จอมทอง จ.เชียงใหม่</t>
  </si>
  <si>
    <t>พื้นที่รับน้ำ 14,814 ตร.กม.</t>
  </si>
  <si>
    <r>
      <t>หมายเหตุ</t>
    </r>
    <r>
      <rPr>
        <sz val="12"/>
        <rFont val="TH SarabunPSK"/>
        <family val="2"/>
      </rPr>
      <t xml:space="preserve"> 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</si>
</sst>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"/>
    <numFmt numFmtId="210" formatCode="0_)"/>
    <numFmt numFmtId="211" formatCode="0.000"/>
    <numFmt numFmtId="212" formatCode="\ ด\.ด\."/>
    <numFmt numFmtId="213" formatCode="\ ด\.ด\.\ "/>
    <numFmt numFmtId="214" formatCode="#,##0.0"/>
    <numFmt numFmtId="215" formatCode="_(* #,##0.0_);_(* \(#,##0.0\);_(* &quot;-&quot;??_);_(@_)"/>
    <numFmt numFmtId="216" formatCode="_(* #,##0_);_(* \(#,##0\);_(* &quot;-&quot;??_);_(@_)"/>
    <numFmt numFmtId="217" formatCode="0.00_)"/>
    <numFmt numFmtId="218" formatCode="#,##0.000"/>
    <numFmt numFmtId="219" formatCode="0.0000"/>
    <numFmt numFmtId="220" formatCode="_(* #,##0.000_);_(* \(#,##0.000\);_(* &quot;-&quot;??_);_(@_)"/>
    <numFmt numFmtId="221" formatCode="_-* #,##0.0_-;\-* #,##0.0_-;_-* &quot;-&quot;?_-;_-@_-"/>
    <numFmt numFmtId="222" formatCode="0.0000000"/>
    <numFmt numFmtId="223" formatCode="0.000000"/>
    <numFmt numFmtId="224" formatCode="0.00000"/>
  </numFmts>
  <fonts count="49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4"/>
      <name val="EucrosiaUPC"/>
      <family val="1"/>
    </font>
    <font>
      <sz val="8"/>
      <name val="AngsanaUPC"/>
      <family val="1"/>
    </font>
    <font>
      <sz val="14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1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6" fillId="0" borderId="0" xfId="42" applyFont="1" applyBorder="1">
      <alignment/>
      <protection/>
    </xf>
    <xf numFmtId="2" fontId="6" fillId="0" borderId="0" xfId="42" applyNumberFormat="1" applyFont="1">
      <alignment/>
      <protection/>
    </xf>
    <xf numFmtId="0" fontId="6" fillId="0" borderId="0" xfId="42" applyFont="1" applyBorder="1" applyAlignment="1">
      <alignment vertical="center"/>
      <protection/>
    </xf>
    <xf numFmtId="0" fontId="6" fillId="0" borderId="0" xfId="0" applyFont="1" applyAlignment="1">
      <alignment/>
    </xf>
    <xf numFmtId="0" fontId="9" fillId="0" borderId="0" xfId="42" applyFont="1" applyAlignment="1" applyProtection="1">
      <alignment horizontal="left"/>
      <protection/>
    </xf>
    <xf numFmtId="0" fontId="9" fillId="0" borderId="0" xfId="42" applyFont="1">
      <alignment/>
      <protection/>
    </xf>
    <xf numFmtId="3" fontId="9" fillId="0" borderId="0" xfId="42" applyNumberFormat="1" applyFont="1" applyAlignment="1">
      <alignment horizontal="center"/>
      <protection/>
    </xf>
    <xf numFmtId="2" fontId="9" fillId="0" borderId="0" xfId="42" applyNumberFormat="1" applyFont="1" applyAlignment="1">
      <alignment horizontal="center"/>
      <protection/>
    </xf>
    <xf numFmtId="0" fontId="10" fillId="0" borderId="0" xfId="42" applyFont="1">
      <alignment/>
      <protection/>
    </xf>
    <xf numFmtId="0" fontId="10" fillId="0" borderId="0" xfId="42" applyFont="1" applyAlignment="1">
      <alignment horizontal="center"/>
      <protection/>
    </xf>
    <xf numFmtId="0" fontId="6" fillId="0" borderId="10" xfId="42" applyFont="1" applyBorder="1">
      <alignment/>
      <protection/>
    </xf>
    <xf numFmtId="0" fontId="6" fillId="0" borderId="11" xfId="42" applyFont="1" applyBorder="1">
      <alignment/>
      <protection/>
    </xf>
    <xf numFmtId="0" fontId="6" fillId="0" borderId="12" xfId="42" applyFont="1" applyBorder="1" applyAlignment="1" applyProtection="1">
      <alignment horizontal="centerContinuous"/>
      <protection/>
    </xf>
    <xf numFmtId="0" fontId="6" fillId="0" borderId="13" xfId="42" applyFont="1" applyBorder="1" applyAlignment="1" applyProtection="1">
      <alignment horizontal="center" vertical="center"/>
      <protection/>
    </xf>
    <xf numFmtId="0" fontId="6" fillId="0" borderId="14" xfId="42" applyFont="1" applyBorder="1" applyAlignment="1" applyProtection="1">
      <alignment horizontal="center" vertical="center"/>
      <protection/>
    </xf>
    <xf numFmtId="0" fontId="6" fillId="0" borderId="15" xfId="42" applyFont="1" applyBorder="1" applyAlignment="1" applyProtection="1">
      <alignment horizontal="center" vertical="center"/>
      <protection/>
    </xf>
    <xf numFmtId="0" fontId="6" fillId="0" borderId="16" xfId="42" applyFont="1" applyBorder="1" applyAlignment="1" applyProtection="1">
      <alignment horizontal="center"/>
      <protection/>
    </xf>
    <xf numFmtId="0" fontId="6" fillId="0" borderId="17" xfId="42" applyFont="1" applyBorder="1" applyAlignment="1" applyProtection="1">
      <alignment horizontal="center"/>
      <protection/>
    </xf>
    <xf numFmtId="0" fontId="6" fillId="0" borderId="18" xfId="42" applyFont="1" applyBorder="1" applyAlignment="1" applyProtection="1">
      <alignment horizontal="center"/>
      <protection/>
    </xf>
    <xf numFmtId="0" fontId="6" fillId="0" borderId="13" xfId="0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0" fontId="6" fillId="0" borderId="19" xfId="0" applyFont="1" applyBorder="1" applyAlignment="1">
      <alignment horizontal="right"/>
    </xf>
    <xf numFmtId="4" fontId="6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0" fontId="9" fillId="0" borderId="0" xfId="42" applyFont="1" applyAlignment="1">
      <alignment/>
      <protection/>
    </xf>
    <xf numFmtId="2" fontId="12" fillId="0" borderId="0" xfId="42" applyNumberFormat="1" applyFont="1" applyAlignment="1">
      <alignment horizontal="centerContinuous"/>
      <protection/>
    </xf>
    <xf numFmtId="0" fontId="12" fillId="0" borderId="0" xfId="42" applyFont="1" applyBorder="1">
      <alignment/>
      <protection/>
    </xf>
    <xf numFmtId="0" fontId="12" fillId="0" borderId="0" xfId="42" applyFont="1">
      <alignment/>
      <protection/>
    </xf>
    <xf numFmtId="2" fontId="12" fillId="0" borderId="0" xfId="42" applyNumberFormat="1" applyFont="1">
      <alignment/>
      <protection/>
    </xf>
    <xf numFmtId="3" fontId="12" fillId="0" borderId="0" xfId="42" applyNumberFormat="1" applyFont="1" applyBorder="1">
      <alignment/>
      <protection/>
    </xf>
    <xf numFmtId="0" fontId="12" fillId="0" borderId="0" xfId="42" applyFont="1" applyAlignment="1" applyProtection="1">
      <alignment horizontal="left"/>
      <protection/>
    </xf>
    <xf numFmtId="0" fontId="12" fillId="0" borderId="22" xfId="42" applyFont="1" applyBorder="1">
      <alignment/>
      <protection/>
    </xf>
    <xf numFmtId="0" fontId="12" fillId="0" borderId="23" xfId="42" applyFont="1" applyBorder="1">
      <alignment/>
      <protection/>
    </xf>
    <xf numFmtId="0" fontId="12" fillId="0" borderId="24" xfId="42" applyFont="1" applyBorder="1" applyAlignment="1" applyProtection="1">
      <alignment horizontal="centerContinuous"/>
      <protection/>
    </xf>
    <xf numFmtId="0" fontId="12" fillId="0" borderId="25" xfId="42" applyFont="1" applyBorder="1" applyAlignment="1" applyProtection="1">
      <alignment horizontal="center" vertical="center"/>
      <protection/>
    </xf>
    <xf numFmtId="0" fontId="12" fillId="0" borderId="26" xfId="42" applyFont="1" applyBorder="1" applyAlignment="1" applyProtection="1">
      <alignment horizontal="center" vertical="center"/>
      <protection/>
    </xf>
    <xf numFmtId="0" fontId="12" fillId="0" borderId="27" xfId="42" applyFont="1" applyBorder="1" applyAlignment="1" applyProtection="1">
      <alignment horizontal="center" vertical="center"/>
      <protection/>
    </xf>
    <xf numFmtId="0" fontId="12" fillId="0" borderId="0" xfId="42" applyFont="1" applyBorder="1" applyAlignment="1">
      <alignment vertical="center"/>
      <protection/>
    </xf>
    <xf numFmtId="0" fontId="12" fillId="0" borderId="28" xfId="42" applyFont="1" applyBorder="1" applyAlignment="1" applyProtection="1">
      <alignment horizontal="center"/>
      <protection/>
    </xf>
    <xf numFmtId="0" fontId="12" fillId="0" borderId="29" xfId="42" applyFont="1" applyBorder="1" applyAlignment="1" applyProtection="1">
      <alignment horizontal="center"/>
      <protection/>
    </xf>
    <xf numFmtId="0" fontId="12" fillId="0" borderId="30" xfId="42" applyFont="1" applyBorder="1" applyAlignment="1" applyProtection="1">
      <alignment horizontal="center"/>
      <protection/>
    </xf>
    <xf numFmtId="217" fontId="12" fillId="0" borderId="0" xfId="42" applyNumberFormat="1" applyFont="1" applyBorder="1" applyProtection="1">
      <alignment/>
      <protection/>
    </xf>
    <xf numFmtId="210" fontId="12" fillId="0" borderId="31" xfId="42" applyNumberFormat="1" applyFont="1" applyBorder="1" applyAlignment="1" applyProtection="1">
      <alignment horizontal="center"/>
      <protection/>
    </xf>
    <xf numFmtId="217" fontId="12" fillId="0" borderId="0" xfId="42" applyNumberFormat="1" applyFont="1" applyBorder="1" applyAlignment="1" applyProtection="1">
      <alignment horizontal="left"/>
      <protection/>
    </xf>
    <xf numFmtId="217" fontId="12" fillId="0" borderId="32" xfId="42" applyNumberFormat="1" applyFont="1" applyBorder="1" applyAlignment="1" applyProtection="1">
      <alignment horizontal="center"/>
      <protection/>
    </xf>
    <xf numFmtId="0" fontId="12" fillId="0" borderId="31" xfId="42" applyFont="1" applyBorder="1">
      <alignment/>
      <protection/>
    </xf>
    <xf numFmtId="209" fontId="11" fillId="0" borderId="0" xfId="42" applyNumberFormat="1" applyFont="1" applyBorder="1" applyAlignment="1">
      <alignment horizontal="left"/>
      <protection/>
    </xf>
    <xf numFmtId="209" fontId="12" fillId="0" borderId="0" xfId="42" applyNumberFormat="1" applyFont="1" applyBorder="1" applyAlignment="1">
      <alignment horizontal="centerContinuous"/>
      <protection/>
    </xf>
    <xf numFmtId="2" fontId="12" fillId="0" borderId="0" xfId="42" applyNumberFormat="1" applyFont="1" applyBorder="1" applyAlignment="1">
      <alignment horizontal="center"/>
      <protection/>
    </xf>
    <xf numFmtId="209" fontId="12" fillId="0" borderId="32" xfId="42" applyNumberFormat="1" applyFont="1" applyBorder="1" applyAlignment="1">
      <alignment horizontal="centerContinuous"/>
      <protection/>
    </xf>
    <xf numFmtId="210" fontId="12" fillId="0" borderId="33" xfId="42" applyNumberFormat="1" applyFont="1" applyBorder="1" applyAlignment="1" applyProtection="1">
      <alignment horizontal="center"/>
      <protection/>
    </xf>
    <xf numFmtId="217" fontId="12" fillId="0" borderId="34" xfId="42" applyNumberFormat="1" applyFont="1" applyBorder="1" applyAlignment="1" applyProtection="1">
      <alignment horizontal="left"/>
      <protection/>
    </xf>
    <xf numFmtId="209" fontId="13" fillId="0" borderId="34" xfId="42" applyNumberFormat="1" applyFont="1" applyBorder="1" applyAlignment="1">
      <alignment horizontal="left"/>
      <protection/>
    </xf>
    <xf numFmtId="217" fontId="13" fillId="0" borderId="34" xfId="42" applyNumberFormat="1" applyFont="1" applyBorder="1" applyAlignment="1" applyProtection="1">
      <alignment horizontal="left"/>
      <protection/>
    </xf>
    <xf numFmtId="217" fontId="12" fillId="0" borderId="35" xfId="42" applyNumberFormat="1" applyFont="1" applyBorder="1" applyAlignment="1" applyProtection="1">
      <alignment horizontal="center"/>
      <protection/>
    </xf>
    <xf numFmtId="0" fontId="14" fillId="0" borderId="0" xfId="42" applyFont="1" applyBorder="1">
      <alignment/>
      <protection/>
    </xf>
    <xf numFmtId="0" fontId="14" fillId="0" borderId="25" xfId="42" applyFont="1" applyBorder="1" applyAlignment="1" applyProtection="1">
      <alignment horizontal="center"/>
      <protection/>
    </xf>
    <xf numFmtId="4" fontId="14" fillId="0" borderId="26" xfId="42" applyNumberFormat="1" applyFont="1" applyBorder="1" applyAlignment="1" applyProtection="1">
      <alignment horizontal="right"/>
      <protection/>
    </xf>
    <xf numFmtId="4" fontId="14" fillId="0" borderId="27" xfId="42" applyNumberFormat="1" applyFont="1" applyBorder="1" applyAlignment="1">
      <alignment horizontal="right"/>
      <protection/>
    </xf>
    <xf numFmtId="4" fontId="14" fillId="0" borderId="26" xfId="42" applyNumberFormat="1" applyFont="1" applyBorder="1" applyAlignment="1">
      <alignment horizontal="right"/>
      <protection/>
    </xf>
    <xf numFmtId="2" fontId="14" fillId="0" borderId="0" xfId="42" applyNumberFormat="1" applyFont="1" applyBorder="1">
      <alignment/>
      <protection/>
    </xf>
    <xf numFmtId="4" fontId="14" fillId="0" borderId="0" xfId="42" applyNumberFormat="1" applyFont="1" applyBorder="1">
      <alignment/>
      <protection/>
    </xf>
    <xf numFmtId="4" fontId="14" fillId="0" borderId="26" xfId="42" applyNumberFormat="1" applyFont="1" applyBorder="1">
      <alignment/>
      <protection/>
    </xf>
    <xf numFmtId="4" fontId="14" fillId="0" borderId="27" xfId="42" applyNumberFormat="1" applyFont="1" applyBorder="1">
      <alignment/>
      <protection/>
    </xf>
    <xf numFmtId="4" fontId="14" fillId="0" borderId="26" xfId="42" applyNumberFormat="1" applyFont="1" applyBorder="1" applyProtection="1">
      <alignment/>
      <protection/>
    </xf>
    <xf numFmtId="4" fontId="14" fillId="0" borderId="27" xfId="42" applyNumberFormat="1" applyFont="1" applyBorder="1" applyProtection="1">
      <alignment/>
      <protection/>
    </xf>
    <xf numFmtId="217" fontId="14" fillId="0" borderId="0" xfId="42" applyNumberFormat="1" applyFont="1" applyBorder="1" applyProtection="1">
      <alignment/>
      <protection/>
    </xf>
    <xf numFmtId="210" fontId="14" fillId="0" borderId="25" xfId="42" applyNumberFormat="1" applyFont="1" applyBorder="1" applyAlignment="1" applyProtection="1">
      <alignment horizontal="center"/>
      <protection/>
    </xf>
    <xf numFmtId="4" fontId="14" fillId="0" borderId="26" xfId="42" applyNumberFormat="1" applyFont="1" applyBorder="1" applyAlignment="1" applyProtection="1">
      <alignment horizontal="left"/>
      <protection/>
    </xf>
    <xf numFmtId="4" fontId="14" fillId="0" borderId="27" xfId="42" applyNumberFormat="1" applyFont="1" applyBorder="1" applyAlignment="1" applyProtection="1">
      <alignment horizontal="center"/>
      <protection/>
    </xf>
    <xf numFmtId="210" fontId="14" fillId="0" borderId="36" xfId="42" applyNumberFormat="1" applyFont="1" applyBorder="1" applyAlignment="1" applyProtection="1">
      <alignment horizontal="center"/>
      <protection/>
    </xf>
    <xf numFmtId="4" fontId="14" fillId="0" borderId="37" xfId="42" applyNumberFormat="1" applyFont="1" applyBorder="1" applyAlignment="1" applyProtection="1">
      <alignment horizontal="right"/>
      <protection/>
    </xf>
    <xf numFmtId="4" fontId="14" fillId="0" borderId="38" xfId="42" applyNumberFormat="1" applyFont="1" applyBorder="1" applyAlignment="1" applyProtection="1">
      <alignment horizontal="right"/>
      <protection/>
    </xf>
    <xf numFmtId="0" fontId="12" fillId="0" borderId="0" xfId="42" applyFont="1" applyAlignment="1">
      <alignment vertical="top"/>
      <protection/>
    </xf>
    <xf numFmtId="0" fontId="12" fillId="0" borderId="0" xfId="42" applyFont="1" applyBorder="1" applyAlignment="1">
      <alignment vertical="top"/>
      <protection/>
    </xf>
    <xf numFmtId="209" fontId="15" fillId="0" borderId="0" xfId="42" applyNumberFormat="1" applyFont="1" applyBorder="1" applyAlignment="1">
      <alignment horizontal="center"/>
      <protection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4" fontId="14" fillId="0" borderId="27" xfId="42" applyNumberFormat="1" applyFont="1" applyBorder="1" applyAlignment="1" applyProtection="1">
      <alignment horizontal="right"/>
      <protection/>
    </xf>
    <xf numFmtId="217" fontId="14" fillId="0" borderId="0" xfId="42" applyNumberFormat="1" applyFont="1" applyBorder="1" applyAlignment="1" applyProtection="1">
      <alignment horizontal="right"/>
      <protection/>
    </xf>
    <xf numFmtId="209" fontId="12" fillId="0" borderId="0" xfId="42" applyNumberFormat="1" applyFont="1" applyBorder="1" applyAlignment="1">
      <alignment horizontal="center"/>
      <protection/>
    </xf>
    <xf numFmtId="3" fontId="12" fillId="0" borderId="0" xfId="42" applyNumberFormat="1" applyFont="1" applyBorder="1" applyAlignment="1">
      <alignment horizontal="center"/>
      <protection/>
    </xf>
    <xf numFmtId="0" fontId="12" fillId="0" borderId="0" xfId="42" applyFont="1" applyBorder="1" applyAlignment="1">
      <alignment horizontal="right" vertical="top"/>
      <protection/>
    </xf>
    <xf numFmtId="2" fontId="7" fillId="0" borderId="0" xfId="42" applyNumberFormat="1" applyFont="1" applyAlignment="1">
      <alignment horizontal="right"/>
      <protection/>
    </xf>
    <xf numFmtId="0" fontId="8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SEDP70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33</xdr:row>
      <xdr:rowOff>0</xdr:rowOff>
    </xdr:from>
    <xdr:to>
      <xdr:col>7</xdr:col>
      <xdr:colOff>276225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2076450" y="87344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57150</xdr:colOff>
      <xdr:row>33</xdr:row>
      <xdr:rowOff>9525</xdr:rowOff>
    </xdr:from>
    <xdr:to>
      <xdr:col>10</xdr:col>
      <xdr:colOff>447675</xdr:colOff>
      <xdr:row>33</xdr:row>
      <xdr:rowOff>9525</xdr:rowOff>
    </xdr:to>
    <xdr:sp>
      <xdr:nvSpPr>
        <xdr:cNvPr id="2" name="Line 2"/>
        <xdr:cNvSpPr>
          <a:spLocks/>
        </xdr:cNvSpPr>
      </xdr:nvSpPr>
      <xdr:spPr>
        <a:xfrm>
          <a:off x="4743450" y="87439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tabSelected="1" zoomScalePageLayoutView="0" workbookViewId="0" topLeftCell="A1">
      <selection activeCell="P16" sqref="P16"/>
    </sheetView>
  </sheetViews>
  <sheetFormatPr defaultColWidth="12" defaultRowHeight="21"/>
  <cols>
    <col min="1" max="1" width="5.5" style="29" customWidth="1"/>
    <col min="2" max="2" width="9.33203125" style="30" customWidth="1"/>
    <col min="3" max="3" width="10" style="30" customWidth="1"/>
    <col min="4" max="5" width="8.83203125" style="30" customWidth="1"/>
    <col min="6" max="7" width="10.16015625" style="30" customWidth="1"/>
    <col min="8" max="8" width="10" style="30" customWidth="1"/>
    <col min="9" max="9" width="9.16015625" style="30" customWidth="1"/>
    <col min="10" max="10" width="9" style="30" customWidth="1"/>
    <col min="11" max="11" width="9.16015625" style="30" customWidth="1"/>
    <col min="12" max="13" width="7.83203125" style="30" customWidth="1"/>
    <col min="14" max="14" width="11.16015625" style="30" customWidth="1"/>
    <col min="15" max="16384" width="12" style="28" customWidth="1"/>
  </cols>
  <sheetData>
    <row r="1" spans="4:14" ht="21" customHeight="1">
      <c r="D1" s="27"/>
      <c r="E1" s="85" t="s">
        <v>16</v>
      </c>
      <c r="F1" s="85"/>
      <c r="G1" s="85"/>
      <c r="H1" s="85"/>
      <c r="I1" s="85"/>
      <c r="J1" s="27"/>
      <c r="K1" s="27"/>
      <c r="L1" s="27"/>
      <c r="M1" s="27"/>
      <c r="N1" s="27"/>
    </row>
    <row r="2" spans="2:14" s="78" customFormat="1" ht="20.25" customHeight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7" ht="24.75" customHeight="1">
      <c r="A3" s="75" t="s">
        <v>27</v>
      </c>
      <c r="B3" s="76"/>
      <c r="C3" s="75"/>
      <c r="D3" s="75"/>
      <c r="E3" s="75"/>
      <c r="F3" s="29"/>
      <c r="G3" s="29"/>
      <c r="H3" s="29"/>
      <c r="I3" s="29"/>
      <c r="J3" s="32"/>
      <c r="K3" s="29"/>
      <c r="L3" s="84" t="s">
        <v>28</v>
      </c>
      <c r="M3" s="84"/>
      <c r="N3" s="84"/>
      <c r="Q3" s="31">
        <v>14814</v>
      </c>
    </row>
    <row r="4" spans="1:14" ht="24.7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23.25" customHeight="1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 t="s">
        <v>20</v>
      </c>
    </row>
    <row r="6" spans="1:14" s="39" customFormat="1" ht="24" customHeight="1">
      <c r="A6" s="36" t="s">
        <v>17</v>
      </c>
      <c r="B6" s="37" t="s">
        <v>0</v>
      </c>
      <c r="C6" s="37" t="s">
        <v>1</v>
      </c>
      <c r="D6" s="37" t="s">
        <v>2</v>
      </c>
      <c r="E6" s="37" t="s">
        <v>3</v>
      </c>
      <c r="F6" s="37" t="s">
        <v>4</v>
      </c>
      <c r="G6" s="37" t="s">
        <v>5</v>
      </c>
      <c r="H6" s="37" t="s">
        <v>6</v>
      </c>
      <c r="I6" s="37" t="s">
        <v>7</v>
      </c>
      <c r="J6" s="37" t="s">
        <v>8</v>
      </c>
      <c r="K6" s="37" t="s">
        <v>9</v>
      </c>
      <c r="L6" s="37" t="s">
        <v>10</v>
      </c>
      <c r="M6" s="37" t="s">
        <v>14</v>
      </c>
      <c r="N6" s="38" t="s">
        <v>18</v>
      </c>
    </row>
    <row r="7" spans="1:14" ht="23.25" customHeight="1">
      <c r="A7" s="40" t="s">
        <v>15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 t="s">
        <v>19</v>
      </c>
    </row>
    <row r="8" spans="1:14" s="57" customFormat="1" ht="20.25" customHeight="1">
      <c r="A8" s="58">
        <v>2544</v>
      </c>
      <c r="B8" s="59">
        <v>547.0401040421185</v>
      </c>
      <c r="C8" s="59">
        <v>15999.842737430103</v>
      </c>
      <c r="D8" s="59">
        <v>8305.114294860425</v>
      </c>
      <c r="E8" s="59">
        <v>34678.82475471053</v>
      </c>
      <c r="F8" s="59">
        <v>208309.74775402117</v>
      </c>
      <c r="G8" s="59">
        <v>98696.4138530956</v>
      </c>
      <c r="H8" s="59">
        <v>85329.48882182856</v>
      </c>
      <c r="I8" s="59">
        <v>62980.33126944651</v>
      </c>
      <c r="J8" s="59">
        <v>13044.761412180313</v>
      </c>
      <c r="K8" s="59">
        <v>4323.862695580827</v>
      </c>
      <c r="L8" s="59">
        <v>981.6435765028718</v>
      </c>
      <c r="M8" s="59">
        <v>139.11967750786047</v>
      </c>
      <c r="N8" s="60">
        <f>SUM(B8:M8)</f>
        <v>533336.190951207</v>
      </c>
    </row>
    <row r="9" spans="1:14" s="57" customFormat="1" ht="20.25" customHeight="1">
      <c r="A9" s="58">
        <v>2545</v>
      </c>
      <c r="B9" s="59">
        <v>12.36</v>
      </c>
      <c r="C9" s="59">
        <v>256.26</v>
      </c>
      <c r="D9" s="59">
        <v>141.69</v>
      </c>
      <c r="E9" s="59">
        <v>101.31</v>
      </c>
      <c r="F9" s="59">
        <v>705.59</v>
      </c>
      <c r="G9" s="59">
        <v>3476.89</v>
      </c>
      <c r="H9" s="59">
        <v>1036.33</v>
      </c>
      <c r="I9" s="59">
        <v>1444.26</v>
      </c>
      <c r="J9" s="59">
        <v>443.81</v>
      </c>
      <c r="K9" s="59">
        <v>182.07</v>
      </c>
      <c r="L9" s="59">
        <v>51.24</v>
      </c>
      <c r="M9" s="59">
        <v>16.45</v>
      </c>
      <c r="N9" s="60">
        <f>+SUM(B9:M9)</f>
        <v>7868.26</v>
      </c>
    </row>
    <row r="10" spans="1:14" s="57" customFormat="1" ht="20.25" customHeight="1">
      <c r="A10" s="58">
        <v>2546</v>
      </c>
      <c r="B10" s="59">
        <v>4120.8</v>
      </c>
      <c r="C10" s="59">
        <v>8988.6</v>
      </c>
      <c r="D10" s="59">
        <v>7831.1</v>
      </c>
      <c r="E10" s="59">
        <v>10838.9</v>
      </c>
      <c r="F10" s="59">
        <v>17946</v>
      </c>
      <c r="G10" s="59">
        <v>66476</v>
      </c>
      <c r="H10" s="59">
        <v>14282</v>
      </c>
      <c r="I10" s="59">
        <v>5938.4</v>
      </c>
      <c r="J10" s="59">
        <v>1344.4</v>
      </c>
      <c r="K10" s="59">
        <v>275</v>
      </c>
      <c r="L10" s="59">
        <v>44.9</v>
      </c>
      <c r="M10" s="59">
        <v>13.5</v>
      </c>
      <c r="N10" s="60">
        <f>+SUM(B10:M10)</f>
        <v>138099.59999999998</v>
      </c>
    </row>
    <row r="11" spans="1:14" s="57" customFormat="1" ht="20.25" customHeight="1">
      <c r="A11" s="58">
        <v>2547</v>
      </c>
      <c r="B11" s="61">
        <v>16469.848443221294</v>
      </c>
      <c r="C11" s="61">
        <v>10102.548191143414</v>
      </c>
      <c r="D11" s="61">
        <v>15151.493328312825</v>
      </c>
      <c r="E11" s="61">
        <v>24244.31843042917</v>
      </c>
      <c r="F11" s="61">
        <v>39960.06831977123</v>
      </c>
      <c r="G11" s="61">
        <v>102634.99448453101</v>
      </c>
      <c r="H11" s="61">
        <v>28760.642877250775</v>
      </c>
      <c r="I11" s="61">
        <v>8255.744441581852</v>
      </c>
      <c r="J11" s="61">
        <v>4573.905805612956</v>
      </c>
      <c r="K11" s="61">
        <v>3290.9846920193468</v>
      </c>
      <c r="L11" s="61">
        <v>3978.155486372544</v>
      </c>
      <c r="M11" s="61">
        <v>3595.955129592324</v>
      </c>
      <c r="N11" s="60">
        <v>261018.65962983874</v>
      </c>
    </row>
    <row r="12" spans="1:14" s="57" customFormat="1" ht="20.25" customHeight="1">
      <c r="A12" s="58">
        <v>2548</v>
      </c>
      <c r="B12" s="61">
        <v>3623.6758783518335</v>
      </c>
      <c r="C12" s="61">
        <v>4727.614040876739</v>
      </c>
      <c r="D12" s="61">
        <v>15300.982135405568</v>
      </c>
      <c r="E12" s="61">
        <v>46493.74908802747</v>
      </c>
      <c r="F12" s="61">
        <v>92031.63151070355</v>
      </c>
      <c r="G12" s="61">
        <v>307570.7500705824</v>
      </c>
      <c r="H12" s="61">
        <v>132885.01121093397</v>
      </c>
      <c r="I12" s="61">
        <v>92573.61096310455</v>
      </c>
      <c r="J12" s="61">
        <v>25122.951223057215</v>
      </c>
      <c r="K12" s="61">
        <v>7759.272165506386</v>
      </c>
      <c r="L12" s="61">
        <v>3935.1368220772233</v>
      </c>
      <c r="M12" s="61">
        <v>2113.077015256822</v>
      </c>
      <c r="N12" s="60">
        <v>734137.4621238838</v>
      </c>
    </row>
    <row r="13" spans="1:14" s="57" customFormat="1" ht="20.25" customHeight="1">
      <c r="A13" s="58">
        <v>2549</v>
      </c>
      <c r="B13" s="61">
        <v>8546.303065447728</v>
      </c>
      <c r="C13" s="61">
        <v>44199.83276566508</v>
      </c>
      <c r="D13" s="61">
        <v>42680.063929579606</v>
      </c>
      <c r="E13" s="61">
        <v>44675.446368990466</v>
      </c>
      <c r="F13" s="61">
        <v>138887.31056974264</v>
      </c>
      <c r="G13" s="61">
        <v>291745.6890562081</v>
      </c>
      <c r="H13" s="61">
        <v>141263.11911819575</v>
      </c>
      <c r="I13" s="61">
        <v>29450.802693804173</v>
      </c>
      <c r="J13" s="61">
        <v>11434.729749120172</v>
      </c>
      <c r="K13" s="61">
        <v>6910.226556369301</v>
      </c>
      <c r="L13" s="61">
        <v>4203.318186438815</v>
      </c>
      <c r="M13" s="61">
        <v>1653.3277847342742</v>
      </c>
      <c r="N13" s="60">
        <v>765650.1698442962</v>
      </c>
    </row>
    <row r="14" spans="1:14" s="57" customFormat="1" ht="20.25" customHeight="1">
      <c r="A14" s="58">
        <v>2550</v>
      </c>
      <c r="B14" s="61">
        <v>1239.498056835688</v>
      </c>
      <c r="C14" s="61">
        <v>137786.18734708725</v>
      </c>
      <c r="D14" s="61">
        <v>54470.04603885996</v>
      </c>
      <c r="E14" s="61">
        <v>29031.95616045309</v>
      </c>
      <c r="F14" s="61">
        <v>56680.132124865915</v>
      </c>
      <c r="G14" s="61">
        <v>141733.83725901943</v>
      </c>
      <c r="H14" s="61">
        <v>139363.3564564868</v>
      </c>
      <c r="I14" s="61">
        <v>45378.16903178951</v>
      </c>
      <c r="J14" s="61">
        <v>11092.883268087244</v>
      </c>
      <c r="K14" s="61">
        <v>2298.46035479302</v>
      </c>
      <c r="L14" s="61">
        <v>5208.552247416572</v>
      </c>
      <c r="M14" s="61">
        <v>2243.7387512126957</v>
      </c>
      <c r="N14" s="60">
        <v>626526.8170969072</v>
      </c>
    </row>
    <row r="15" spans="1:28" s="57" customFormat="1" ht="20.25" customHeight="1">
      <c r="A15" s="58">
        <v>2556</v>
      </c>
      <c r="B15" s="61">
        <v>53.401714379496234</v>
      </c>
      <c r="C15" s="61">
        <v>263.4115927319434</v>
      </c>
      <c r="D15" s="61">
        <v>1158.4207561854564</v>
      </c>
      <c r="E15" s="61">
        <v>8876.872739289056</v>
      </c>
      <c r="F15" s="61">
        <v>74490.60009343857</v>
      </c>
      <c r="G15" s="61">
        <v>128928.321322675</v>
      </c>
      <c r="H15" s="61">
        <v>135063.7683683154</v>
      </c>
      <c r="I15" s="61">
        <v>41926.14687805545</v>
      </c>
      <c r="J15" s="61">
        <v>18229.633337841395</v>
      </c>
      <c r="K15" s="61">
        <v>6263.759222245632</v>
      </c>
      <c r="L15" s="61">
        <v>3156.9992510109296</v>
      </c>
      <c r="M15" s="61">
        <v>1455.4958651789402</v>
      </c>
      <c r="N15" s="60">
        <v>419866.8311413473</v>
      </c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3"/>
    </row>
    <row r="16" spans="1:28" s="57" customFormat="1" ht="20.25" customHeight="1">
      <c r="A16" s="58">
        <v>2557</v>
      </c>
      <c r="B16" s="61">
        <v>2257.4018672238412</v>
      </c>
      <c r="C16" s="61">
        <v>6060.349710001446</v>
      </c>
      <c r="D16" s="61">
        <v>7909.436804772269</v>
      </c>
      <c r="E16" s="61">
        <v>8551.363675859566</v>
      </c>
      <c r="F16" s="61">
        <v>17840.864221263182</v>
      </c>
      <c r="G16" s="61">
        <v>39977.16991542033</v>
      </c>
      <c r="H16" s="61">
        <v>12615.374562000174</v>
      </c>
      <c r="I16" s="61">
        <v>7531.205781988315</v>
      </c>
      <c r="J16" s="61">
        <v>422.56074528388626</v>
      </c>
      <c r="K16" s="61">
        <v>4000.5002117593117</v>
      </c>
      <c r="L16" s="61">
        <v>689.293469573139</v>
      </c>
      <c r="M16" s="61">
        <v>165.3218203687698</v>
      </c>
      <c r="N16" s="60">
        <v>108020.84278551424</v>
      </c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3"/>
    </row>
    <row r="17" spans="1:28" s="57" customFormat="1" ht="20.25" customHeight="1">
      <c r="A17" s="58">
        <v>2558</v>
      </c>
      <c r="B17" s="61">
        <v>1006.2095441016185</v>
      </c>
      <c r="C17" s="61">
        <v>912.7918772770862</v>
      </c>
      <c r="D17" s="61">
        <v>409.58617722845594</v>
      </c>
      <c r="E17" s="61">
        <v>1050.256400755877</v>
      </c>
      <c r="F17" s="61">
        <v>9025.676431049356</v>
      </c>
      <c r="G17" s="61">
        <v>6472.148511032779</v>
      </c>
      <c r="H17" s="61">
        <v>5559.228024531381</v>
      </c>
      <c r="I17" s="61">
        <v>1853.2375620094126</v>
      </c>
      <c r="J17" s="61">
        <v>233.35007170328862</v>
      </c>
      <c r="K17" s="61">
        <v>0</v>
      </c>
      <c r="L17" s="61">
        <v>0</v>
      </c>
      <c r="M17" s="61">
        <v>0</v>
      </c>
      <c r="N17" s="60">
        <v>26522.484599689258</v>
      </c>
      <c r="O17" s="63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3"/>
    </row>
    <row r="18" spans="1:14" s="57" customFormat="1" ht="20.25" customHeight="1">
      <c r="A18" s="58">
        <v>2559</v>
      </c>
      <c r="B18" s="64">
        <v>0</v>
      </c>
      <c r="C18" s="64">
        <v>0</v>
      </c>
      <c r="D18" s="64">
        <v>3655.45357231109</v>
      </c>
      <c r="E18" s="64">
        <v>24355.09611273877</v>
      </c>
      <c r="F18" s="64">
        <v>44255.77947483641</v>
      </c>
      <c r="G18" s="64">
        <v>241785.30996009047</v>
      </c>
      <c r="H18" s="64">
        <v>72014.93286808666</v>
      </c>
      <c r="I18" s="64">
        <v>60217.81720966127</v>
      </c>
      <c r="J18" s="64">
        <v>81168.24809205685</v>
      </c>
      <c r="K18" s="64">
        <v>15711.180367677509</v>
      </c>
      <c r="L18" s="64">
        <v>933.8578370608743</v>
      </c>
      <c r="M18" s="64">
        <v>97.02518891614851</v>
      </c>
      <c r="N18" s="65">
        <v>544194.700683436</v>
      </c>
    </row>
    <row r="19" spans="1:25" s="57" customFormat="1" ht="20.25" customHeight="1">
      <c r="A19" s="58">
        <v>2560</v>
      </c>
      <c r="B19" s="66">
        <v>160.61648486492865</v>
      </c>
      <c r="C19" s="66">
        <v>48746.01307576174</v>
      </c>
      <c r="D19" s="66">
        <v>74777.30470394673</v>
      </c>
      <c r="E19" s="66">
        <v>4753.9744542196495</v>
      </c>
      <c r="F19" s="66">
        <v>18010.395132145604</v>
      </c>
      <c r="G19" s="66">
        <v>105758.91721872285</v>
      </c>
      <c r="H19" s="66">
        <v>97244.04628513088</v>
      </c>
      <c r="I19" s="66">
        <v>17154.94924971038</v>
      </c>
      <c r="J19" s="66">
        <v>3335.987221254258</v>
      </c>
      <c r="K19" s="66">
        <v>5100.837945418153</v>
      </c>
      <c r="L19" s="66">
        <v>4361.865875741504</v>
      </c>
      <c r="M19" s="66">
        <v>875.1265645406887</v>
      </c>
      <c r="N19" s="67">
        <v>380280.03421145736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</row>
    <row r="20" spans="1:25" s="57" customFormat="1" ht="20.25" customHeight="1">
      <c r="A20" s="58">
        <v>2561</v>
      </c>
      <c r="B20" s="66">
        <v>341.2556910864445</v>
      </c>
      <c r="C20" s="66">
        <v>361.18168192116565</v>
      </c>
      <c r="D20" s="66">
        <v>19910.04454960269</v>
      </c>
      <c r="E20" s="66">
        <v>9258.804076529286</v>
      </c>
      <c r="F20" s="66">
        <v>4266.432396715607</v>
      </c>
      <c r="G20" s="66">
        <v>5069.905803441716</v>
      </c>
      <c r="H20" s="66">
        <v>8126.119938610595</v>
      </c>
      <c r="I20" s="66">
        <v>1963.4695159103453</v>
      </c>
      <c r="J20" s="66">
        <v>56.419509541733326</v>
      </c>
      <c r="K20" s="66">
        <v>27.96348078367465</v>
      </c>
      <c r="L20" s="66">
        <v>20.429508450873133</v>
      </c>
      <c r="M20" s="66">
        <v>19.732924241122028</v>
      </c>
      <c r="N20" s="67">
        <v>49421.75907683525</v>
      </c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</row>
    <row r="21" spans="1:25" s="57" customFormat="1" ht="20.25" customHeight="1">
      <c r="A21" s="58">
        <v>2562</v>
      </c>
      <c r="B21" s="66">
        <v>277.3624625768008</v>
      </c>
      <c r="C21" s="66">
        <v>272.0264672760858</v>
      </c>
      <c r="D21" s="66">
        <v>74.31210946960357</v>
      </c>
      <c r="E21" s="66">
        <v>468.34211600680936</v>
      </c>
      <c r="F21" s="66">
        <v>4925.873625463199</v>
      </c>
      <c r="G21" s="66">
        <v>2109.681367642154</v>
      </c>
      <c r="H21" s="66">
        <v>1300.740573014798</v>
      </c>
      <c r="I21" s="66">
        <v>807.27090324135</v>
      </c>
      <c r="J21" s="66">
        <v>803.3300767446053</v>
      </c>
      <c r="K21" s="66">
        <v>1225.5139169623535</v>
      </c>
      <c r="L21" s="66">
        <v>560.6299404680001</v>
      </c>
      <c r="M21" s="66">
        <v>23.336261822157468</v>
      </c>
      <c r="N21" s="67">
        <v>12848.419820687915</v>
      </c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</row>
    <row r="22" spans="1:25" s="57" customFormat="1" ht="20.25" customHeight="1">
      <c r="A22" s="69">
        <v>2563</v>
      </c>
      <c r="B22" s="59">
        <v>0</v>
      </c>
      <c r="C22" s="59">
        <v>0</v>
      </c>
      <c r="D22" s="59">
        <v>0</v>
      </c>
      <c r="E22" s="59">
        <v>15367.62865965064</v>
      </c>
      <c r="F22" s="59">
        <v>19485.95442270265</v>
      </c>
      <c r="G22" s="59">
        <v>11335.039424934184</v>
      </c>
      <c r="H22" s="59">
        <v>1255.4021306290883</v>
      </c>
      <c r="I22" s="59">
        <v>2316.7701209871043</v>
      </c>
      <c r="J22" s="59">
        <v>1512.510260458605</v>
      </c>
      <c r="K22" s="59">
        <v>1090.8186381827747</v>
      </c>
      <c r="L22" s="59">
        <v>943.4091738551201</v>
      </c>
      <c r="M22" s="59">
        <v>164.12410376434605</v>
      </c>
      <c r="N22" s="80">
        <v>53471.656935164516</v>
      </c>
      <c r="O22" s="81"/>
      <c r="P22" s="68"/>
      <c r="Q22" s="68"/>
      <c r="R22" s="68"/>
      <c r="S22" s="68"/>
      <c r="T22" s="68"/>
      <c r="U22" s="68"/>
      <c r="V22" s="68"/>
      <c r="W22" s="68"/>
      <c r="X22" s="68"/>
      <c r="Y22" s="68"/>
    </row>
    <row r="23" spans="1:25" s="57" customFormat="1" ht="20.25" customHeight="1">
      <c r="A23" s="69">
        <v>2564</v>
      </c>
      <c r="B23" s="59">
        <v>161.96203975405913</v>
      </c>
      <c r="C23" s="59">
        <v>190.71001551343699</v>
      </c>
      <c r="D23" s="61">
        <v>161.42049873420333</v>
      </c>
      <c r="E23" s="59">
        <v>239.46105623298484</v>
      </c>
      <c r="F23" s="59">
        <v>5958.341930877664</v>
      </c>
      <c r="G23" s="59">
        <v>4920.840026352182</v>
      </c>
      <c r="H23" s="59">
        <v>9276.690986231515</v>
      </c>
      <c r="I23" s="59">
        <v>488.4554022046209</v>
      </c>
      <c r="J23" s="59">
        <v>323.7779464931168</v>
      </c>
      <c r="K23" s="59">
        <v>340.310863765414</v>
      </c>
      <c r="L23" s="59">
        <v>307.44498098883133</v>
      </c>
      <c r="M23" s="59">
        <v>336.6003464431948</v>
      </c>
      <c r="N23" s="80">
        <v>22706.016093591224</v>
      </c>
      <c r="O23" s="81"/>
      <c r="P23" s="68"/>
      <c r="Q23" s="68"/>
      <c r="R23" s="68"/>
      <c r="S23" s="68"/>
      <c r="T23" s="68"/>
      <c r="U23" s="68"/>
      <c r="V23" s="68"/>
      <c r="W23" s="68"/>
      <c r="X23" s="68"/>
      <c r="Y23" s="68"/>
    </row>
    <row r="24" spans="1:25" s="57" customFormat="1" ht="20.25" customHeight="1">
      <c r="A24" s="69">
        <v>2565</v>
      </c>
      <c r="B24" s="59">
        <v>902.9398327138285</v>
      </c>
      <c r="C24" s="59">
        <v>471148.185151951</v>
      </c>
      <c r="D24" s="61">
        <v>471.55522322357086</v>
      </c>
      <c r="E24" s="59">
        <v>621.5060772589304</v>
      </c>
      <c r="F24" s="59">
        <v>220238.39087520872</v>
      </c>
      <c r="G24" s="59">
        <v>595406.7784343637</v>
      </c>
      <c r="H24" s="59">
        <v>753292.5085936079</v>
      </c>
      <c r="I24" s="59">
        <v>747.3636968497324</v>
      </c>
      <c r="J24" s="59">
        <v>1038.3254800469197</v>
      </c>
      <c r="K24" s="59">
        <v>998.1912630047182</v>
      </c>
      <c r="L24" s="59">
        <v>910.469266712626</v>
      </c>
      <c r="M24" s="59">
        <v>1007.4236592371062</v>
      </c>
      <c r="N24" s="80">
        <v>2046783.6375541787</v>
      </c>
      <c r="O24" s="81"/>
      <c r="P24" s="68"/>
      <c r="Q24" s="68"/>
      <c r="R24" s="68"/>
      <c r="S24" s="68"/>
      <c r="T24" s="68"/>
      <c r="U24" s="68"/>
      <c r="V24" s="68"/>
      <c r="W24" s="68"/>
      <c r="X24" s="68"/>
      <c r="Y24" s="68"/>
    </row>
    <row r="25" spans="1:25" s="57" customFormat="1" ht="20.25" customHeight="1">
      <c r="A25" s="69" t="s">
        <v>15</v>
      </c>
      <c r="B25" s="70" t="s">
        <v>15</v>
      </c>
      <c r="C25" s="70" t="s">
        <v>15</v>
      </c>
      <c r="D25" s="70" t="s">
        <v>15</v>
      </c>
      <c r="E25" s="70" t="s">
        <v>15</v>
      </c>
      <c r="F25" s="70" t="s">
        <v>15</v>
      </c>
      <c r="G25" s="70" t="s">
        <v>15</v>
      </c>
      <c r="H25" s="70" t="s">
        <v>15</v>
      </c>
      <c r="I25" s="70" t="s">
        <v>15</v>
      </c>
      <c r="J25" s="70" t="s">
        <v>15</v>
      </c>
      <c r="K25" s="70" t="s">
        <v>15</v>
      </c>
      <c r="L25" s="70" t="s">
        <v>15</v>
      </c>
      <c r="M25" s="70" t="s">
        <v>15</v>
      </c>
      <c r="N25" s="71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</row>
    <row r="26" spans="1:25" s="57" customFormat="1" ht="20.25" customHeight="1">
      <c r="A26" s="69" t="s">
        <v>15</v>
      </c>
      <c r="B26" s="70" t="s">
        <v>15</v>
      </c>
      <c r="C26" s="70" t="s">
        <v>15</v>
      </c>
      <c r="D26" s="70" t="s">
        <v>15</v>
      </c>
      <c r="E26" s="70" t="s">
        <v>15</v>
      </c>
      <c r="F26" s="70" t="s">
        <v>15</v>
      </c>
      <c r="G26" s="70" t="s">
        <v>15</v>
      </c>
      <c r="H26" s="70" t="s">
        <v>15</v>
      </c>
      <c r="I26" s="70" t="s">
        <v>15</v>
      </c>
      <c r="J26" s="70" t="s">
        <v>15</v>
      </c>
      <c r="K26" s="70" t="s">
        <v>15</v>
      </c>
      <c r="L26" s="70" t="s">
        <v>15</v>
      </c>
      <c r="M26" s="70" t="s">
        <v>15</v>
      </c>
      <c r="N26" s="71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</row>
    <row r="27" spans="1:25" s="57" customFormat="1" ht="20.25" customHeight="1">
      <c r="A27" s="69" t="s">
        <v>15</v>
      </c>
      <c r="B27" s="70" t="s">
        <v>15</v>
      </c>
      <c r="C27" s="70" t="s">
        <v>15</v>
      </c>
      <c r="D27" s="70" t="s">
        <v>15</v>
      </c>
      <c r="E27" s="70" t="s">
        <v>15</v>
      </c>
      <c r="F27" s="70" t="s">
        <v>15</v>
      </c>
      <c r="G27" s="70" t="s">
        <v>15</v>
      </c>
      <c r="H27" s="70" t="s">
        <v>15</v>
      </c>
      <c r="I27" s="70" t="s">
        <v>15</v>
      </c>
      <c r="J27" s="70" t="s">
        <v>15</v>
      </c>
      <c r="K27" s="70" t="s">
        <v>15</v>
      </c>
      <c r="L27" s="70" t="s">
        <v>15</v>
      </c>
      <c r="M27" s="70" t="s">
        <v>15</v>
      </c>
      <c r="N27" s="71"/>
      <c r="O27" s="68"/>
      <c r="P27" s="68"/>
      <c r="Q27" s="68" t="s">
        <v>15</v>
      </c>
      <c r="R27" s="68"/>
      <c r="S27" s="68"/>
      <c r="T27" s="68"/>
      <c r="U27" s="68"/>
      <c r="V27" s="68"/>
      <c r="W27" s="68"/>
      <c r="X27" s="68"/>
      <c r="Y27" s="68"/>
    </row>
    <row r="28" spans="1:25" s="57" customFormat="1" ht="20.25" customHeight="1">
      <c r="A28" s="69" t="s">
        <v>15</v>
      </c>
      <c r="B28" s="70" t="s">
        <v>15</v>
      </c>
      <c r="C28" s="70" t="s">
        <v>15</v>
      </c>
      <c r="D28" s="70" t="s">
        <v>15</v>
      </c>
      <c r="E28" s="70" t="s">
        <v>15</v>
      </c>
      <c r="F28" s="70" t="s">
        <v>15</v>
      </c>
      <c r="G28" s="70" t="s">
        <v>15</v>
      </c>
      <c r="H28" s="70" t="s">
        <v>15</v>
      </c>
      <c r="I28" s="70" t="s">
        <v>15</v>
      </c>
      <c r="J28" s="70" t="s">
        <v>15</v>
      </c>
      <c r="K28" s="70" t="s">
        <v>15</v>
      </c>
      <c r="L28" s="70" t="s">
        <v>15</v>
      </c>
      <c r="M28" s="70" t="s">
        <v>15</v>
      </c>
      <c r="N28" s="71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</row>
    <row r="29" spans="1:25" s="57" customFormat="1" ht="20.25" customHeight="1">
      <c r="A29" s="72" t="s">
        <v>11</v>
      </c>
      <c r="B29" s="73">
        <f>+MAX(B8:B28)</f>
        <v>16469.848443221294</v>
      </c>
      <c r="C29" s="73">
        <f aca="true" t="shared" si="0" ref="B29:N29">+MAX(C8:C28)</f>
        <v>471148.185151951</v>
      </c>
      <c r="D29" s="73">
        <f t="shared" si="0"/>
        <v>74777.30470394673</v>
      </c>
      <c r="E29" s="73">
        <f t="shared" si="0"/>
        <v>46493.74908802747</v>
      </c>
      <c r="F29" s="73">
        <f t="shared" si="0"/>
        <v>220238.39087520872</v>
      </c>
      <c r="G29" s="73">
        <f t="shared" si="0"/>
        <v>595406.7784343637</v>
      </c>
      <c r="H29" s="73">
        <f t="shared" si="0"/>
        <v>753292.5085936079</v>
      </c>
      <c r="I29" s="73">
        <f t="shared" si="0"/>
        <v>92573.61096310455</v>
      </c>
      <c r="J29" s="73">
        <f t="shared" si="0"/>
        <v>81168.24809205685</v>
      </c>
      <c r="K29" s="73">
        <f t="shared" si="0"/>
        <v>15711.180367677509</v>
      </c>
      <c r="L29" s="73">
        <f t="shared" si="0"/>
        <v>5208.552247416572</v>
      </c>
      <c r="M29" s="73">
        <f t="shared" si="0"/>
        <v>3595.955129592324</v>
      </c>
      <c r="N29" s="74">
        <f t="shared" si="0"/>
        <v>2046783.6375541787</v>
      </c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</row>
    <row r="30" spans="1:25" s="57" customFormat="1" ht="20.25" customHeight="1">
      <c r="A30" s="72" t="s">
        <v>12</v>
      </c>
      <c r="B30" s="73">
        <f aca="true" t="shared" si="1" ref="B30:N30">+AVERAGE(B8:B28)</f>
        <v>2336.5103049764516</v>
      </c>
      <c r="C30" s="73">
        <f t="shared" si="1"/>
        <v>44118.562038508026</v>
      </c>
      <c r="D30" s="73">
        <f t="shared" si="1"/>
        <v>14847.530830734851</v>
      </c>
      <c r="E30" s="73">
        <f t="shared" si="1"/>
        <v>15506.34177477366</v>
      </c>
      <c r="F30" s="73">
        <f t="shared" si="1"/>
        <v>57236.39934604738</v>
      </c>
      <c r="G30" s="73">
        <f t="shared" si="1"/>
        <v>126711.68745341837</v>
      </c>
      <c r="H30" s="73">
        <f t="shared" si="1"/>
        <v>96392.2800479326</v>
      </c>
      <c r="I30" s="73">
        <f t="shared" si="1"/>
        <v>22413.412042373213</v>
      </c>
      <c r="J30" s="73">
        <f t="shared" si="1"/>
        <v>10245.975541146034</v>
      </c>
      <c r="K30" s="73">
        <f t="shared" si="1"/>
        <v>3517.5854337687306</v>
      </c>
      <c r="L30" s="73">
        <f t="shared" si="1"/>
        <v>1781.6085660394074</v>
      </c>
      <c r="M30" s="73">
        <f t="shared" si="1"/>
        <v>818.7855936950854</v>
      </c>
      <c r="N30" s="74">
        <f t="shared" si="1"/>
        <v>395926.67897341383</v>
      </c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</row>
    <row r="31" spans="1:25" s="57" customFormat="1" ht="20.25" customHeight="1">
      <c r="A31" s="72" t="s">
        <v>13</v>
      </c>
      <c r="B31" s="73">
        <f aca="true" t="shared" si="2" ref="B31:N31">+MIN(B8:B28)</f>
        <v>0</v>
      </c>
      <c r="C31" s="73">
        <f t="shared" si="2"/>
        <v>0</v>
      </c>
      <c r="D31" s="73">
        <f t="shared" si="2"/>
        <v>0</v>
      </c>
      <c r="E31" s="73">
        <f t="shared" si="2"/>
        <v>101.31</v>
      </c>
      <c r="F31" s="73">
        <f t="shared" si="2"/>
        <v>705.59</v>
      </c>
      <c r="G31" s="73">
        <f t="shared" si="2"/>
        <v>2109.681367642154</v>
      </c>
      <c r="H31" s="73">
        <f t="shared" si="2"/>
        <v>1036.33</v>
      </c>
      <c r="I31" s="73">
        <f t="shared" si="2"/>
        <v>488.4554022046209</v>
      </c>
      <c r="J31" s="73">
        <f t="shared" si="2"/>
        <v>56.419509541733326</v>
      </c>
      <c r="K31" s="73">
        <f t="shared" si="2"/>
        <v>0</v>
      </c>
      <c r="L31" s="73">
        <f t="shared" si="2"/>
        <v>0</v>
      </c>
      <c r="M31" s="73">
        <f t="shared" si="2"/>
        <v>0</v>
      </c>
      <c r="N31" s="74">
        <f t="shared" si="2"/>
        <v>7868.26</v>
      </c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</row>
    <row r="32" spans="1:25" ht="20.25" customHeight="1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6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:25" ht="20.25" customHeight="1">
      <c r="A33" s="47"/>
      <c r="B33" s="48" t="s">
        <v>21</v>
      </c>
      <c r="C33" s="49"/>
      <c r="D33" s="49"/>
      <c r="E33" s="82" t="s">
        <v>22</v>
      </c>
      <c r="F33" s="82"/>
      <c r="G33" s="82"/>
      <c r="H33" s="82"/>
      <c r="I33" s="77" t="s">
        <v>24</v>
      </c>
      <c r="J33" s="83">
        <f>N30</f>
        <v>395926.67897341383</v>
      </c>
      <c r="K33" s="83"/>
      <c r="L33" s="77" t="s">
        <v>24</v>
      </c>
      <c r="M33" s="50">
        <f>J33/J34</f>
        <v>26.726520789348847</v>
      </c>
      <c r="N33" s="51" t="s">
        <v>25</v>
      </c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:25" ht="20.25" customHeight="1">
      <c r="A34" s="47"/>
      <c r="B34" s="49"/>
      <c r="C34" s="49"/>
      <c r="D34" s="49"/>
      <c r="E34" s="49"/>
      <c r="F34" s="82" t="s">
        <v>23</v>
      </c>
      <c r="G34" s="82"/>
      <c r="H34" s="49"/>
      <c r="I34" s="49"/>
      <c r="J34" s="83">
        <f>Q3</f>
        <v>14814</v>
      </c>
      <c r="K34" s="83"/>
      <c r="L34" s="49"/>
      <c r="M34" s="49"/>
      <c r="N34" s="51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:25" ht="20.25" customHeight="1">
      <c r="A35" s="44" t="s">
        <v>15</v>
      </c>
      <c r="B35" s="45" t="s">
        <v>15</v>
      </c>
      <c r="C35" s="45" t="s">
        <v>15</v>
      </c>
      <c r="D35" s="45" t="s">
        <v>15</v>
      </c>
      <c r="E35" s="45" t="s">
        <v>15</v>
      </c>
      <c r="F35" s="45" t="s">
        <v>15</v>
      </c>
      <c r="G35" s="45" t="s">
        <v>15</v>
      </c>
      <c r="H35" s="45" t="s">
        <v>15</v>
      </c>
      <c r="I35" s="45" t="s">
        <v>15</v>
      </c>
      <c r="J35" s="45" t="s">
        <v>15</v>
      </c>
      <c r="K35" s="45" t="s">
        <v>15</v>
      </c>
      <c r="L35" s="45" t="s">
        <v>15</v>
      </c>
      <c r="M35" s="45" t="s">
        <v>15</v>
      </c>
      <c r="N35" s="46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:25" ht="24.75" customHeight="1">
      <c r="A36" s="52"/>
      <c r="B36" s="53"/>
      <c r="C36" s="54" t="s">
        <v>29</v>
      </c>
      <c r="D36" s="55"/>
      <c r="E36" s="53"/>
      <c r="F36" s="53"/>
      <c r="G36" s="53"/>
      <c r="H36" s="53"/>
      <c r="I36" s="53"/>
      <c r="J36" s="53"/>
      <c r="K36" s="53"/>
      <c r="L36" s="53"/>
      <c r="M36" s="53"/>
      <c r="N36" s="56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2:14" ht="18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2:14" ht="18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</sheetData>
  <sheetProtection/>
  <mergeCells count="6">
    <mergeCell ref="E33:H33"/>
    <mergeCell ref="J33:K33"/>
    <mergeCell ref="F34:G34"/>
    <mergeCell ref="J34:K34"/>
    <mergeCell ref="L3:N3"/>
    <mergeCell ref="E1:I1"/>
  </mergeCells>
  <printOptions/>
  <pageMargins left="1.2598425196850394" right="0.1968503937007874" top="0.9055118110236221" bottom="0.1968503937007874" header="0.5118110236220472" footer="0.03937007874015748"/>
  <pageSetup horizontalDpi="300" verticalDpi="300" orientation="portrait" paperSize="9" scale="80" r:id="rId2"/>
  <headerFooter alignWithMargins="0">
    <oddHeader>&amp;R&amp;"AngsanaUPC,ตัวหนา"&amp;16 21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R12" sqref="R12"/>
    </sheetView>
  </sheetViews>
  <sheetFormatPr defaultColWidth="9.33203125" defaultRowHeight="21"/>
  <cols>
    <col min="1" max="1" width="9.5" style="4" bestFit="1" customWidth="1"/>
    <col min="2" max="2" width="9.83203125" style="4" bestFit="1" customWidth="1"/>
    <col min="3" max="3" width="11.5" style="4" bestFit="1" customWidth="1"/>
    <col min="4" max="5" width="10.33203125" style="4" bestFit="1" customWidth="1"/>
    <col min="6" max="8" width="11.5" style="4" bestFit="1" customWidth="1"/>
    <col min="9" max="10" width="10.33203125" style="4" bestFit="1" customWidth="1"/>
    <col min="11" max="11" width="11" style="4" customWidth="1"/>
    <col min="12" max="13" width="9.83203125" style="4" bestFit="1" customWidth="1"/>
    <col min="14" max="14" width="13" style="4" customWidth="1"/>
    <col min="15" max="16384" width="9.33203125" style="4" customWidth="1"/>
  </cols>
  <sheetData>
    <row r="1" spans="1:14" ht="27">
      <c r="A1" s="86" t="s">
        <v>26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1" customFormat="1" ht="24.75" customHeight="1">
      <c r="A2" s="6" t="s">
        <v>27</v>
      </c>
      <c r="C2" s="6"/>
      <c r="D2" s="6"/>
      <c r="E2" s="6"/>
      <c r="F2" s="6"/>
      <c r="G2" s="6"/>
      <c r="H2" s="6"/>
      <c r="I2" s="6"/>
      <c r="J2" s="2"/>
      <c r="L2" s="26" t="s">
        <v>28</v>
      </c>
      <c r="M2" s="7"/>
      <c r="N2" s="8"/>
    </row>
    <row r="3" spans="1:14" s="1" customFormat="1" ht="24.75" customHeight="1">
      <c r="A3" s="5"/>
      <c r="B3" s="6"/>
      <c r="C3" s="6"/>
      <c r="D3" s="6"/>
      <c r="E3" s="6"/>
      <c r="F3" s="6"/>
      <c r="G3" s="6"/>
      <c r="H3" s="6"/>
      <c r="I3" s="6"/>
      <c r="J3" s="5"/>
      <c r="K3" s="9"/>
      <c r="L3" s="9"/>
      <c r="M3" s="9"/>
      <c r="N3" s="10"/>
    </row>
    <row r="4" spans="1:14" s="1" customFormat="1" ht="23.2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 t="s">
        <v>20</v>
      </c>
    </row>
    <row r="5" spans="1:14" s="3" customFormat="1" ht="24" customHeight="1">
      <c r="A5" s="14" t="s">
        <v>17</v>
      </c>
      <c r="B5" s="15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14</v>
      </c>
      <c r="N5" s="16" t="s">
        <v>18</v>
      </c>
    </row>
    <row r="6" spans="1:14" s="1" customFormat="1" ht="23.25" customHeight="1">
      <c r="A6" s="17" t="s">
        <v>15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 t="s">
        <v>19</v>
      </c>
    </row>
    <row r="7" spans="1:14" ht="21.75">
      <c r="A7" s="20">
        <v>2556</v>
      </c>
      <c r="B7" s="21">
        <v>53.401714379496234</v>
      </c>
      <c r="C7" s="21">
        <v>263.4115927319434</v>
      </c>
      <c r="D7" s="21">
        <v>1158.4207561854564</v>
      </c>
      <c r="E7" s="21">
        <v>8876.872739289056</v>
      </c>
      <c r="F7" s="21">
        <v>74490.60009343857</v>
      </c>
      <c r="G7" s="21">
        <v>128928.321322675</v>
      </c>
      <c r="H7" s="21">
        <v>135063.7683683154</v>
      </c>
      <c r="I7" s="21">
        <v>41926.14687805545</v>
      </c>
      <c r="J7" s="21">
        <v>18229.633337841395</v>
      </c>
      <c r="K7" s="21">
        <v>6263.759222245632</v>
      </c>
      <c r="L7" s="21">
        <v>3156.9992510109296</v>
      </c>
      <c r="M7" s="21">
        <v>1455.4958651789402</v>
      </c>
      <c r="N7" s="22">
        <v>419866.8311413473</v>
      </c>
    </row>
    <row r="8" spans="1:14" ht="21.75">
      <c r="A8" s="20">
        <v>2557</v>
      </c>
      <c r="B8" s="21">
        <v>2257.4018672238412</v>
      </c>
      <c r="C8" s="21">
        <v>6060.349710001446</v>
      </c>
      <c r="D8" s="21">
        <v>7909.436804772269</v>
      </c>
      <c r="E8" s="21">
        <v>8551.363675859566</v>
      </c>
      <c r="F8" s="21">
        <v>17840.864221263182</v>
      </c>
      <c r="G8" s="21">
        <v>39977.16991542033</v>
      </c>
      <c r="H8" s="21">
        <v>12615.374562000174</v>
      </c>
      <c r="I8" s="21">
        <v>7531.205781988315</v>
      </c>
      <c r="J8" s="21">
        <v>422.56074528388626</v>
      </c>
      <c r="K8" s="21">
        <v>4000.5002117593117</v>
      </c>
      <c r="L8" s="21">
        <v>689.293469573139</v>
      </c>
      <c r="M8" s="21">
        <v>165.3218203687698</v>
      </c>
      <c r="N8" s="22">
        <v>108020.84278551424</v>
      </c>
    </row>
    <row r="9" spans="1:14" ht="21.75">
      <c r="A9" s="20">
        <v>2558</v>
      </c>
      <c r="B9" s="21">
        <v>1006.2095441016185</v>
      </c>
      <c r="C9" s="21">
        <v>912.7918772770862</v>
      </c>
      <c r="D9" s="21">
        <v>409.58617722845594</v>
      </c>
      <c r="E9" s="21">
        <v>1050.256400755877</v>
      </c>
      <c r="F9" s="21">
        <v>9025.676431049356</v>
      </c>
      <c r="G9" s="21">
        <v>6472.148511032779</v>
      </c>
      <c r="H9" s="21">
        <v>5559.228024531381</v>
      </c>
      <c r="I9" s="21">
        <v>1853.2375620094126</v>
      </c>
      <c r="J9" s="21">
        <v>233.35007170328862</v>
      </c>
      <c r="K9" s="21">
        <v>0</v>
      </c>
      <c r="L9" s="21">
        <v>0</v>
      </c>
      <c r="M9" s="21">
        <v>0</v>
      </c>
      <c r="N9" s="22">
        <v>26522.484599689258</v>
      </c>
    </row>
    <row r="10" spans="1:14" ht="21.75">
      <c r="A10" s="20">
        <v>2559</v>
      </c>
      <c r="B10" s="21">
        <v>0</v>
      </c>
      <c r="C10" s="21">
        <v>0</v>
      </c>
      <c r="D10" s="21">
        <v>3655.45357231109</v>
      </c>
      <c r="E10" s="21">
        <v>24355.09611273877</v>
      </c>
      <c r="F10" s="21">
        <v>44255.77947483641</v>
      </c>
      <c r="G10" s="21">
        <v>241785.30996009047</v>
      </c>
      <c r="H10" s="21">
        <v>72014.93286808666</v>
      </c>
      <c r="I10" s="21">
        <v>60217.81720966127</v>
      </c>
      <c r="J10" s="21">
        <v>81168.24809205685</v>
      </c>
      <c r="K10" s="21">
        <v>15711.180367677509</v>
      </c>
      <c r="L10" s="21">
        <v>933.8578370608743</v>
      </c>
      <c r="M10" s="21">
        <v>97.02518891614851</v>
      </c>
      <c r="N10" s="22">
        <v>544194.700683436</v>
      </c>
    </row>
    <row r="11" spans="1:14" ht="21.75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</row>
    <row r="12" spans="1:14" ht="21.75">
      <c r="A12" s="23" t="s">
        <v>12</v>
      </c>
      <c r="B12" s="24">
        <f aca="true" t="shared" si="0" ref="B12:M12">AVERAGE(B7:B10)</f>
        <v>829.253281426239</v>
      </c>
      <c r="C12" s="24">
        <f t="shared" si="0"/>
        <v>1809.1382950026189</v>
      </c>
      <c r="D12" s="24">
        <f t="shared" si="0"/>
        <v>3283.2243276243175</v>
      </c>
      <c r="E12" s="24">
        <f t="shared" si="0"/>
        <v>10708.397232160816</v>
      </c>
      <c r="F12" s="24">
        <f t="shared" si="0"/>
        <v>36403.23005514688</v>
      </c>
      <c r="G12" s="24">
        <f t="shared" si="0"/>
        <v>104290.73742730464</v>
      </c>
      <c r="H12" s="24">
        <f t="shared" si="0"/>
        <v>56313.32595573341</v>
      </c>
      <c r="I12" s="24">
        <f t="shared" si="0"/>
        <v>27882.10185792861</v>
      </c>
      <c r="J12" s="24">
        <f t="shared" si="0"/>
        <v>25013.448061721356</v>
      </c>
      <c r="K12" s="24">
        <f t="shared" si="0"/>
        <v>6493.859950420613</v>
      </c>
      <c r="L12" s="24">
        <f t="shared" si="0"/>
        <v>1195.037639411236</v>
      </c>
      <c r="M12" s="24">
        <f t="shared" si="0"/>
        <v>429.4607186159646</v>
      </c>
      <c r="N12" s="25">
        <f>SUM(B12:M12)</f>
        <v>274651.2148024967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noom</dc:creator>
  <cp:keywords/>
  <dc:description/>
  <cp:lastModifiedBy>Admin_TK</cp:lastModifiedBy>
  <cp:lastPrinted>2022-06-02T06:32:20Z</cp:lastPrinted>
  <dcterms:created xsi:type="dcterms:W3CDTF">1997-10-01T06:02:11Z</dcterms:created>
  <dcterms:modified xsi:type="dcterms:W3CDTF">2023-06-15T03:29:20Z</dcterms:modified>
  <cp:category/>
  <cp:version/>
  <cp:contentType/>
  <cp:contentStatus/>
</cp:coreProperties>
</file>