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73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<sst xmlns="http://schemas.openxmlformats.org/spreadsheetml/2006/main" count="38" uniqueCount="23">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</sst>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0.00_)"/>
    <numFmt numFmtId="215" formatCode="&quot;฿&quot;#,##0.00_);[Red]\(&quot;฿&quot;#,##0.00\)"/>
    <numFmt numFmtId="216" formatCode="&quot;฿&quot;#,##0_);[Red]\(&quot;฿&quot;#,##0\)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#,##0.0"/>
  </numFmts>
  <fonts count="4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b/>
      <sz val="18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8"/>
      <color indexed="10"/>
      <name val="Arial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18" borderId="2" applyNumberFormat="0" applyAlignment="0" applyProtection="0"/>
    <xf numFmtId="0" fontId="10" fillId="0" borderId="3" applyNumberFormat="0" applyFill="0" applyAlignment="0" applyProtection="0"/>
    <xf numFmtId="0" fontId="8" fillId="0" borderId="4" applyNumberFormat="0" applyFill="0" applyAlignment="0" applyProtection="0"/>
    <xf numFmtId="0" fontId="41" fillId="4" borderId="0" applyNumberFormat="0" applyBorder="0" applyAlignment="0" applyProtection="0"/>
    <xf numFmtId="0" fontId="42" fillId="7" borderId="1" applyNumberFormat="0" applyAlignment="0" applyProtection="0"/>
    <xf numFmtId="0" fontId="11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5" fillId="17" borderId="6" applyNumberFormat="0" applyAlignment="0" applyProtection="0"/>
    <xf numFmtId="0" fontId="0" fillId="25" borderId="7" applyNumberFormat="0" applyFont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26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26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5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8" borderId="15" xfId="0" applyFont="1" applyFill="1" applyBorder="1" applyAlignment="1">
      <alignment horizontal="right"/>
    </xf>
    <xf numFmtId="0" fontId="2" fillId="26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26" borderId="17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 horizontal="right"/>
    </xf>
    <xf numFmtId="203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26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2" fillId="26" borderId="17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26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6" fillId="26" borderId="17" xfId="0" applyNumberFormat="1" applyFont="1" applyFill="1" applyBorder="1" applyAlignment="1">
      <alignment/>
    </xf>
    <xf numFmtId="0" fontId="47" fillId="26" borderId="17" xfId="0" applyFont="1" applyFill="1" applyBorder="1" applyAlignment="1">
      <alignment/>
    </xf>
    <xf numFmtId="3" fontId="47" fillId="26" borderId="17" xfId="0" applyNumberFormat="1" applyFont="1" applyFill="1" applyBorder="1" applyAlignment="1">
      <alignment/>
    </xf>
    <xf numFmtId="3" fontId="47" fillId="0" borderId="0" xfId="0" applyNumberFormat="1" applyFont="1" applyAlignment="1">
      <alignment/>
    </xf>
    <xf numFmtId="3" fontId="48" fillId="4" borderId="17" xfId="0" applyNumberFormat="1" applyFont="1" applyFill="1" applyBorder="1" applyAlignment="1">
      <alignment/>
    </xf>
    <xf numFmtId="0" fontId="2" fillId="26" borderId="11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" fillId="27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0.0307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2115"/>
          <c:w val="0.86125"/>
          <c:h val="0.62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P.73'!$B$5:$B$30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'std. - P.73'!$C$5:$C$30</c:f>
              <c:numCache>
                <c:ptCount val="26"/>
                <c:pt idx="0">
                  <c:v>838.5730000000002</c:v>
                </c:pt>
                <c:pt idx="1">
                  <c:v>2907.974</c:v>
                </c:pt>
                <c:pt idx="2">
                  <c:v>3633.7980000000002</c:v>
                </c:pt>
                <c:pt idx="3">
                  <c:v>3926.96</c:v>
                </c:pt>
                <c:pt idx="4">
                  <c:v>5808.4</c:v>
                </c:pt>
                <c:pt idx="5">
                  <c:v>2297.547</c:v>
                </c:pt>
                <c:pt idx="6">
                  <c:v>3661.64</c:v>
                </c:pt>
                <c:pt idx="7">
                  <c:v>5373.010368</c:v>
                </c:pt>
                <c:pt idx="8">
                  <c:v>5704.525440000001</c:v>
                </c:pt>
                <c:pt idx="9">
                  <c:v>3752.3514240000004</c:v>
                </c:pt>
                <c:pt idx="10">
                  <c:v>3764.04</c:v>
                </c:pt>
                <c:pt idx="11">
                  <c:v>2787.72</c:v>
                </c:pt>
                <c:pt idx="12">
                  <c:v>4048.0603200000014</c:v>
                </c:pt>
                <c:pt idx="13">
                  <c:v>8584.708320000002</c:v>
                </c:pt>
                <c:pt idx="14">
                  <c:v>2758.2266879999997</c:v>
                </c:pt>
                <c:pt idx="15">
                  <c:v>2540.428704</c:v>
                </c:pt>
                <c:pt idx="16">
                  <c:v>1988.64</c:v>
                </c:pt>
                <c:pt idx="17">
                  <c:v>640.5635520000001</c:v>
                </c:pt>
                <c:pt idx="18">
                  <c:v>2391.907104</c:v>
                </c:pt>
                <c:pt idx="19">
                  <c:v>3692.4</c:v>
                </c:pt>
                <c:pt idx="20">
                  <c:v>981.5</c:v>
                </c:pt>
                <c:pt idx="21">
                  <c:v>358.5</c:v>
                </c:pt>
                <c:pt idx="22">
                  <c:v>1067</c:v>
                </c:pt>
                <c:pt idx="23">
                  <c:v>1470.5003519999989</c:v>
                </c:pt>
                <c:pt idx="24">
                  <c:v>4091.6404800000014</c:v>
                </c:pt>
              </c:numCache>
            </c:numRef>
          </c:val>
        </c:ser>
        <c:axId val="58523028"/>
        <c:axId val="56945205"/>
      </c:barChart>
      <c:lineChart>
        <c:grouping val="standard"/>
        <c:varyColors val="0"/>
        <c:ser>
          <c:idx val="1"/>
          <c:order val="1"/>
          <c:tx>
            <c:v>ค่าเฉลี่ย (2541 - 2564 )อยู่ระหว่างค่า+-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P.73'!$B$5:$B$28</c:f>
              <c:numCache>
                <c:ptCount val="2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'std. - P.73'!$E$5:$E$28</c:f>
              <c:numCache>
                <c:ptCount val="24"/>
                <c:pt idx="0">
                  <c:v>3124.1239280000004</c:v>
                </c:pt>
                <c:pt idx="1">
                  <c:v>3124.1239280000004</c:v>
                </c:pt>
                <c:pt idx="2">
                  <c:v>3124.1239280000004</c:v>
                </c:pt>
                <c:pt idx="3">
                  <c:v>3124.1239280000004</c:v>
                </c:pt>
                <c:pt idx="4">
                  <c:v>3124.1239280000004</c:v>
                </c:pt>
                <c:pt idx="5">
                  <c:v>3124.1239280000004</c:v>
                </c:pt>
                <c:pt idx="6">
                  <c:v>3124.1239280000004</c:v>
                </c:pt>
                <c:pt idx="7">
                  <c:v>3124.1239280000004</c:v>
                </c:pt>
                <c:pt idx="8">
                  <c:v>3124.1239280000004</c:v>
                </c:pt>
                <c:pt idx="9">
                  <c:v>3124.1239280000004</c:v>
                </c:pt>
                <c:pt idx="10">
                  <c:v>3124.1239280000004</c:v>
                </c:pt>
                <c:pt idx="11">
                  <c:v>3124.1239280000004</c:v>
                </c:pt>
                <c:pt idx="12">
                  <c:v>3124.1239280000004</c:v>
                </c:pt>
                <c:pt idx="13">
                  <c:v>3124.1239280000004</c:v>
                </c:pt>
                <c:pt idx="14">
                  <c:v>3124.1239280000004</c:v>
                </c:pt>
                <c:pt idx="15">
                  <c:v>3124.1239280000004</c:v>
                </c:pt>
                <c:pt idx="16">
                  <c:v>3124.1239280000004</c:v>
                </c:pt>
                <c:pt idx="17">
                  <c:v>3124.1239280000004</c:v>
                </c:pt>
                <c:pt idx="18">
                  <c:v>3124.1239280000004</c:v>
                </c:pt>
                <c:pt idx="19">
                  <c:v>3124.1239280000004</c:v>
                </c:pt>
                <c:pt idx="20">
                  <c:v>3124.1239280000004</c:v>
                </c:pt>
                <c:pt idx="21">
                  <c:v>3124.1239280000004</c:v>
                </c:pt>
                <c:pt idx="22">
                  <c:v>3124.1239280000004</c:v>
                </c:pt>
                <c:pt idx="23">
                  <c:v>3124.1239280000004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P.73'!$B$5:$B$28</c:f>
              <c:numCache>
                <c:ptCount val="2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'std. - P.73'!$H$5:$H$28</c:f>
              <c:numCache>
                <c:ptCount val="24"/>
                <c:pt idx="0">
                  <c:v>5053.913277881742</c:v>
                </c:pt>
                <c:pt idx="1">
                  <c:v>5053.913277881742</c:v>
                </c:pt>
                <c:pt idx="2">
                  <c:v>5053.913277881742</c:v>
                </c:pt>
                <c:pt idx="3">
                  <c:v>5053.913277881742</c:v>
                </c:pt>
                <c:pt idx="4">
                  <c:v>5053.913277881742</c:v>
                </c:pt>
                <c:pt idx="5">
                  <c:v>5053.913277881742</c:v>
                </c:pt>
                <c:pt idx="6">
                  <c:v>5053.913277881742</c:v>
                </c:pt>
                <c:pt idx="7">
                  <c:v>5053.913277881742</c:v>
                </c:pt>
                <c:pt idx="8">
                  <c:v>5053.913277881742</c:v>
                </c:pt>
                <c:pt idx="9">
                  <c:v>5053.913277881742</c:v>
                </c:pt>
                <c:pt idx="10">
                  <c:v>5053.913277881742</c:v>
                </c:pt>
                <c:pt idx="11">
                  <c:v>5053.913277881742</c:v>
                </c:pt>
                <c:pt idx="12">
                  <c:v>5053.913277881742</c:v>
                </c:pt>
                <c:pt idx="13">
                  <c:v>5053.913277881742</c:v>
                </c:pt>
                <c:pt idx="14">
                  <c:v>5053.913277881742</c:v>
                </c:pt>
                <c:pt idx="15">
                  <c:v>5053.913277881742</c:v>
                </c:pt>
                <c:pt idx="16">
                  <c:v>5053.913277881742</c:v>
                </c:pt>
                <c:pt idx="17">
                  <c:v>5053.913277881742</c:v>
                </c:pt>
                <c:pt idx="18">
                  <c:v>5053.913277881742</c:v>
                </c:pt>
                <c:pt idx="19">
                  <c:v>5053.913277881742</c:v>
                </c:pt>
                <c:pt idx="20">
                  <c:v>5053.913277881742</c:v>
                </c:pt>
                <c:pt idx="21">
                  <c:v>5053.913277881742</c:v>
                </c:pt>
                <c:pt idx="22">
                  <c:v>5053.913277881742</c:v>
                </c:pt>
                <c:pt idx="23">
                  <c:v>5053.913277881742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P.73'!$B$5:$B$28</c:f>
              <c:numCache>
                <c:ptCount val="2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'std. - P.73'!$F$5:$F$28</c:f>
              <c:numCache>
                <c:ptCount val="24"/>
                <c:pt idx="0">
                  <c:v>1194.334578118259</c:v>
                </c:pt>
                <c:pt idx="1">
                  <c:v>1194.334578118259</c:v>
                </c:pt>
                <c:pt idx="2">
                  <c:v>1194.334578118259</c:v>
                </c:pt>
                <c:pt idx="3">
                  <c:v>1194.334578118259</c:v>
                </c:pt>
                <c:pt idx="4">
                  <c:v>1194.334578118259</c:v>
                </c:pt>
                <c:pt idx="5">
                  <c:v>1194.334578118259</c:v>
                </c:pt>
                <c:pt idx="6">
                  <c:v>1194.334578118259</c:v>
                </c:pt>
                <c:pt idx="7">
                  <c:v>1194.334578118259</c:v>
                </c:pt>
                <c:pt idx="8">
                  <c:v>1194.334578118259</c:v>
                </c:pt>
                <c:pt idx="9">
                  <c:v>1194.334578118259</c:v>
                </c:pt>
                <c:pt idx="10">
                  <c:v>1194.334578118259</c:v>
                </c:pt>
                <c:pt idx="11">
                  <c:v>1194.334578118259</c:v>
                </c:pt>
                <c:pt idx="12">
                  <c:v>1194.334578118259</c:v>
                </c:pt>
                <c:pt idx="13">
                  <c:v>1194.334578118259</c:v>
                </c:pt>
                <c:pt idx="14">
                  <c:v>1194.334578118259</c:v>
                </c:pt>
                <c:pt idx="15">
                  <c:v>1194.334578118259</c:v>
                </c:pt>
                <c:pt idx="16">
                  <c:v>1194.334578118259</c:v>
                </c:pt>
                <c:pt idx="17">
                  <c:v>1194.334578118259</c:v>
                </c:pt>
                <c:pt idx="18">
                  <c:v>1194.334578118259</c:v>
                </c:pt>
                <c:pt idx="19">
                  <c:v>1194.334578118259</c:v>
                </c:pt>
                <c:pt idx="20">
                  <c:v>1194.334578118259</c:v>
                </c:pt>
                <c:pt idx="21">
                  <c:v>1194.334578118259</c:v>
                </c:pt>
                <c:pt idx="22">
                  <c:v>1194.334578118259</c:v>
                </c:pt>
                <c:pt idx="23">
                  <c:v>1194.334578118259</c:v>
                </c:pt>
              </c:numCache>
            </c:numRef>
          </c:val>
          <c:smooth val="0"/>
        </c:ser>
        <c:axId val="58523028"/>
        <c:axId val="56945205"/>
      </c:line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945205"/>
        <c:crossesAt val="0"/>
        <c:auto val="1"/>
        <c:lblOffset val="100"/>
        <c:tickLblSkip val="1"/>
        <c:noMultiLvlLbl val="0"/>
      </c:catAx>
      <c:valAx>
        <c:axId val="56945205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523028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2"/>
          <c:y val="0.861"/>
          <c:w val="0.9372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19975"/>
          <c:w val="0.856"/>
          <c:h val="0.709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P.73'!$B$5:$B$30</c:f>
              <c:numCache>
                <c:ptCount val="25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'std. - P.73'!$C$5:$C$29</c:f>
              <c:numCache>
                <c:ptCount val="25"/>
                <c:pt idx="0">
                  <c:v>838.5730000000002</c:v>
                </c:pt>
                <c:pt idx="1">
                  <c:v>2907.974</c:v>
                </c:pt>
                <c:pt idx="2">
                  <c:v>3633.7980000000002</c:v>
                </c:pt>
                <c:pt idx="3">
                  <c:v>3926.96</c:v>
                </c:pt>
                <c:pt idx="4">
                  <c:v>5808.4</c:v>
                </c:pt>
                <c:pt idx="5">
                  <c:v>2297.547</c:v>
                </c:pt>
                <c:pt idx="6">
                  <c:v>3661.64</c:v>
                </c:pt>
                <c:pt idx="7">
                  <c:v>5373.010368</c:v>
                </c:pt>
                <c:pt idx="8">
                  <c:v>5704.525440000001</c:v>
                </c:pt>
                <c:pt idx="9">
                  <c:v>3752.3514240000004</c:v>
                </c:pt>
                <c:pt idx="10">
                  <c:v>3764.04</c:v>
                </c:pt>
                <c:pt idx="11">
                  <c:v>2787.72</c:v>
                </c:pt>
                <c:pt idx="12">
                  <c:v>4048.0603200000014</c:v>
                </c:pt>
                <c:pt idx="13">
                  <c:v>8584.708320000002</c:v>
                </c:pt>
                <c:pt idx="14">
                  <c:v>2758.2266879999997</c:v>
                </c:pt>
                <c:pt idx="15">
                  <c:v>2540.428704</c:v>
                </c:pt>
                <c:pt idx="16">
                  <c:v>1988.64</c:v>
                </c:pt>
                <c:pt idx="17">
                  <c:v>640.5635520000001</c:v>
                </c:pt>
                <c:pt idx="18">
                  <c:v>2391.907104</c:v>
                </c:pt>
                <c:pt idx="19">
                  <c:v>3692.4</c:v>
                </c:pt>
                <c:pt idx="20">
                  <c:v>981.5</c:v>
                </c:pt>
                <c:pt idx="21">
                  <c:v>358.5</c:v>
                </c:pt>
                <c:pt idx="22">
                  <c:v>1067</c:v>
                </c:pt>
                <c:pt idx="23">
                  <c:v>1470.5003519999989</c:v>
                </c:pt>
                <c:pt idx="24">
                  <c:v>4091.6404800000014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(2541 - 2564)24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P.73'!$B$5:$B$30</c:f>
              <c:numCache>
                <c:ptCount val="25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'std. - P.73'!$E$5:$E$28</c:f>
              <c:numCache>
                <c:ptCount val="24"/>
                <c:pt idx="0">
                  <c:v>3124.1239280000004</c:v>
                </c:pt>
                <c:pt idx="1">
                  <c:v>3124.1239280000004</c:v>
                </c:pt>
                <c:pt idx="2">
                  <c:v>3124.1239280000004</c:v>
                </c:pt>
                <c:pt idx="3">
                  <c:v>3124.1239280000004</c:v>
                </c:pt>
                <c:pt idx="4">
                  <c:v>3124.1239280000004</c:v>
                </c:pt>
                <c:pt idx="5">
                  <c:v>3124.1239280000004</c:v>
                </c:pt>
                <c:pt idx="6">
                  <c:v>3124.1239280000004</c:v>
                </c:pt>
                <c:pt idx="7">
                  <c:v>3124.1239280000004</c:v>
                </c:pt>
                <c:pt idx="8">
                  <c:v>3124.1239280000004</c:v>
                </c:pt>
                <c:pt idx="9">
                  <c:v>3124.1239280000004</c:v>
                </c:pt>
                <c:pt idx="10">
                  <c:v>3124.1239280000004</c:v>
                </c:pt>
                <c:pt idx="11">
                  <c:v>3124.1239280000004</c:v>
                </c:pt>
                <c:pt idx="12">
                  <c:v>3124.1239280000004</c:v>
                </c:pt>
                <c:pt idx="13">
                  <c:v>3124.1239280000004</c:v>
                </c:pt>
                <c:pt idx="14">
                  <c:v>3124.1239280000004</c:v>
                </c:pt>
                <c:pt idx="15">
                  <c:v>3124.1239280000004</c:v>
                </c:pt>
                <c:pt idx="16">
                  <c:v>3124.1239280000004</c:v>
                </c:pt>
                <c:pt idx="17">
                  <c:v>3124.1239280000004</c:v>
                </c:pt>
                <c:pt idx="18">
                  <c:v>3124.1239280000004</c:v>
                </c:pt>
                <c:pt idx="19">
                  <c:v>3124.1239280000004</c:v>
                </c:pt>
                <c:pt idx="20">
                  <c:v>3124.1239280000004</c:v>
                </c:pt>
                <c:pt idx="21">
                  <c:v>3124.1239280000004</c:v>
                </c:pt>
                <c:pt idx="22">
                  <c:v>3124.1239280000004</c:v>
                </c:pt>
                <c:pt idx="23">
                  <c:v>3124.1239280000004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P.73'!$B$5:$B$30</c:f>
              <c:numCache>
                <c:ptCount val="25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'std. - P.73'!$D$5:$D$29</c:f>
              <c:numCache>
                <c:ptCount val="25"/>
                <c:pt idx="24">
                  <c:v>4091.6404800000014</c:v>
                </c:pt>
              </c:numCache>
            </c:numRef>
          </c:val>
          <c:smooth val="0"/>
        </c:ser>
        <c:marker val="1"/>
        <c:axId val="42744798"/>
        <c:axId val="49158863"/>
      </c:line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158863"/>
        <c:crossesAt val="0"/>
        <c:auto val="1"/>
        <c:lblOffset val="100"/>
        <c:tickLblSkip val="1"/>
        <c:noMultiLvlLbl val="0"/>
      </c:catAx>
      <c:valAx>
        <c:axId val="49158863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744798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"/>
          <c:y val="0.91875"/>
          <c:w val="0.991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0.56775</cdr:y>
    </cdr:from>
    <cdr:to>
      <cdr:x>0.6965</cdr:x>
      <cdr:y>0.6045</cdr:y>
    </cdr:to>
    <cdr:sp>
      <cdr:nvSpPr>
        <cdr:cNvPr id="1" name="TextBox 1"/>
        <cdr:cNvSpPr txBox="1">
          <a:spLocks noChangeArrowheads="1"/>
        </cdr:cNvSpPr>
      </cdr:nvSpPr>
      <cdr:spPr>
        <a:xfrm>
          <a:off x="5267325" y="3495675"/>
          <a:ext cx="12763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3,124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0.559</cdr:x>
      <cdr:y>0.4575</cdr:y>
    </cdr:from>
    <cdr:to>
      <cdr:x>0.70225</cdr:x>
      <cdr:y>0.49525</cdr:y>
    </cdr:to>
    <cdr:sp>
      <cdr:nvSpPr>
        <cdr:cNvPr id="2" name="TextBox 1"/>
        <cdr:cNvSpPr txBox="1">
          <a:spLocks noChangeArrowheads="1"/>
        </cdr:cNvSpPr>
      </cdr:nvSpPr>
      <cdr:spPr>
        <a:xfrm>
          <a:off x="5248275" y="2819400"/>
          <a:ext cx="134302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5,054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0.318</cdr:x>
      <cdr:y>0.668</cdr:y>
    </cdr:from>
    <cdr:to>
      <cdr:x>0.45875</cdr:x>
      <cdr:y>0.707</cdr:y>
    </cdr:to>
    <cdr:sp>
      <cdr:nvSpPr>
        <cdr:cNvPr id="3" name="TextBox 1"/>
        <cdr:cNvSpPr txBox="1">
          <a:spLocks noChangeArrowheads="1"/>
        </cdr:cNvSpPr>
      </cdr:nvSpPr>
      <cdr:spPr>
        <a:xfrm>
          <a:off x="2981325" y="4114800"/>
          <a:ext cx="13239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1,194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0.21725</cdr:x>
      <cdr:y>0.4055</cdr:y>
    </cdr:from>
    <cdr:to>
      <cdr:x>0.2655</cdr:x>
      <cdr:y>0.56575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038350" y="2495550"/>
          <a:ext cx="457200" cy="9906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20">
      <selection activeCell="C29" sqref="C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2541</v>
      </c>
      <c r="C5" s="54">
        <v>838.5730000000002</v>
      </c>
      <c r="D5" s="55"/>
      <c r="E5" s="56">
        <f aca="true" t="shared" si="0" ref="E5:E28">$C$49</f>
        <v>3124.1239280000004</v>
      </c>
      <c r="F5" s="57">
        <f aca="true" t="shared" si="1" ref="F5:F28">+$C$52</f>
        <v>1194.334578118259</v>
      </c>
      <c r="G5" s="58">
        <f aca="true" t="shared" si="2" ref="G5:G28">$C$50</f>
        <v>1929.7893498817414</v>
      </c>
      <c r="H5" s="59">
        <f aca="true" t="shared" si="3" ref="H5:H28">+$C$53</f>
        <v>5053.913277881742</v>
      </c>
      <c r="I5" s="2">
        <v>1</v>
      </c>
    </row>
    <row r="6" spans="2:9" ht="11.25">
      <c r="B6" s="22">
        <v>2542</v>
      </c>
      <c r="C6" s="60">
        <v>2907.974</v>
      </c>
      <c r="D6" s="55"/>
      <c r="E6" s="61">
        <f t="shared" si="0"/>
        <v>3124.1239280000004</v>
      </c>
      <c r="F6" s="62">
        <f t="shared" si="1"/>
        <v>1194.334578118259</v>
      </c>
      <c r="G6" s="63">
        <f t="shared" si="2"/>
        <v>1929.7893498817414</v>
      </c>
      <c r="H6" s="64">
        <f t="shared" si="3"/>
        <v>5053.913277881742</v>
      </c>
      <c r="I6" s="2">
        <f>I5+1</f>
        <v>2</v>
      </c>
    </row>
    <row r="7" spans="2:9" ht="11.25">
      <c r="B7" s="22">
        <v>2543</v>
      </c>
      <c r="C7" s="60">
        <v>3633.7980000000002</v>
      </c>
      <c r="D7" s="55"/>
      <c r="E7" s="61">
        <f t="shared" si="0"/>
        <v>3124.1239280000004</v>
      </c>
      <c r="F7" s="62">
        <f t="shared" si="1"/>
        <v>1194.334578118259</v>
      </c>
      <c r="G7" s="63">
        <f t="shared" si="2"/>
        <v>1929.7893498817414</v>
      </c>
      <c r="H7" s="64">
        <f t="shared" si="3"/>
        <v>5053.913277881742</v>
      </c>
      <c r="I7" s="2">
        <f aca="true" t="shared" si="4" ref="I7:I28">I6+1</f>
        <v>3</v>
      </c>
    </row>
    <row r="8" spans="2:9" ht="11.25">
      <c r="B8" s="22">
        <v>2544</v>
      </c>
      <c r="C8" s="60">
        <v>3926.96</v>
      </c>
      <c r="D8" s="55"/>
      <c r="E8" s="61">
        <f t="shared" si="0"/>
        <v>3124.1239280000004</v>
      </c>
      <c r="F8" s="62">
        <f t="shared" si="1"/>
        <v>1194.334578118259</v>
      </c>
      <c r="G8" s="63">
        <f t="shared" si="2"/>
        <v>1929.7893498817414</v>
      </c>
      <c r="H8" s="64">
        <f t="shared" si="3"/>
        <v>5053.913277881742</v>
      </c>
      <c r="I8" s="2">
        <f t="shared" si="4"/>
        <v>4</v>
      </c>
    </row>
    <row r="9" spans="2:9" ht="11.25">
      <c r="B9" s="22">
        <v>2545</v>
      </c>
      <c r="C9" s="60">
        <v>5808.4</v>
      </c>
      <c r="D9" s="55"/>
      <c r="E9" s="61">
        <f t="shared" si="0"/>
        <v>3124.1239280000004</v>
      </c>
      <c r="F9" s="62">
        <f t="shared" si="1"/>
        <v>1194.334578118259</v>
      </c>
      <c r="G9" s="63">
        <f t="shared" si="2"/>
        <v>1929.7893498817414</v>
      </c>
      <c r="H9" s="64">
        <f t="shared" si="3"/>
        <v>5053.913277881742</v>
      </c>
      <c r="I9" s="2">
        <f t="shared" si="4"/>
        <v>5</v>
      </c>
    </row>
    <row r="10" spans="2:9" ht="11.25">
      <c r="B10" s="22">
        <v>2546</v>
      </c>
      <c r="C10" s="60">
        <v>2297.547</v>
      </c>
      <c r="D10" s="55"/>
      <c r="E10" s="61">
        <f t="shared" si="0"/>
        <v>3124.1239280000004</v>
      </c>
      <c r="F10" s="62">
        <f t="shared" si="1"/>
        <v>1194.334578118259</v>
      </c>
      <c r="G10" s="63">
        <f t="shared" si="2"/>
        <v>1929.7893498817414</v>
      </c>
      <c r="H10" s="64">
        <f t="shared" si="3"/>
        <v>5053.913277881742</v>
      </c>
      <c r="I10" s="2">
        <f t="shared" si="4"/>
        <v>6</v>
      </c>
    </row>
    <row r="11" spans="2:9" ht="11.25">
      <c r="B11" s="22">
        <v>2547</v>
      </c>
      <c r="C11" s="60">
        <v>3661.64</v>
      </c>
      <c r="D11" s="55"/>
      <c r="E11" s="61">
        <f t="shared" si="0"/>
        <v>3124.1239280000004</v>
      </c>
      <c r="F11" s="62">
        <f t="shared" si="1"/>
        <v>1194.334578118259</v>
      </c>
      <c r="G11" s="63">
        <f t="shared" si="2"/>
        <v>1929.7893498817414</v>
      </c>
      <c r="H11" s="64">
        <f t="shared" si="3"/>
        <v>5053.913277881742</v>
      </c>
      <c r="I11" s="2">
        <f t="shared" si="4"/>
        <v>7</v>
      </c>
    </row>
    <row r="12" spans="2:9" ht="11.25">
      <c r="B12" s="22">
        <v>2548</v>
      </c>
      <c r="C12" s="60">
        <v>5373.010368</v>
      </c>
      <c r="D12" s="55"/>
      <c r="E12" s="61">
        <f t="shared" si="0"/>
        <v>3124.1239280000004</v>
      </c>
      <c r="F12" s="62">
        <f t="shared" si="1"/>
        <v>1194.334578118259</v>
      </c>
      <c r="G12" s="63">
        <f t="shared" si="2"/>
        <v>1929.7893498817414</v>
      </c>
      <c r="H12" s="64">
        <f t="shared" si="3"/>
        <v>5053.913277881742</v>
      </c>
      <c r="I12" s="2">
        <f t="shared" si="4"/>
        <v>8</v>
      </c>
    </row>
    <row r="13" spans="2:9" ht="11.25">
      <c r="B13" s="22">
        <v>2549</v>
      </c>
      <c r="C13" s="60">
        <v>5704.525440000001</v>
      </c>
      <c r="D13" s="55"/>
      <c r="E13" s="61">
        <f t="shared" si="0"/>
        <v>3124.1239280000004</v>
      </c>
      <c r="F13" s="62">
        <f t="shared" si="1"/>
        <v>1194.334578118259</v>
      </c>
      <c r="G13" s="63">
        <f t="shared" si="2"/>
        <v>1929.7893498817414</v>
      </c>
      <c r="H13" s="64">
        <f t="shared" si="3"/>
        <v>5053.913277881742</v>
      </c>
      <c r="I13" s="2">
        <f t="shared" si="4"/>
        <v>9</v>
      </c>
    </row>
    <row r="14" spans="2:9" ht="11.25">
      <c r="B14" s="22">
        <v>2550</v>
      </c>
      <c r="C14" s="60">
        <v>3752.3514240000004</v>
      </c>
      <c r="D14" s="55"/>
      <c r="E14" s="61">
        <f t="shared" si="0"/>
        <v>3124.1239280000004</v>
      </c>
      <c r="F14" s="62">
        <f t="shared" si="1"/>
        <v>1194.334578118259</v>
      </c>
      <c r="G14" s="63">
        <f t="shared" si="2"/>
        <v>1929.7893498817414</v>
      </c>
      <c r="H14" s="64">
        <f t="shared" si="3"/>
        <v>5053.913277881742</v>
      </c>
      <c r="I14" s="2">
        <f t="shared" si="4"/>
        <v>10</v>
      </c>
    </row>
    <row r="15" spans="2:9" ht="11.25">
      <c r="B15" s="22">
        <v>2551</v>
      </c>
      <c r="C15" s="60">
        <v>3764.04</v>
      </c>
      <c r="D15" s="55"/>
      <c r="E15" s="61">
        <f t="shared" si="0"/>
        <v>3124.1239280000004</v>
      </c>
      <c r="F15" s="62">
        <f t="shared" si="1"/>
        <v>1194.334578118259</v>
      </c>
      <c r="G15" s="63">
        <f t="shared" si="2"/>
        <v>1929.7893498817414</v>
      </c>
      <c r="H15" s="64">
        <f t="shared" si="3"/>
        <v>5053.913277881742</v>
      </c>
      <c r="I15" s="2">
        <f t="shared" si="4"/>
        <v>11</v>
      </c>
    </row>
    <row r="16" spans="2:9" ht="11.25">
      <c r="B16" s="22">
        <v>2552</v>
      </c>
      <c r="C16" s="60">
        <v>2787.72</v>
      </c>
      <c r="D16" s="55"/>
      <c r="E16" s="61">
        <f t="shared" si="0"/>
        <v>3124.1239280000004</v>
      </c>
      <c r="F16" s="62">
        <f t="shared" si="1"/>
        <v>1194.334578118259</v>
      </c>
      <c r="G16" s="63">
        <f t="shared" si="2"/>
        <v>1929.7893498817414</v>
      </c>
      <c r="H16" s="64">
        <f t="shared" si="3"/>
        <v>5053.913277881742</v>
      </c>
      <c r="I16" s="2">
        <f t="shared" si="4"/>
        <v>12</v>
      </c>
    </row>
    <row r="17" spans="2:9" ht="11.25">
      <c r="B17" s="22">
        <v>2553</v>
      </c>
      <c r="C17" s="60">
        <v>4048.0603200000014</v>
      </c>
      <c r="D17" s="55"/>
      <c r="E17" s="61">
        <f t="shared" si="0"/>
        <v>3124.1239280000004</v>
      </c>
      <c r="F17" s="62">
        <f t="shared" si="1"/>
        <v>1194.334578118259</v>
      </c>
      <c r="G17" s="63">
        <f t="shared" si="2"/>
        <v>1929.7893498817414</v>
      </c>
      <c r="H17" s="64">
        <f t="shared" si="3"/>
        <v>5053.913277881742</v>
      </c>
      <c r="I17" s="2">
        <f t="shared" si="4"/>
        <v>13</v>
      </c>
    </row>
    <row r="18" spans="2:9" ht="11.25">
      <c r="B18" s="22">
        <v>2554</v>
      </c>
      <c r="C18" s="60">
        <v>8584.708320000002</v>
      </c>
      <c r="D18" s="55"/>
      <c r="E18" s="61">
        <f t="shared" si="0"/>
        <v>3124.1239280000004</v>
      </c>
      <c r="F18" s="62">
        <f t="shared" si="1"/>
        <v>1194.334578118259</v>
      </c>
      <c r="G18" s="63">
        <f t="shared" si="2"/>
        <v>1929.7893498817414</v>
      </c>
      <c r="H18" s="64">
        <f t="shared" si="3"/>
        <v>5053.913277881742</v>
      </c>
      <c r="I18" s="2">
        <f t="shared" si="4"/>
        <v>14</v>
      </c>
    </row>
    <row r="19" spans="2:9" ht="11.25">
      <c r="B19" s="22">
        <v>2555</v>
      </c>
      <c r="C19" s="60">
        <v>2758.2266879999997</v>
      </c>
      <c r="D19" s="55"/>
      <c r="E19" s="61">
        <f t="shared" si="0"/>
        <v>3124.1239280000004</v>
      </c>
      <c r="F19" s="62">
        <f t="shared" si="1"/>
        <v>1194.334578118259</v>
      </c>
      <c r="G19" s="63">
        <f t="shared" si="2"/>
        <v>1929.7893498817414</v>
      </c>
      <c r="H19" s="64">
        <f t="shared" si="3"/>
        <v>5053.913277881742</v>
      </c>
      <c r="I19" s="2">
        <f t="shared" si="4"/>
        <v>15</v>
      </c>
    </row>
    <row r="20" spans="2:9" ht="11.25">
      <c r="B20" s="22">
        <v>2556</v>
      </c>
      <c r="C20" s="60">
        <v>2540.428704</v>
      </c>
      <c r="D20" s="55"/>
      <c r="E20" s="61">
        <f t="shared" si="0"/>
        <v>3124.1239280000004</v>
      </c>
      <c r="F20" s="62">
        <f t="shared" si="1"/>
        <v>1194.334578118259</v>
      </c>
      <c r="G20" s="63">
        <f t="shared" si="2"/>
        <v>1929.7893498817414</v>
      </c>
      <c r="H20" s="64">
        <f t="shared" si="3"/>
        <v>5053.913277881742</v>
      </c>
      <c r="I20" s="2">
        <f t="shared" si="4"/>
        <v>16</v>
      </c>
    </row>
    <row r="21" spans="2:9" ht="11.25">
      <c r="B21" s="22">
        <v>2557</v>
      </c>
      <c r="C21" s="60">
        <v>1988.64</v>
      </c>
      <c r="D21" s="55"/>
      <c r="E21" s="61">
        <f t="shared" si="0"/>
        <v>3124.1239280000004</v>
      </c>
      <c r="F21" s="62">
        <f t="shared" si="1"/>
        <v>1194.334578118259</v>
      </c>
      <c r="G21" s="63">
        <f t="shared" si="2"/>
        <v>1929.7893498817414</v>
      </c>
      <c r="H21" s="64">
        <f t="shared" si="3"/>
        <v>5053.913277881742</v>
      </c>
      <c r="I21" s="2">
        <f t="shared" si="4"/>
        <v>17</v>
      </c>
    </row>
    <row r="22" spans="2:9" ht="11.25">
      <c r="B22" s="22">
        <v>2558</v>
      </c>
      <c r="C22" s="65">
        <v>640.5635520000001</v>
      </c>
      <c r="D22" s="55"/>
      <c r="E22" s="61">
        <f t="shared" si="0"/>
        <v>3124.1239280000004</v>
      </c>
      <c r="F22" s="62">
        <f t="shared" si="1"/>
        <v>1194.334578118259</v>
      </c>
      <c r="G22" s="63">
        <f t="shared" si="2"/>
        <v>1929.7893498817414</v>
      </c>
      <c r="H22" s="64">
        <f t="shared" si="3"/>
        <v>5053.913277881742</v>
      </c>
      <c r="I22" s="2">
        <f t="shared" si="4"/>
        <v>18</v>
      </c>
    </row>
    <row r="23" spans="2:9" ht="11.25">
      <c r="B23" s="22">
        <v>2559</v>
      </c>
      <c r="C23" s="60">
        <v>2391.907104</v>
      </c>
      <c r="D23" s="55"/>
      <c r="E23" s="61">
        <f t="shared" si="0"/>
        <v>3124.1239280000004</v>
      </c>
      <c r="F23" s="62">
        <f t="shared" si="1"/>
        <v>1194.334578118259</v>
      </c>
      <c r="G23" s="63">
        <f t="shared" si="2"/>
        <v>1929.7893498817414</v>
      </c>
      <c r="H23" s="64">
        <f t="shared" si="3"/>
        <v>5053.913277881742</v>
      </c>
      <c r="I23" s="2">
        <f t="shared" si="4"/>
        <v>19</v>
      </c>
    </row>
    <row r="24" spans="2:9" ht="11.25">
      <c r="B24" s="22">
        <v>2560</v>
      </c>
      <c r="C24" s="60">
        <v>3692.4</v>
      </c>
      <c r="D24" s="55"/>
      <c r="E24" s="61">
        <f t="shared" si="0"/>
        <v>3124.1239280000004</v>
      </c>
      <c r="F24" s="62">
        <f t="shared" si="1"/>
        <v>1194.334578118259</v>
      </c>
      <c r="G24" s="63">
        <f t="shared" si="2"/>
        <v>1929.7893498817414</v>
      </c>
      <c r="H24" s="64">
        <f t="shared" si="3"/>
        <v>5053.913277881742</v>
      </c>
      <c r="I24" s="2">
        <f t="shared" si="4"/>
        <v>20</v>
      </c>
    </row>
    <row r="25" spans="2:9" ht="11.25">
      <c r="B25" s="22">
        <v>2561</v>
      </c>
      <c r="C25" s="60">
        <v>981.5</v>
      </c>
      <c r="D25" s="55"/>
      <c r="E25" s="61">
        <f t="shared" si="0"/>
        <v>3124.1239280000004</v>
      </c>
      <c r="F25" s="62">
        <f t="shared" si="1"/>
        <v>1194.334578118259</v>
      </c>
      <c r="G25" s="63">
        <f t="shared" si="2"/>
        <v>1929.7893498817414</v>
      </c>
      <c r="H25" s="64">
        <f t="shared" si="3"/>
        <v>5053.913277881742</v>
      </c>
      <c r="I25" s="2">
        <f t="shared" si="4"/>
        <v>21</v>
      </c>
    </row>
    <row r="26" spans="2:9" ht="11.25">
      <c r="B26" s="22">
        <v>2562</v>
      </c>
      <c r="C26" s="60">
        <v>358.5</v>
      </c>
      <c r="D26" s="55"/>
      <c r="E26" s="61">
        <f t="shared" si="0"/>
        <v>3124.1239280000004</v>
      </c>
      <c r="F26" s="62">
        <f t="shared" si="1"/>
        <v>1194.334578118259</v>
      </c>
      <c r="G26" s="63">
        <f t="shared" si="2"/>
        <v>1929.7893498817414</v>
      </c>
      <c r="H26" s="64">
        <f t="shared" si="3"/>
        <v>5053.913277881742</v>
      </c>
      <c r="I26" s="2">
        <f t="shared" si="4"/>
        <v>22</v>
      </c>
    </row>
    <row r="27" spans="2:9" ht="11.25">
      <c r="B27" s="22">
        <v>2563</v>
      </c>
      <c r="C27" s="60">
        <v>1067</v>
      </c>
      <c r="D27" s="55"/>
      <c r="E27" s="61">
        <f t="shared" si="0"/>
        <v>3124.1239280000004</v>
      </c>
      <c r="F27" s="62">
        <f t="shared" si="1"/>
        <v>1194.334578118259</v>
      </c>
      <c r="G27" s="63">
        <f t="shared" si="2"/>
        <v>1929.7893498817414</v>
      </c>
      <c r="H27" s="64">
        <f t="shared" si="3"/>
        <v>5053.913277881742</v>
      </c>
      <c r="I27" s="2">
        <f t="shared" si="4"/>
        <v>23</v>
      </c>
    </row>
    <row r="28" spans="2:9" ht="11.25">
      <c r="B28" s="22">
        <v>2564</v>
      </c>
      <c r="C28" s="67">
        <v>1470.5003519999989</v>
      </c>
      <c r="D28" s="66"/>
      <c r="E28" s="61">
        <f t="shared" si="0"/>
        <v>3124.1239280000004</v>
      </c>
      <c r="F28" s="62">
        <f t="shared" si="1"/>
        <v>1194.334578118259</v>
      </c>
      <c r="G28" s="63">
        <f t="shared" si="2"/>
        <v>1929.7893498817414</v>
      </c>
      <c r="H28" s="64">
        <f t="shared" si="3"/>
        <v>5053.913277881742</v>
      </c>
      <c r="I28" s="2">
        <f t="shared" si="4"/>
        <v>24</v>
      </c>
    </row>
    <row r="29" spans="2:14" ht="11.25">
      <c r="B29" s="68">
        <v>2565</v>
      </c>
      <c r="C29" s="69">
        <v>4091.6404800000014</v>
      </c>
      <c r="D29" s="70">
        <f>C29</f>
        <v>4091.6404800000014</v>
      </c>
      <c r="E29" s="71"/>
      <c r="F29" s="62"/>
      <c r="G29" s="63"/>
      <c r="H29" s="64"/>
      <c r="K29" s="75" t="str">
        <f>'[1]std. - P.1'!$K$106:$N$106</f>
        <v>ปี 2565 ปริมาณน้ำสะสม 1 เม.ย.65 - 31 มี.ค.66</v>
      </c>
      <c r="L29" s="75"/>
      <c r="M29" s="75"/>
      <c r="N29" s="75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AVERAGE(C5:C28)</f>
        <v>3124.1239280000004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STDEV(C5:C28)</f>
        <v>1929.7893498817414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0.617705761473154</v>
      </c>
      <c r="D51" s="33"/>
      <c r="E51" s="44">
        <f>C51*100</f>
        <v>61.7705761473154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15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1194.334578118259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4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5053.913277881742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5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24</v>
      </c>
    </row>
    <row r="57" ht="11.25">
      <c r="C57" s="2">
        <f>COUNTIF(C5:C28,"&gt;5136")</f>
        <v>4</v>
      </c>
    </row>
    <row r="58" ht="11.25">
      <c r="C58" s="2">
        <f>COUNTIF(C5:C28,"&lt;1256")</f>
        <v>5</v>
      </c>
    </row>
  </sheetData>
  <sheetProtection/>
  <mergeCells count="2">
    <mergeCell ref="B2:B4"/>
    <mergeCell ref="K29:N2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2023-04-24T07:53:51Z</dcterms:modified>
  <cp:category/>
  <cp:version/>
  <cp:contentType/>
  <cp:contentStatus/>
</cp:coreProperties>
</file>