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 P.71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<sst xmlns="http://schemas.openxmlformats.org/spreadsheetml/2006/main" count="50" uniqueCount="25">
  <si>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</si>
  <si>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</si>
  <si>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</si>
  <si>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</si>
  <si>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</si>
  <si>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</si>
  <si>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</si>
  <si>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</si>
  <si>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</si>
  <si>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</si>
  <si>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</si>
  <si>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</si>
  <si>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</si>
  <si>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</si>
  <si>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</si>
  <si>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</si>
  <si>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</si>
  <si>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</si>
  <si>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</si>
  <si>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</si>
  <si>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</si>
  <si>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</si>
  <si>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</si>
  <si>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P.71A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</si>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</sst>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1" fontId="5" fillId="0" borderId="11" xfId="0" applyNumberFormat="1" applyFont="1" applyFill="1" applyBorder="1" applyAlignment="1">
      <alignment horizontal="right" vertical="center"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30" fontId="1" fillId="0" borderId="0" xfId="0" applyNumberFormat="1" applyFont="1" applyBorder="1" applyAlignment="1" applyProtection="1">
      <alignment horizontal="right" vertical="justify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P.71A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น้ำแม่ขาน อ.สันป่าตอง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1"/>
          <c:w val="0.94775"/>
          <c:h val="0.83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 P.71A'!$D$36:$O$36</c:f>
              <c:numCache/>
            </c:numRef>
          </c:xVal>
          <c:yVal>
            <c:numRef>
              <c:f>'Return  P.71A'!$D$37:$O$37</c:f>
              <c:numCache/>
            </c:numRef>
          </c:yVal>
          <c:smooth val="0"/>
        </c:ser>
        <c:axId val="42539463"/>
        <c:axId val="47310848"/>
      </c:scatterChart>
      <c:valAx>
        <c:axId val="4253946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7310848"/>
        <c:crossesAt val="100"/>
        <c:crossBetween val="midCat"/>
        <c:dispUnits/>
        <c:majorUnit val="10"/>
      </c:valAx>
      <c:valAx>
        <c:axId val="47310848"/>
        <c:scaling>
          <c:logBase val="10"/>
          <c:orientation val="minMax"/>
          <c:max val="10000"/>
          <c:min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0875"/>
              <c:y val="0.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539463"/>
        <c:crosses val="autoZero"/>
        <c:crossBetween val="midCat"/>
        <c:dispUnits/>
        <c:majorUnit val="10"/>
        <c:minorUnit val="10"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1" sqref="T11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8" t="s">
        <v>23</v>
      </c>
      <c r="B3" s="89"/>
      <c r="C3" s="89"/>
      <c r="D3" s="90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COUNT(J41:J53)</f>
        <v>13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1" t="s">
        <v>22</v>
      </c>
      <c r="B4" s="92"/>
      <c r="C4" s="92"/>
      <c r="D4" s="93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AVERAGE(J41:J53)</f>
        <v>162.70923076923074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(VAR(J41:J53))</f>
        <v>1910.891091025643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2553</v>
      </c>
      <c r="B6" s="86">
        <v>231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STDEV(J41:J53)</f>
        <v>43.71374030011208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2554</v>
      </c>
      <c r="B7" s="87">
        <v>232.65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2555</v>
      </c>
      <c r="B8" s="87">
        <v>179.75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2556</v>
      </c>
      <c r="B9" s="87">
        <v>162</v>
      </c>
      <c r="C9" s="13"/>
      <c r="D9" s="14"/>
      <c r="E9" s="16"/>
      <c r="F9" s="16"/>
      <c r="U9" s="2" t="s">
        <v>16</v>
      </c>
      <c r="V9" s="17">
        <f>+B80</f>
        <v>0.506951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2557</v>
      </c>
      <c r="B10" s="87">
        <v>85.8</v>
      </c>
      <c r="C10" s="13"/>
      <c r="D10" s="14"/>
      <c r="E10" s="18"/>
      <c r="F10" s="19"/>
      <c r="U10" s="2" t="s">
        <v>17</v>
      </c>
      <c r="V10" s="17">
        <f>+B81</f>
        <v>0.997127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2558</v>
      </c>
      <c r="B11" s="87">
        <v>116.6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2559</v>
      </c>
      <c r="B12" s="87">
        <v>128.17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2560</v>
      </c>
      <c r="B13" s="87">
        <v>197.8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2561</v>
      </c>
      <c r="B14" s="87">
        <v>122.33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2562</v>
      </c>
      <c r="B15" s="87">
        <v>148.62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2563</v>
      </c>
      <c r="B16" s="87">
        <v>173.05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2564</v>
      </c>
      <c r="B17" s="87">
        <v>151.25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2565</v>
      </c>
      <c r="B18" s="87">
        <v>186.2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/>
      <c r="B19" s="12"/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/>
      <c r="B20" s="26"/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/>
      <c r="B21" s="26"/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/>
      <c r="B22" s="12"/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/>
      <c r="B23" s="12"/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/>
      <c r="B24" s="12"/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/>
      <c r="B25" s="12"/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/>
      <c r="B26" s="12"/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/>
      <c r="B27" s="26"/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/>
      <c r="B28" s="26"/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/>
      <c r="B29" s="33"/>
      <c r="C29" s="34"/>
      <c r="D29" s="35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6"/>
      <c r="C30" s="37"/>
      <c r="D30" s="35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8"/>
      <c r="E31" s="39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1"/>
      <c r="C32" s="42"/>
      <c r="D32" s="43"/>
      <c r="E32" s="44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2"/>
      <c r="D33" s="43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6"/>
      <c r="B34" s="47"/>
      <c r="C34" s="48"/>
      <c r="D34" s="49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50"/>
      <c r="C35" s="50"/>
      <c r="D35" s="50"/>
      <c r="E35" s="1"/>
      <c r="F35" s="2"/>
      <c r="S35" s="22"/>
      <c r="T35" s="51"/>
      <c r="U35" s="51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2"/>
      <c r="C36" s="53" t="s">
        <v>9</v>
      </c>
      <c r="D36" s="54">
        <v>2</v>
      </c>
      <c r="E36" s="55">
        <v>3</v>
      </c>
      <c r="F36" s="55">
        <v>4</v>
      </c>
      <c r="G36" s="55">
        <v>5</v>
      </c>
      <c r="H36" s="55">
        <v>6</v>
      </c>
      <c r="I36" s="55">
        <v>10</v>
      </c>
      <c r="J36" s="55">
        <v>20</v>
      </c>
      <c r="K36" s="55">
        <v>25</v>
      </c>
      <c r="L36" s="55">
        <v>50</v>
      </c>
      <c r="M36" s="55">
        <v>100</v>
      </c>
      <c r="N36" s="55">
        <v>200</v>
      </c>
      <c r="O36" s="55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2"/>
      <c r="C37" s="56" t="s">
        <v>2</v>
      </c>
      <c r="D37" s="57">
        <f aca="true" t="shared" si="1" ref="D37:O37">ROUND((((-LN(-LN(1-1/D36)))+$B$83*$B$84)/$B$83),2)</f>
        <v>156.55</v>
      </c>
      <c r="E37" s="56">
        <f t="shared" si="1"/>
        <v>180.06</v>
      </c>
      <c r="F37" s="58">
        <f t="shared" si="1"/>
        <v>195.1</v>
      </c>
      <c r="G37" s="58">
        <f t="shared" si="1"/>
        <v>206.24</v>
      </c>
      <c r="H37" s="58">
        <f t="shared" si="1"/>
        <v>215.1</v>
      </c>
      <c r="I37" s="58">
        <f t="shared" si="1"/>
        <v>239.14</v>
      </c>
      <c r="J37" s="58">
        <f t="shared" si="1"/>
        <v>270.7</v>
      </c>
      <c r="K37" s="58">
        <f t="shared" si="1"/>
        <v>280.71</v>
      </c>
      <c r="L37" s="58">
        <f t="shared" si="1"/>
        <v>311.54</v>
      </c>
      <c r="M37" s="58">
        <f t="shared" si="1"/>
        <v>342.15</v>
      </c>
      <c r="N37" s="58">
        <f t="shared" si="1"/>
        <v>372.65</v>
      </c>
      <c r="O37" s="58">
        <f t="shared" si="1"/>
        <v>412.89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2"/>
      <c r="C38" s="59"/>
      <c r="D38" s="60" t="s">
        <v>10</v>
      </c>
      <c r="E38" s="61"/>
      <c r="F38" s="62" t="s">
        <v>18</v>
      </c>
      <c r="G38" s="62"/>
      <c r="H38" s="62"/>
      <c r="I38" s="62"/>
      <c r="J38" s="62"/>
      <c r="K38" s="62"/>
      <c r="L38" s="62"/>
      <c r="M38" s="63"/>
      <c r="N38" s="63"/>
      <c r="O38" s="64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5"/>
      <c r="AC38" s="65"/>
    </row>
    <row r="39" spans="1:27" ht="18">
      <c r="A39" s="22"/>
      <c r="B39" s="52"/>
      <c r="C39" s="52"/>
      <c r="D39" s="52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2"/>
      <c r="C41" s="52"/>
      <c r="D41" s="52"/>
      <c r="E41" s="19"/>
      <c r="G41" s="66" t="s">
        <v>20</v>
      </c>
      <c r="I41" s="22">
        <v>2553</v>
      </c>
      <c r="J41" s="21">
        <v>231</v>
      </c>
      <c r="K41" s="22"/>
      <c r="S41" s="22"/>
      <c r="Y41" s="6"/>
      <c r="Z41" s="6"/>
      <c r="AA41" s="6"/>
      <c r="AB41" s="6"/>
    </row>
    <row r="42" spans="1:28" ht="21.75">
      <c r="A42" s="20"/>
      <c r="B42" s="50"/>
      <c r="C42" s="50"/>
      <c r="D42" s="50"/>
      <c r="E42" s="1"/>
      <c r="I42" s="22">
        <v>2554</v>
      </c>
      <c r="J42" s="21">
        <v>232.65</v>
      </c>
      <c r="K42" s="22"/>
      <c r="S42" s="22"/>
      <c r="Y42" s="6"/>
      <c r="Z42" s="6"/>
      <c r="AA42" s="6"/>
      <c r="AB42" s="6"/>
    </row>
    <row r="43" spans="1:28" ht="21.75">
      <c r="A43" s="20"/>
      <c r="B43" s="67"/>
      <c r="C43" s="67"/>
      <c r="D43" s="67"/>
      <c r="E43" s="1"/>
      <c r="I43" s="22">
        <v>2555</v>
      </c>
      <c r="J43" s="21">
        <v>179.75</v>
      </c>
      <c r="K43" s="22"/>
      <c r="S43" s="22"/>
      <c r="Y43" s="6"/>
      <c r="Z43" s="6"/>
      <c r="AA43" s="6"/>
      <c r="AB43" s="6"/>
    </row>
    <row r="44" spans="1:28" ht="21.75">
      <c r="A44" s="20"/>
      <c r="B44" s="50"/>
      <c r="C44" s="50"/>
      <c r="D44" s="50"/>
      <c r="E44" s="1"/>
      <c r="I44" s="22">
        <v>2556</v>
      </c>
      <c r="J44" s="21">
        <v>162</v>
      </c>
      <c r="K44" s="22"/>
      <c r="S44" s="22"/>
      <c r="Y44" s="6"/>
      <c r="Z44" s="6"/>
      <c r="AA44" s="6"/>
      <c r="AB44" s="6"/>
    </row>
    <row r="45" spans="1:28" ht="21.75">
      <c r="A45" s="20"/>
      <c r="B45" s="50"/>
      <c r="C45" s="50"/>
      <c r="D45" s="50"/>
      <c r="E45" s="68"/>
      <c r="I45" s="22">
        <v>2557</v>
      </c>
      <c r="J45" s="21">
        <v>85.8</v>
      </c>
      <c r="K45" s="22"/>
      <c r="S45" s="22"/>
      <c r="Y45" s="6"/>
      <c r="Z45" s="6"/>
      <c r="AA45" s="6"/>
      <c r="AB45" s="6"/>
    </row>
    <row r="46" spans="1:28" ht="21.75">
      <c r="A46" s="69"/>
      <c r="B46" s="70"/>
      <c r="C46" s="70"/>
      <c r="D46" s="70"/>
      <c r="E46" s="68"/>
      <c r="I46" s="22">
        <v>2558</v>
      </c>
      <c r="J46" s="21">
        <v>116.6</v>
      </c>
      <c r="K46" s="22"/>
      <c r="S46" s="22"/>
      <c r="Y46" s="6"/>
      <c r="Z46" s="6"/>
      <c r="AA46" s="6"/>
      <c r="AB46" s="6"/>
    </row>
    <row r="47" spans="1:28" ht="21.75">
      <c r="A47" s="69"/>
      <c r="B47" s="70"/>
      <c r="C47" s="70"/>
      <c r="D47" s="70"/>
      <c r="E47" s="68"/>
      <c r="I47" s="22">
        <v>2559</v>
      </c>
      <c r="J47" s="21">
        <v>128.17</v>
      </c>
      <c r="K47" s="22"/>
      <c r="S47" s="22"/>
      <c r="Y47" s="6"/>
      <c r="Z47" s="6"/>
      <c r="AA47" s="6"/>
      <c r="AB47" s="6"/>
    </row>
    <row r="48" spans="1:28" ht="21.75">
      <c r="A48" s="69"/>
      <c r="B48" s="70"/>
      <c r="C48" s="70"/>
      <c r="D48" s="70"/>
      <c r="E48" s="68"/>
      <c r="I48" s="22">
        <v>2560</v>
      </c>
      <c r="J48" s="21">
        <v>197.8</v>
      </c>
      <c r="K48" s="22"/>
      <c r="S48" s="22"/>
      <c r="Y48" s="6"/>
      <c r="Z48" s="6"/>
      <c r="AA48" s="6"/>
      <c r="AB48" s="6"/>
    </row>
    <row r="49" spans="1:28" ht="21.75">
      <c r="A49" s="69"/>
      <c r="B49" s="70"/>
      <c r="C49" s="70"/>
      <c r="D49" s="70"/>
      <c r="E49" s="68"/>
      <c r="I49" s="22">
        <v>2561</v>
      </c>
      <c r="J49" s="21">
        <v>122.33</v>
      </c>
      <c r="K49" s="22"/>
      <c r="S49" s="22"/>
      <c r="Y49" s="6"/>
      <c r="Z49" s="6"/>
      <c r="AA49" s="6"/>
      <c r="AB49" s="6"/>
    </row>
    <row r="50" spans="1:28" ht="21.75">
      <c r="A50" s="69"/>
      <c r="B50" s="70"/>
      <c r="C50" s="70"/>
      <c r="D50" s="70"/>
      <c r="E50" s="68"/>
      <c r="I50" s="22">
        <v>2562</v>
      </c>
      <c r="J50" s="21">
        <v>148.62</v>
      </c>
      <c r="K50" s="22"/>
      <c r="S50" s="22"/>
      <c r="Y50" s="6"/>
      <c r="Z50" s="6"/>
      <c r="AA50" s="6"/>
      <c r="AB50" s="6"/>
    </row>
    <row r="51" spans="1:28" ht="21.75">
      <c r="A51" s="69"/>
      <c r="B51" s="70"/>
      <c r="C51" s="70"/>
      <c r="D51" s="70"/>
      <c r="E51" s="68"/>
      <c r="I51" s="22">
        <v>2563</v>
      </c>
      <c r="J51" s="21">
        <v>173.05</v>
      </c>
      <c r="K51" s="22"/>
      <c r="S51" s="22"/>
      <c r="Y51" s="6"/>
      <c r="Z51" s="6"/>
      <c r="AA51" s="6"/>
      <c r="AB51" s="6"/>
    </row>
    <row r="52" spans="1:28" ht="21.75">
      <c r="A52" s="69"/>
      <c r="B52" s="70"/>
      <c r="C52" s="70"/>
      <c r="D52" s="70"/>
      <c r="E52" s="68"/>
      <c r="I52" s="22">
        <v>2564</v>
      </c>
      <c r="J52" s="21">
        <v>151.25</v>
      </c>
      <c r="K52" s="22"/>
      <c r="S52" s="22"/>
      <c r="Y52" s="6"/>
      <c r="Z52" s="6"/>
      <c r="AA52" s="6"/>
      <c r="AB52" s="6"/>
    </row>
    <row r="53" spans="1:28" ht="21.75">
      <c r="A53" s="69"/>
      <c r="B53" s="70"/>
      <c r="C53" s="70"/>
      <c r="D53" s="70"/>
      <c r="E53" s="68"/>
      <c r="I53" s="22">
        <v>2565</v>
      </c>
      <c r="J53" s="21">
        <v>186.2</v>
      </c>
      <c r="K53" s="22"/>
      <c r="S53" s="22"/>
      <c r="Y53" s="6"/>
      <c r="Z53" s="6"/>
      <c r="AA53" s="6"/>
      <c r="AB53" s="6"/>
    </row>
    <row r="54" spans="1:28" ht="18">
      <c r="A54" s="69"/>
      <c r="B54" s="68"/>
      <c r="C54" s="68"/>
      <c r="D54" s="68"/>
      <c r="E54" s="68"/>
      <c r="I54" s="71"/>
      <c r="K54" s="22"/>
      <c r="S54" s="22"/>
      <c r="Y54" s="6"/>
      <c r="Z54" s="6"/>
      <c r="AA54" s="6"/>
      <c r="AB54" s="6"/>
    </row>
    <row r="55" spans="1:28" ht="18">
      <c r="A55" s="69"/>
      <c r="B55" s="68"/>
      <c r="C55" s="68"/>
      <c r="D55" s="68"/>
      <c r="E55" s="68"/>
      <c r="I55" s="71"/>
      <c r="J55" s="21"/>
      <c r="K55" s="22"/>
      <c r="S55" s="22"/>
      <c r="Y55" s="6"/>
      <c r="Z55" s="6"/>
      <c r="AA55" s="6"/>
      <c r="AB55" s="6"/>
    </row>
    <row r="56" spans="2:23" ht="18">
      <c r="B56" s="1"/>
      <c r="C56" s="1"/>
      <c r="D56" s="1"/>
      <c r="E56" s="1"/>
      <c r="I56" s="22"/>
      <c r="J56" s="21"/>
      <c r="K56" s="22"/>
      <c r="S56" s="22"/>
      <c r="W56" s="4" t="s">
        <v>0</v>
      </c>
    </row>
    <row r="57" spans="2:26" ht="18">
      <c r="B57" s="1"/>
      <c r="C57" s="1"/>
      <c r="D57" s="1"/>
      <c r="E57" s="1"/>
      <c r="I57" s="71"/>
      <c r="J57" s="22"/>
      <c r="K57" s="22"/>
      <c r="S57" s="22"/>
      <c r="Y57" s="4" t="s">
        <v>0</v>
      </c>
      <c r="Z57" s="4" t="s">
        <v>11</v>
      </c>
    </row>
    <row r="58" spans="2:30" ht="18">
      <c r="B58" s="1"/>
      <c r="C58" s="1"/>
      <c r="D58" s="1"/>
      <c r="E58" s="1"/>
      <c r="I58" s="71"/>
      <c r="J58" s="22"/>
      <c r="K58" s="22"/>
      <c r="S58" s="22"/>
      <c r="Y58" s="6">
        <v>1</v>
      </c>
      <c r="Z58" s="72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18">
      <c r="B59" s="1"/>
      <c r="C59" s="1"/>
      <c r="D59" s="1"/>
      <c r="E59" s="1"/>
      <c r="I59" s="22"/>
      <c r="J59" s="22"/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18">
      <c r="B60" s="1"/>
      <c r="C60" s="1"/>
      <c r="D60" s="1"/>
      <c r="E60" s="1"/>
      <c r="I60" s="71"/>
      <c r="J60" s="22"/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18">
      <c r="B61" s="1"/>
      <c r="C61" s="1"/>
      <c r="D61" s="1"/>
      <c r="E61" s="1"/>
      <c r="I61" s="22"/>
      <c r="J61" s="22"/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18">
      <c r="B62" s="1"/>
      <c r="C62" s="1"/>
      <c r="D62" s="1"/>
      <c r="E62" s="1"/>
      <c r="I62" s="22"/>
      <c r="J62" s="22"/>
      <c r="K62" s="22"/>
      <c r="S62" s="71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18">
      <c r="A63" s="3"/>
      <c r="B63" s="73"/>
      <c r="C63" s="73"/>
      <c r="D63" s="73"/>
      <c r="E63" s="73"/>
      <c r="F63" s="73"/>
      <c r="G63" s="7"/>
      <c r="H63" s="7"/>
      <c r="I63" s="22"/>
      <c r="J63" s="74"/>
      <c r="K63" s="74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18">
      <c r="A64" s="3"/>
      <c r="B64" s="75"/>
      <c r="C64" s="75"/>
      <c r="D64" s="75"/>
      <c r="E64" s="75"/>
      <c r="F64" s="75"/>
      <c r="G64" s="51"/>
      <c r="H64" s="51"/>
      <c r="I64" s="22"/>
      <c r="J64" s="76"/>
      <c r="K64" s="77"/>
      <c r="L64" s="51"/>
      <c r="M64" s="51"/>
      <c r="N64" s="51"/>
      <c r="O64" s="51"/>
      <c r="P64" s="51"/>
      <c r="Q64" s="51"/>
      <c r="R64" s="51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2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2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2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2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2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3</v>
      </c>
      <c r="B78" s="1"/>
      <c r="C78" s="1"/>
      <c r="D78" s="1"/>
      <c r="E78" s="1"/>
      <c r="F78" s="1">
        <f>+A78+1</f>
        <v>4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3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8">
        <f>IF($A$79&gt;=6,VLOOKUP($F$78,$X$3:$AC$38,$A$79-4),VLOOKUP($A$78,$X$3:$AC$38,$A$79+1))</f>
        <v>0.506951</v>
      </c>
      <c r="C80" s="78"/>
      <c r="D80" s="78"/>
      <c r="E80" s="78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8">
        <f>IF($A$79&gt;=6,VLOOKUP($F$78,$Y$58:$AD$97,$A$79-4),VLOOKUP($A$78,$Y$58:$AD$97,$A$79+1))</f>
        <v>0.997127</v>
      </c>
      <c r="C81" s="78"/>
      <c r="D81" s="78"/>
      <c r="E81" s="78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9">
        <f>B81/V6</f>
        <v>0.022810379371665055</v>
      </c>
      <c r="C83" s="79"/>
      <c r="D83" s="79"/>
      <c r="E83" s="79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80">
        <f>V4-(B80/B83)</f>
        <v>140.48465520475187</v>
      </c>
      <c r="C84" s="79"/>
      <c r="D84" s="79"/>
      <c r="E84" s="79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1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1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1"/>
      <c r="J93" s="71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1"/>
      <c r="J94" s="71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2023-06-07T07:11:29Z</dcterms:modified>
  <cp:category/>
  <cp:version/>
  <cp:contentType/>
  <cp:contentStatus/>
</cp:coreProperties>
</file>