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<sst xmlns="http://schemas.openxmlformats.org/spreadsheetml/2006/main" count="50" uniqueCount="25">
  <si>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</si>
  <si>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</si>
  <si>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</si>
  <si>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</si>
  <si>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</si>
  <si>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</si>
  <si>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</si>
  <si>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</si>
  <si>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</si>
  <si>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</si>
  <si>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</si>
  <si>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</si>
  <si>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</si>
  <si>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</si>
  <si>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</si>
  <si>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</si>
  <si>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</si>
  <si>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</si>
  <si>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</si>
  <si>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</si>
  <si>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</si>
  <si>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</si>
  <si>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</si>
  <si>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P.71A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</si>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</sst>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/>
    </xf>
    <xf numFmtId="0" fontId="26" fillId="0" borderId="21" xfId="0" applyFont="1" applyBorder="1" applyAlignment="1">
      <alignment/>
    </xf>
    <xf numFmtId="0" fontId="24" fillId="0" borderId="22" xfId="0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/>
    </xf>
    <xf numFmtId="2" fontId="25" fillId="0" borderId="25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43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'P.71A'!$D$36:$O$36</c:f>
              <c:numCache/>
            </c:numRef>
          </c:xVal>
          <c:yVal>
            <c:numRef>
              <c:f>'P.71A'!$D$37:$O$37</c:f>
              <c:numCache/>
            </c:numRef>
          </c:yVal>
          <c:smooth val="0"/>
        </c:ser>
        <c:axId val="46867963"/>
        <c:axId val="19158484"/>
      </c:scatterChart>
      <c:valAx>
        <c:axId val="4686796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158484"/>
        <c:crossesAt val="1"/>
        <c:crossBetween val="midCat"/>
        <c:dispUnits/>
        <c:majorUnit val="10"/>
      </c:valAx>
      <c:valAx>
        <c:axId val="1915848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8679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247650</xdr:rowOff>
    </xdr:from>
    <xdr:to>
      <xdr:col>16</xdr:col>
      <xdr:colOff>76200</xdr:colOff>
      <xdr:row>31</xdr:row>
      <xdr:rowOff>219075</xdr:rowOff>
    </xdr:to>
    <xdr:graphicFrame>
      <xdr:nvGraphicFramePr>
        <xdr:cNvPr id="1" name="Chart 1"/>
        <xdr:cNvGraphicFramePr/>
      </xdr:nvGraphicFramePr>
      <xdr:xfrm>
        <a:off x="2686050" y="247650"/>
        <a:ext cx="4552950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COUNT(J41:J54)</f>
        <v>13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AVERAGE(J41:J54)</f>
        <v>4.828846153846126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(VAR(J41:J54))</f>
        <v>0.5388173076922982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v>2553</v>
      </c>
      <c r="B6" s="97">
        <f>J41</f>
        <v>5.2999999999999545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STDEV(J41:J54)</f>
        <v>0.7340417615451441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v>2554</v>
      </c>
      <c r="B7" s="86">
        <f aca="true" t="shared" si="0" ref="B7:B18">J42</f>
        <v>5.199999999999989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v>2555</v>
      </c>
      <c r="B8" s="86">
        <f t="shared" si="0"/>
        <v>4.839999999999975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v>2556</v>
      </c>
      <c r="B9" s="86">
        <f t="shared" si="0"/>
        <v>5.114999999999952</v>
      </c>
      <c r="C9" s="87"/>
      <c r="D9" s="88"/>
      <c r="E9" s="36"/>
      <c r="F9" s="36"/>
      <c r="U9" t="s">
        <v>15</v>
      </c>
      <c r="V9" s="14">
        <f>+B80</f>
        <v>0.506951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v>2557</v>
      </c>
      <c r="B10" s="86">
        <f t="shared" si="0"/>
        <v>3.2199999999999704</v>
      </c>
      <c r="C10" s="87"/>
      <c r="D10" s="88"/>
      <c r="E10" s="35"/>
      <c r="F10" s="7"/>
      <c r="U10" t="s">
        <v>16</v>
      </c>
      <c r="V10" s="14">
        <f>+B81</f>
        <v>0.997127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2558</v>
      </c>
      <c r="B11" s="86">
        <f t="shared" si="0"/>
        <v>3.5</v>
      </c>
      <c r="C11" s="87"/>
      <c r="D11" s="88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2559</v>
      </c>
      <c r="B12" s="86">
        <f t="shared" si="0"/>
        <v>4.919999999999959</v>
      </c>
      <c r="C12" s="87"/>
      <c r="D12" s="88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2560</v>
      </c>
      <c r="B13" s="86">
        <f t="shared" si="0"/>
        <v>5.439999999999998</v>
      </c>
      <c r="C13" s="87"/>
      <c r="D13" s="88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2561</v>
      </c>
      <c r="B14" s="86">
        <f t="shared" si="0"/>
        <v>4.560000000000002</v>
      </c>
      <c r="C14" s="87"/>
      <c r="D14" s="88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2562</v>
      </c>
      <c r="B15" s="86">
        <f t="shared" si="0"/>
        <v>4.71999999999997</v>
      </c>
      <c r="C15" s="87"/>
      <c r="D15" s="88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2563</v>
      </c>
      <c r="B16" s="86">
        <f t="shared" si="0"/>
        <v>4.92999999999995</v>
      </c>
      <c r="C16" s="87"/>
      <c r="D16" s="88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2564</v>
      </c>
      <c r="B17" s="86">
        <f t="shared" si="0"/>
        <v>5.159999999999968</v>
      </c>
      <c r="C17" s="87"/>
      <c r="D17" s="88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2565</v>
      </c>
      <c r="B18" s="86">
        <f t="shared" si="0"/>
        <v>5.869999999999948</v>
      </c>
      <c r="C18" s="87"/>
      <c r="D18" s="88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/>
      <c r="B19" s="86"/>
      <c r="C19" s="87"/>
      <c r="D19" s="88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/>
      <c r="B20" s="86"/>
      <c r="C20" s="87"/>
      <c r="D20" s="88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/>
      <c r="B21" s="90"/>
      <c r="C21" s="87"/>
      <c r="D21" s="88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/>
      <c r="B22" s="86"/>
      <c r="C22" s="87"/>
      <c r="D22" s="88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/>
      <c r="B23" s="86"/>
      <c r="C23" s="87"/>
      <c r="D23" s="88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/>
      <c r="B24" s="86"/>
      <c r="C24" s="87"/>
      <c r="D24" s="88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91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3"/>
      <c r="C34" s="94"/>
      <c r="D34" s="95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2" ref="D37:O37">ROUND((((-LN(-LN(1-1/D36)))+$B$83*$B$84)/$B$83),2)</f>
        <v>4.73</v>
      </c>
      <c r="E37" s="75">
        <f t="shared" si="2"/>
        <v>5.12</v>
      </c>
      <c r="F37" s="75">
        <f t="shared" si="2"/>
        <v>5.37</v>
      </c>
      <c r="G37" s="75">
        <f t="shared" si="2"/>
        <v>5.56</v>
      </c>
      <c r="H37" s="75">
        <f t="shared" si="2"/>
        <v>5.71</v>
      </c>
      <c r="I37" s="75">
        <f t="shared" si="2"/>
        <v>6.11</v>
      </c>
      <c r="J37" s="75">
        <f t="shared" si="2"/>
        <v>6.64</v>
      </c>
      <c r="K37" s="75">
        <f t="shared" si="2"/>
        <v>6.81</v>
      </c>
      <c r="L37" s="75">
        <f t="shared" si="2"/>
        <v>7.33</v>
      </c>
      <c r="M37" s="76">
        <f t="shared" si="2"/>
        <v>7.84</v>
      </c>
      <c r="N37" s="76">
        <f t="shared" si="2"/>
        <v>8.35</v>
      </c>
      <c r="O37" s="76">
        <f t="shared" si="2"/>
        <v>9.03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2553</v>
      </c>
      <c r="J41" s="78">
        <v>5.2999999999999545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2554</v>
      </c>
      <c r="J42" s="78">
        <v>5.199999999999989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2555</v>
      </c>
      <c r="J43" s="78">
        <v>4.839999999999975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2556</v>
      </c>
      <c r="J44" s="78">
        <v>5.114999999999952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2557</v>
      </c>
      <c r="J45" s="78">
        <v>3.2199999999999704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2558</v>
      </c>
      <c r="J46" s="78">
        <v>3.5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2559</v>
      </c>
      <c r="J47" s="78">
        <v>4.919999999999959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2560</v>
      </c>
      <c r="J48" s="78">
        <v>5.439999999999998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2561</v>
      </c>
      <c r="J49" s="78">
        <v>4.560000000000002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2562</v>
      </c>
      <c r="J50" s="78">
        <v>4.71999999999997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2563</v>
      </c>
      <c r="J51" s="78">
        <v>4.92999999999995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2564</v>
      </c>
      <c r="J52" s="78">
        <v>5.159999999999968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2565</v>
      </c>
      <c r="J53" s="78">
        <v>5.869999999999948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2566</v>
      </c>
      <c r="J54" s="78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/>
      <c r="J55" s="78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/>
      <c r="J56" s="78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/>
      <c r="J57" s="78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3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3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0.506951</v>
      </c>
      <c r="C80" s="27"/>
      <c r="D80" s="27"/>
      <c r="E80" s="27"/>
      <c r="I80" s="73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0.997127</v>
      </c>
      <c r="C81" s="27"/>
      <c r="D81" s="27"/>
      <c r="E81" s="27"/>
      <c r="I81" s="73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1.3584063635576624</v>
      </c>
      <c r="C83" s="28"/>
      <c r="D83" s="28"/>
      <c r="E83" s="28"/>
      <c r="I83" s="73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4.455650758417988</v>
      </c>
      <c r="C84" s="28"/>
      <c r="D84" s="28"/>
      <c r="E84" s="28"/>
      <c r="I84" s="73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4"/>
    </sheetView>
  </sheetViews>
  <sheetFormatPr defaultColWidth="9.140625" defaultRowHeight="21.75"/>
  <sheetData>
    <row r="1" ht="21.75">
      <c r="D1" s="72">
        <v>284.26</v>
      </c>
    </row>
    <row r="2" spans="2:4" ht="21.75">
      <c r="B2">
        <v>2539</v>
      </c>
      <c r="C2" s="83"/>
      <c r="D2" s="82">
        <v>4.7</v>
      </c>
    </row>
    <row r="3" spans="2:4" ht="21.75">
      <c r="B3">
        <v>2540</v>
      </c>
      <c r="C3" s="83"/>
      <c r="D3" s="82">
        <v>4.57</v>
      </c>
    </row>
    <row r="4" spans="2:4" ht="21.75">
      <c r="B4">
        <v>2541</v>
      </c>
      <c r="C4" s="84"/>
      <c r="D4" s="82">
        <v>4.81</v>
      </c>
    </row>
    <row r="5" spans="2:4" ht="21.75">
      <c r="B5">
        <v>2542</v>
      </c>
      <c r="C5" s="83"/>
      <c r="D5" s="82">
        <v>5.13</v>
      </c>
    </row>
    <row r="6" spans="2:4" ht="21.75">
      <c r="B6">
        <v>2543</v>
      </c>
      <c r="C6" s="83"/>
      <c r="D6" s="82">
        <v>4.95</v>
      </c>
    </row>
    <row r="7" spans="2:4" ht="21.75">
      <c r="B7">
        <v>2544</v>
      </c>
      <c r="C7" s="83"/>
      <c r="D7" s="82">
        <v>5.04</v>
      </c>
    </row>
    <row r="8" spans="2:4" ht="21.75">
      <c r="B8">
        <v>2545</v>
      </c>
      <c r="C8" s="83"/>
      <c r="D8" s="82">
        <v>5.01</v>
      </c>
    </row>
    <row r="9" spans="2:4" ht="21.75">
      <c r="B9">
        <v>2546</v>
      </c>
      <c r="C9" s="83"/>
      <c r="D9" s="82">
        <v>3.35</v>
      </c>
    </row>
    <row r="10" spans="2:4" ht="21.75">
      <c r="B10">
        <v>2547</v>
      </c>
      <c r="C10" s="83"/>
      <c r="D10" s="82">
        <v>4.5</v>
      </c>
    </row>
    <row r="11" spans="2:4" ht="21.75">
      <c r="B11">
        <v>2548</v>
      </c>
      <c r="C11" s="83"/>
      <c r="D11" s="82">
        <v>5.27</v>
      </c>
    </row>
    <row r="12" spans="2:4" ht="21.75">
      <c r="B12">
        <v>2549</v>
      </c>
      <c r="C12" s="83"/>
      <c r="D12" s="82">
        <v>5.18</v>
      </c>
    </row>
    <row r="13" spans="2:4" ht="21.75">
      <c r="B13">
        <v>2550</v>
      </c>
      <c r="C13" s="83">
        <v>288.71</v>
      </c>
      <c r="D13" s="82">
        <f>C13-$D$1</f>
        <v>4.449999999999989</v>
      </c>
    </row>
    <row r="14" spans="2:4" ht="21.75">
      <c r="B14">
        <v>2551</v>
      </c>
      <c r="C14" s="83">
        <v>289.11</v>
      </c>
      <c r="D14" s="82">
        <f>C14-$D$1</f>
        <v>4.850000000000023</v>
      </c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2023-05-11T07:17:44Z</dcterms:modified>
  <cp:category/>
  <cp:version/>
  <cp:contentType/>
  <cp:contentStatus/>
</cp:coreProperties>
</file>