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71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<sst xmlns="http://schemas.openxmlformats.org/spreadsheetml/2006/main" count="39" uniqueCount="24">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</sst>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 horizontal="right"/>
    </xf>
    <xf numFmtId="0" fontId="6" fillId="18" borderId="16" xfId="0" applyFont="1" applyFill="1" applyBorder="1" applyAlignment="1">
      <alignment/>
    </xf>
    <xf numFmtId="210" fontId="2" fillId="0" borderId="0" xfId="0" applyNumberFormat="1" applyFont="1" applyAlignment="1">
      <alignment/>
    </xf>
    <xf numFmtId="3" fontId="6" fillId="18" borderId="16" xfId="0" applyNumberFormat="1" applyFont="1" applyFill="1" applyBorder="1" applyAlignment="1">
      <alignment/>
    </xf>
    <xf numFmtId="210" fontId="2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3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5675"/>
          <c:w val="0.871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P.71A'!$C$5:$C$14</c:f>
              <c:numCache>
                <c:ptCount val="10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</c:numCache>
            </c:numRef>
          </c:val>
        </c:ser>
        <c:axId val="31378902"/>
        <c:axId val="13974663"/>
      </c:barChart>
      <c:lineChart>
        <c:grouping val="standard"/>
        <c:varyColors val="0"/>
        <c:ser>
          <c:idx val="1"/>
          <c:order val="1"/>
          <c:tx>
            <c:v>ค่าเฉลี่ย (2553 - 2562 )อยู่ระหว่างค่า+-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P.71A'!$E$5:$E$14</c:f>
              <c:numCache>
                <c:ptCount val="10"/>
                <c:pt idx="0">
                  <c:v>345.2259632</c:v>
                </c:pt>
                <c:pt idx="1">
                  <c:v>345.2259632</c:v>
                </c:pt>
                <c:pt idx="2">
                  <c:v>345.2259632</c:v>
                </c:pt>
                <c:pt idx="3">
                  <c:v>345.2259632</c:v>
                </c:pt>
                <c:pt idx="4">
                  <c:v>345.2259632</c:v>
                </c:pt>
                <c:pt idx="5">
                  <c:v>345.2259632</c:v>
                </c:pt>
                <c:pt idx="6">
                  <c:v>345.2259632</c:v>
                </c:pt>
                <c:pt idx="7">
                  <c:v>345.2259632</c:v>
                </c:pt>
                <c:pt idx="8">
                  <c:v>345.2259632</c:v>
                </c:pt>
                <c:pt idx="9">
                  <c:v>345.2259632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P.71A'!$H$5:$H$14</c:f>
              <c:numCache>
                <c:ptCount val="10"/>
                <c:pt idx="0">
                  <c:v>581.0883173676019</c:v>
                </c:pt>
                <c:pt idx="1">
                  <c:v>581.0883173676019</c:v>
                </c:pt>
                <c:pt idx="2">
                  <c:v>581.0883173676019</c:v>
                </c:pt>
                <c:pt idx="3">
                  <c:v>581.0883173676019</c:v>
                </c:pt>
                <c:pt idx="4">
                  <c:v>581.0883173676019</c:v>
                </c:pt>
                <c:pt idx="5">
                  <c:v>581.0883173676019</c:v>
                </c:pt>
                <c:pt idx="6">
                  <c:v>581.0883173676019</c:v>
                </c:pt>
                <c:pt idx="7">
                  <c:v>581.0883173676019</c:v>
                </c:pt>
                <c:pt idx="8">
                  <c:v>581.0883173676019</c:v>
                </c:pt>
                <c:pt idx="9">
                  <c:v>581.0883173676019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P.71A'!$F$5:$F$14</c:f>
              <c:numCache>
                <c:ptCount val="10"/>
                <c:pt idx="0">
                  <c:v>109.36360903239816</c:v>
                </c:pt>
                <c:pt idx="1">
                  <c:v>109.36360903239816</c:v>
                </c:pt>
                <c:pt idx="2">
                  <c:v>109.36360903239816</c:v>
                </c:pt>
                <c:pt idx="3">
                  <c:v>109.36360903239816</c:v>
                </c:pt>
                <c:pt idx="4">
                  <c:v>109.36360903239816</c:v>
                </c:pt>
                <c:pt idx="5">
                  <c:v>109.36360903239816</c:v>
                </c:pt>
                <c:pt idx="6">
                  <c:v>109.36360903239816</c:v>
                </c:pt>
                <c:pt idx="7">
                  <c:v>109.36360903239816</c:v>
                </c:pt>
                <c:pt idx="8">
                  <c:v>109.36360903239816</c:v>
                </c:pt>
                <c:pt idx="9">
                  <c:v>109.36360903239816</c:v>
                </c:pt>
              </c:numCache>
            </c:numRef>
          </c:val>
          <c:smooth val="0"/>
        </c:ser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974663"/>
        <c:crossesAt val="0"/>
        <c:auto val="1"/>
        <c:lblOffset val="100"/>
        <c:tickLblSkip val="1"/>
        <c:noMultiLvlLbl val="0"/>
      </c:catAx>
      <c:valAx>
        <c:axId val="1397466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37890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8605"/>
          <c:w val="0.831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815"/>
          <c:w val="0.86925"/>
          <c:h val="0.72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P.71A'!$C$5:$C$15</c:f>
              <c:numCache>
                <c:ptCount val="11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(2553 - 2562)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P.71A'!$E$5:$E$14</c:f>
              <c:numCache>
                <c:ptCount val="10"/>
                <c:pt idx="0">
                  <c:v>345.2259632</c:v>
                </c:pt>
                <c:pt idx="1">
                  <c:v>345.2259632</c:v>
                </c:pt>
                <c:pt idx="2">
                  <c:v>345.2259632</c:v>
                </c:pt>
                <c:pt idx="3">
                  <c:v>345.2259632</c:v>
                </c:pt>
                <c:pt idx="4">
                  <c:v>345.2259632</c:v>
                </c:pt>
                <c:pt idx="5">
                  <c:v>345.2259632</c:v>
                </c:pt>
                <c:pt idx="6">
                  <c:v>345.2259632</c:v>
                </c:pt>
                <c:pt idx="7">
                  <c:v>345.2259632</c:v>
                </c:pt>
                <c:pt idx="8">
                  <c:v>345.2259632</c:v>
                </c:pt>
                <c:pt idx="9">
                  <c:v>345.2259632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P.71A'!$D$5:$D$15</c:f>
              <c:numCache>
                <c:ptCount val="11"/>
                <c:pt idx="10">
                  <c:v>184.8</c:v>
                </c:pt>
              </c:numCache>
            </c:numRef>
          </c:val>
          <c:smooth val="0"/>
        </c:ser>
        <c:marker val="1"/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205889"/>
        <c:crossesAt val="0"/>
        <c:auto val="1"/>
        <c:lblOffset val="100"/>
        <c:tickLblSkip val="1"/>
        <c:noMultiLvlLbl val="0"/>
      </c:catAx>
      <c:valAx>
        <c:axId val="5820588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66310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0.588</cdr:y>
    </cdr:from>
    <cdr:to>
      <cdr:x>0.624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3629025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345 ล้าน ลบ.ม..</a:t>
          </a:r>
        </a:p>
      </cdr:txBody>
    </cdr:sp>
  </cdr:relSizeAnchor>
  <cdr:relSizeAnchor xmlns:cdr="http://schemas.openxmlformats.org/drawingml/2006/chartDrawing">
    <cdr:from>
      <cdr:x>0.604</cdr:x>
      <cdr:y>0.4235</cdr:y>
    </cdr:from>
    <cdr:to>
      <cdr:x>0.753</cdr:x>
      <cdr:y>0.468</cdr:y>
    </cdr:to>
    <cdr:sp>
      <cdr:nvSpPr>
        <cdr:cNvPr id="2" name="TextBox 1"/>
        <cdr:cNvSpPr txBox="1">
          <a:spLocks noChangeArrowheads="1"/>
        </cdr:cNvSpPr>
      </cdr:nvSpPr>
      <cdr:spPr>
        <a:xfrm>
          <a:off x="5667375" y="2609850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581 ล้าน ลบ.ม.</a:t>
          </a:r>
        </a:p>
      </cdr:txBody>
    </cdr:sp>
  </cdr:relSizeAnchor>
  <cdr:relSizeAnchor xmlns:cdr="http://schemas.openxmlformats.org/drawingml/2006/chartDrawing">
    <cdr:from>
      <cdr:x>0.29125</cdr:x>
      <cdr:y>0.714</cdr:y>
    </cdr:from>
    <cdr:to>
      <cdr:x>0.4395</cdr:x>
      <cdr:y>0.759</cdr:y>
    </cdr:to>
    <cdr:sp>
      <cdr:nvSpPr>
        <cdr:cNvPr id="3" name="TextBox 1"/>
        <cdr:cNvSpPr txBox="1">
          <a:spLocks noChangeArrowheads="1"/>
        </cdr:cNvSpPr>
      </cdr:nvSpPr>
      <cdr:spPr>
        <a:xfrm>
          <a:off x="2733675" y="4400550"/>
          <a:ext cx="13906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109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0.35525</cdr:y>
    </cdr:from>
    <cdr:to>
      <cdr:x>0.201</cdr:x>
      <cdr:y>0.603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171700"/>
          <a:ext cx="419100" cy="1514475"/>
        </a:xfrm>
        <a:prstGeom prst="curvedConnector3">
          <a:avLst>
            <a:gd name="adj1" fmla="val 0"/>
            <a:gd name="adj2" fmla="val -894999"/>
            <a:gd name="adj3" fmla="val -145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5">
      <selection activeCell="I21" sqref="I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370.4045760000001</v>
      </c>
      <c r="D5" s="72"/>
      <c r="E5" s="73">
        <f aca="true" t="shared" si="0" ref="E5:E14">$C$105</f>
        <v>345.2259632</v>
      </c>
      <c r="F5" s="74">
        <f aca="true" t="shared" si="1" ref="F5:F14">+$C$108</f>
        <v>109.36360903239816</v>
      </c>
      <c r="G5" s="75">
        <f aca="true" t="shared" si="2" ref="G5:G14">$C$106</f>
        <v>235.86235416760186</v>
      </c>
      <c r="H5" s="76">
        <f aca="true" t="shared" si="3" ref="H5:H14">+$C$109</f>
        <v>581.0883173676019</v>
      </c>
      <c r="I5" s="2">
        <v>1</v>
      </c>
    </row>
    <row r="6" spans="2:9" ht="11.25">
      <c r="B6" s="22">
        <v>2554</v>
      </c>
      <c r="C6" s="77">
        <v>875.2242240000002</v>
      </c>
      <c r="D6" s="72"/>
      <c r="E6" s="78">
        <f t="shared" si="0"/>
        <v>345.2259632</v>
      </c>
      <c r="F6" s="79">
        <f t="shared" si="1"/>
        <v>109.36360903239816</v>
      </c>
      <c r="G6" s="80">
        <f t="shared" si="2"/>
        <v>235.86235416760186</v>
      </c>
      <c r="H6" s="81">
        <f t="shared" si="3"/>
        <v>581.0883173676019</v>
      </c>
      <c r="I6" s="2">
        <f>I5+1</f>
        <v>2</v>
      </c>
    </row>
    <row r="7" spans="2:9" ht="11.25">
      <c r="B7" s="22">
        <v>2555</v>
      </c>
      <c r="C7" s="77">
        <v>328.28976</v>
      </c>
      <c r="D7" s="72"/>
      <c r="E7" s="78">
        <f t="shared" si="0"/>
        <v>345.2259632</v>
      </c>
      <c r="F7" s="79">
        <f t="shared" si="1"/>
        <v>109.36360903239816</v>
      </c>
      <c r="G7" s="80">
        <f t="shared" si="2"/>
        <v>235.86235416760186</v>
      </c>
      <c r="H7" s="81">
        <f t="shared" si="3"/>
        <v>581.0883173676019</v>
      </c>
      <c r="I7" s="2">
        <f aca="true" t="shared" si="4" ref="I7:I14">I6+1</f>
        <v>3</v>
      </c>
    </row>
    <row r="8" spans="2:9" ht="11.25">
      <c r="B8" s="22">
        <v>2556</v>
      </c>
      <c r="C8" s="77">
        <v>284.0832</v>
      </c>
      <c r="D8" s="72"/>
      <c r="E8" s="78">
        <f t="shared" si="0"/>
        <v>345.2259632</v>
      </c>
      <c r="F8" s="79">
        <f t="shared" si="1"/>
        <v>109.36360903239816</v>
      </c>
      <c r="G8" s="80">
        <f t="shared" si="2"/>
        <v>235.86235416760186</v>
      </c>
      <c r="H8" s="81">
        <f t="shared" si="3"/>
        <v>581.0883173676019</v>
      </c>
      <c r="I8" s="2">
        <f t="shared" si="4"/>
        <v>4</v>
      </c>
    </row>
    <row r="9" spans="2:9" ht="11.25">
      <c r="B9" s="22">
        <v>2557</v>
      </c>
      <c r="C9" s="77">
        <v>129.168</v>
      </c>
      <c r="D9" s="72"/>
      <c r="E9" s="78">
        <f t="shared" si="0"/>
        <v>345.2259632</v>
      </c>
      <c r="F9" s="79">
        <f t="shared" si="1"/>
        <v>109.36360903239816</v>
      </c>
      <c r="G9" s="80">
        <f t="shared" si="2"/>
        <v>235.86235416760186</v>
      </c>
      <c r="H9" s="81">
        <f t="shared" si="3"/>
        <v>581.0883173676019</v>
      </c>
      <c r="I9" s="2">
        <f t="shared" si="4"/>
        <v>5</v>
      </c>
    </row>
    <row r="10" spans="2:9" ht="11.25">
      <c r="B10" s="22">
        <v>2558</v>
      </c>
      <c r="C10" s="77">
        <v>38.443248000000004</v>
      </c>
      <c r="D10" s="72"/>
      <c r="E10" s="78">
        <f t="shared" si="0"/>
        <v>345.2259632</v>
      </c>
      <c r="F10" s="79">
        <f t="shared" si="1"/>
        <v>109.36360903239816</v>
      </c>
      <c r="G10" s="80">
        <f t="shared" si="2"/>
        <v>235.86235416760186</v>
      </c>
      <c r="H10" s="81">
        <f t="shared" si="3"/>
        <v>581.0883173676019</v>
      </c>
      <c r="I10" s="2">
        <f t="shared" si="4"/>
        <v>6</v>
      </c>
    </row>
    <row r="11" spans="2:9" ht="11.25">
      <c r="B11" s="22">
        <v>2559</v>
      </c>
      <c r="C11" s="89">
        <v>280.44662400000004</v>
      </c>
      <c r="D11" s="72"/>
      <c r="E11" s="78">
        <f t="shared" si="0"/>
        <v>345.2259632</v>
      </c>
      <c r="F11" s="79">
        <f t="shared" si="1"/>
        <v>109.36360903239816</v>
      </c>
      <c r="G11" s="80">
        <f t="shared" si="2"/>
        <v>235.86235416760186</v>
      </c>
      <c r="H11" s="81">
        <f t="shared" si="3"/>
        <v>581.0883173676019</v>
      </c>
      <c r="I11" s="2">
        <f t="shared" si="4"/>
        <v>7</v>
      </c>
    </row>
    <row r="12" spans="2:9" ht="11.25">
      <c r="B12" s="22">
        <v>2560</v>
      </c>
      <c r="C12" s="77">
        <v>555.2</v>
      </c>
      <c r="D12" s="72"/>
      <c r="E12" s="78">
        <f t="shared" si="0"/>
        <v>345.2259632</v>
      </c>
      <c r="F12" s="79">
        <f t="shared" si="1"/>
        <v>109.36360903239816</v>
      </c>
      <c r="G12" s="80">
        <f t="shared" si="2"/>
        <v>235.86235416760186</v>
      </c>
      <c r="H12" s="81">
        <f t="shared" si="3"/>
        <v>581.0883173676019</v>
      </c>
      <c r="I12" s="2">
        <f t="shared" si="4"/>
        <v>8</v>
      </c>
    </row>
    <row r="13" spans="2:9" ht="11.25">
      <c r="B13" s="22">
        <v>2561</v>
      </c>
      <c r="C13" s="77">
        <v>398.2</v>
      </c>
      <c r="D13" s="72"/>
      <c r="E13" s="78">
        <f t="shared" si="0"/>
        <v>345.2259632</v>
      </c>
      <c r="F13" s="79">
        <f t="shared" si="1"/>
        <v>109.36360903239816</v>
      </c>
      <c r="G13" s="80">
        <f t="shared" si="2"/>
        <v>235.86235416760186</v>
      </c>
      <c r="H13" s="81">
        <f t="shared" si="3"/>
        <v>581.0883173676019</v>
      </c>
      <c r="I13" s="2">
        <f t="shared" si="4"/>
        <v>9</v>
      </c>
    </row>
    <row r="14" spans="2:9" ht="11.25">
      <c r="B14" s="22">
        <v>2562</v>
      </c>
      <c r="C14" s="93">
        <v>192.8</v>
      </c>
      <c r="D14" s="91"/>
      <c r="E14" s="78">
        <f t="shared" si="0"/>
        <v>345.2259632</v>
      </c>
      <c r="F14" s="79">
        <f t="shared" si="1"/>
        <v>109.36360903239816</v>
      </c>
      <c r="G14" s="80">
        <f t="shared" si="2"/>
        <v>235.86235416760186</v>
      </c>
      <c r="H14" s="81">
        <f t="shared" si="3"/>
        <v>581.0883173676019</v>
      </c>
      <c r="I14" s="2">
        <f t="shared" si="4"/>
        <v>10</v>
      </c>
    </row>
    <row r="15" spans="2:14" ht="11.25">
      <c r="B15" s="90">
        <v>2563</v>
      </c>
      <c r="C15" s="92">
        <v>184.8</v>
      </c>
      <c r="D15" s="94">
        <f>C15</f>
        <v>184.8</v>
      </c>
      <c r="E15" s="78"/>
      <c r="F15" s="79"/>
      <c r="G15" s="80"/>
      <c r="H15" s="81"/>
      <c r="K15" s="98" t="s">
        <v>23</v>
      </c>
      <c r="L15" s="98"/>
      <c r="M15" s="98"/>
      <c r="N15" s="98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AVERAGE(C5:C14)</f>
        <v>345.2259632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STDEV(C5:C14)</f>
        <v>235.86235416760186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0.6832115174111616</v>
      </c>
      <c r="D107" s="48"/>
      <c r="E107" s="59">
        <f>C107*100</f>
        <v>68.32115174111615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109.36360903239816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581.0883173676019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10</v>
      </c>
    </row>
    <row r="113" ht="11.25">
      <c r="C113" s="2">
        <f>COUNTIF(C5:C14,"&gt;581")</f>
        <v>1</v>
      </c>
    </row>
    <row r="114" ht="11.25">
      <c r="C114" s="2">
        <f>COUNTIF(C5:C14,"&lt;109")</f>
        <v>1</v>
      </c>
    </row>
  </sheetData>
  <sheetProtection/>
  <mergeCells count="2">
    <mergeCell ref="B2:B4"/>
    <mergeCell ref="K15:N1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2021-04-27T02:54:26Z</dcterms:modified>
  <cp:category/>
  <cp:version/>
  <cp:contentType/>
  <cp:contentStatus/>
</cp:coreProperties>
</file>