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<sst xmlns="http://schemas.openxmlformats.org/spreadsheetml/2006/main" count="50" uniqueCount="25">
  <si>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</si>
  <si>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</si>
  <si>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</si>
  <si>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</si>
  <si>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</si>
  <si>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</si>
  <si>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</si>
  <si>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</si>
  <si>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</si>
  <si>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</si>
  <si>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</si>
  <si>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</si>
  <si>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</si>
  <si>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</si>
  <si>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</si>
  <si>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</si>
  <si>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</si>
  <si>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</si>
  <si>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</si>
  <si>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</si>
  <si>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</si>
  <si>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</si>
  <si>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</si>
  <si>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P.67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</si>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</sst>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7" xfId="0" applyFont="1" applyFill="1" applyBorder="1" applyAlignment="1">
      <alignment horizontal="center"/>
    </xf>
    <xf numFmtId="225" fontId="5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10" fillId="33" borderId="21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 horizontal="right"/>
    </xf>
    <xf numFmtId="1" fontId="5" fillId="33" borderId="21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2" xfId="0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/>
    </xf>
    <xf numFmtId="225" fontId="5" fillId="0" borderId="24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25" fontId="1" fillId="0" borderId="0" xfId="0" applyNumberFormat="1" applyFont="1" applyAlignment="1">
      <alignment/>
    </xf>
    <xf numFmtId="225" fontId="1" fillId="0" borderId="0" xfId="0" applyNumberFormat="1" applyFont="1" applyAlignment="1" applyProtection="1">
      <alignment/>
      <protection/>
    </xf>
    <xf numFmtId="2" fontId="5" fillId="0" borderId="25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 vertical="center"/>
    </xf>
    <xf numFmtId="2" fontId="5" fillId="0" borderId="26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1"/>
          <c:w val="0.9432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P.67'!$D$36:$O$36</c:f>
              <c:numCache/>
            </c:numRef>
          </c:xVal>
          <c:yVal>
            <c:numRef>
              <c:f>'Return P.67'!$D$37:$O$37</c:f>
              <c:numCache/>
            </c:numRef>
          </c:yVal>
          <c:smooth val="0"/>
        </c:ser>
        <c:axId val="48119040"/>
        <c:axId val="30418177"/>
      </c:scatterChart>
      <c:valAx>
        <c:axId val="4811904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418177"/>
        <c:crossesAt val="10"/>
        <c:crossBetween val="midCat"/>
        <c:dispUnits/>
        <c:majorUnit val="10"/>
      </c:valAx>
      <c:valAx>
        <c:axId val="3041817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04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119040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2" sqref="S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1" t="s">
        <v>23</v>
      </c>
      <c r="B3" s="92"/>
      <c r="C3" s="92"/>
      <c r="D3" s="9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4" t="s">
        <v>22</v>
      </c>
      <c r="B4" s="95"/>
      <c r="C4" s="95"/>
      <c r="D4" s="9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AVERAGE(J41:J67)</f>
        <v>320.5251851851852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(VAR(J41:J67))</f>
        <v>35044.004841310525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9">
        <v>2539</v>
      </c>
      <c r="B6" s="86">
        <v>324</v>
      </c>
      <c r="C6" s="80"/>
      <c r="D6" s="81"/>
      <c r="E6" s="1"/>
      <c r="F6" s="2"/>
      <c r="K6" s="4" t="s">
        <v>7</v>
      </c>
      <c r="M6" s="9" t="s">
        <v>0</v>
      </c>
      <c r="T6" s="4" t="s">
        <v>8</v>
      </c>
      <c r="V6" s="10">
        <f>STDEV(J41:J67)</f>
        <v>187.20044028076035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2540</v>
      </c>
      <c r="B7" s="87">
        <v>246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2541</v>
      </c>
      <c r="B8" s="87">
        <v>111.32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2542</v>
      </c>
      <c r="B9" s="87">
        <v>197.5</v>
      </c>
      <c r="C9" s="13"/>
      <c r="D9" s="14"/>
      <c r="E9" s="16"/>
      <c r="F9" s="16"/>
      <c r="U9" s="2" t="s">
        <v>16</v>
      </c>
      <c r="V9" s="17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2543</v>
      </c>
      <c r="B10" s="87">
        <v>131.01</v>
      </c>
      <c r="C10" s="13"/>
      <c r="D10" s="14"/>
      <c r="E10" s="18"/>
      <c r="F10" s="19"/>
      <c r="U10" s="2" t="s">
        <v>17</v>
      </c>
      <c r="V10" s="17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2544</v>
      </c>
      <c r="B11" s="87">
        <v>524.4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2545</v>
      </c>
      <c r="B12" s="87">
        <v>375.2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2546</v>
      </c>
      <c r="B13" s="87">
        <v>456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2547</v>
      </c>
      <c r="B14" s="87">
        <v>428.9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2548</v>
      </c>
      <c r="B15" s="87">
        <v>891.32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2549</v>
      </c>
      <c r="B16" s="87">
        <v>412.94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2550</v>
      </c>
      <c r="B17" s="87">
        <v>116.13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2551</v>
      </c>
      <c r="B18" s="87">
        <v>194.8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2552</v>
      </c>
      <c r="B19" s="87">
        <v>263.08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2553</v>
      </c>
      <c r="B20" s="88">
        <v>370.92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2554</v>
      </c>
      <c r="B21" s="88">
        <v>694.7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2555</v>
      </c>
      <c r="B22" s="87">
        <v>286.4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2556</v>
      </c>
      <c r="B23" s="87">
        <v>322.3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2557</v>
      </c>
      <c r="B24" s="87">
        <v>222.2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2558</v>
      </c>
      <c r="B25" s="87">
        <v>80.68</v>
      </c>
      <c r="C25" s="26"/>
      <c r="D25" s="27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2559</v>
      </c>
      <c r="B26" s="87">
        <v>341.3</v>
      </c>
      <c r="C26" s="28"/>
      <c r="D26" s="29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2560</v>
      </c>
      <c r="B27" s="88">
        <v>278.68</v>
      </c>
      <c r="C27" s="26"/>
      <c r="D27" s="29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2561</v>
      </c>
      <c r="B28" s="88">
        <v>356.2</v>
      </c>
      <c r="C28" s="30"/>
      <c r="D28" s="31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2562</v>
      </c>
      <c r="B29" s="89">
        <v>151.3</v>
      </c>
      <c r="C29" s="32"/>
      <c r="D29" s="33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2563</v>
      </c>
      <c r="B30" s="90">
        <v>210</v>
      </c>
      <c r="C30" s="34"/>
      <c r="D30" s="33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2564</v>
      </c>
      <c r="B31" s="88">
        <v>126.9</v>
      </c>
      <c r="C31" s="28"/>
      <c r="D31" s="3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2565</v>
      </c>
      <c r="B32" s="90">
        <v>540</v>
      </c>
      <c r="C32" s="38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38"/>
      <c r="D33" s="39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6"/>
      <c r="C35" s="46"/>
      <c r="D35" s="46"/>
      <c r="E35" s="1"/>
      <c r="F35" s="2"/>
      <c r="S35" s="22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48"/>
      <c r="C36" s="49" t="s">
        <v>9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48"/>
      <c r="C37" s="52" t="s">
        <v>2</v>
      </c>
      <c r="D37" s="53">
        <f aca="true" t="shared" si="1" ref="D37:O37">ROUND((((-LN(-LN(1-1/D36)))+$B$83*$B$84)/$B$83),2)</f>
        <v>292.17</v>
      </c>
      <c r="E37" s="52">
        <f t="shared" si="1"/>
        <v>383.38</v>
      </c>
      <c r="F37" s="54">
        <f t="shared" si="1"/>
        <v>441.76</v>
      </c>
      <c r="G37" s="54">
        <f t="shared" si="1"/>
        <v>484.97</v>
      </c>
      <c r="H37" s="54">
        <f t="shared" si="1"/>
        <v>519.34</v>
      </c>
      <c r="I37" s="54">
        <f t="shared" si="1"/>
        <v>612.61</v>
      </c>
      <c r="J37" s="54">
        <f t="shared" si="1"/>
        <v>735.06</v>
      </c>
      <c r="K37" s="54">
        <f t="shared" si="1"/>
        <v>773.9</v>
      </c>
      <c r="L37" s="54">
        <f t="shared" si="1"/>
        <v>893.55</v>
      </c>
      <c r="M37" s="54">
        <f t="shared" si="1"/>
        <v>1012.31</v>
      </c>
      <c r="N37" s="54">
        <f t="shared" si="1"/>
        <v>1130.64</v>
      </c>
      <c r="O37" s="54">
        <f t="shared" si="1"/>
        <v>1286.76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48"/>
      <c r="C38" s="55"/>
      <c r="D38" s="56" t="s">
        <v>10</v>
      </c>
      <c r="E38" s="57"/>
      <c r="F38" s="58" t="s">
        <v>18</v>
      </c>
      <c r="G38" s="58"/>
      <c r="H38" s="58"/>
      <c r="I38" s="58"/>
      <c r="J38" s="58"/>
      <c r="K38" s="58"/>
      <c r="L38" s="58"/>
      <c r="M38" s="59"/>
      <c r="N38" s="59"/>
      <c r="O38" s="60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18">
      <c r="A39" s="22"/>
      <c r="B39" s="48"/>
      <c r="C39" s="48"/>
      <c r="D39" s="48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8"/>
      <c r="C41" s="48"/>
      <c r="D41" s="48"/>
      <c r="E41" s="19"/>
      <c r="G41" s="62" t="s">
        <v>20</v>
      </c>
      <c r="I41" s="22">
        <v>2539</v>
      </c>
      <c r="J41" s="21">
        <v>324</v>
      </c>
      <c r="K41" s="22"/>
      <c r="L41" s="84"/>
      <c r="S41" s="22"/>
      <c r="Y41" s="6"/>
      <c r="Z41" s="6"/>
      <c r="AA41" s="6"/>
      <c r="AB41" s="6"/>
    </row>
    <row r="42" spans="1:28" ht="21.75">
      <c r="A42" s="20"/>
      <c r="B42" s="46"/>
      <c r="C42" s="46"/>
      <c r="D42" s="46"/>
      <c r="E42" s="1"/>
      <c r="I42" s="22">
        <v>2540</v>
      </c>
      <c r="J42" s="21">
        <v>246</v>
      </c>
      <c r="K42" s="22"/>
      <c r="L42" s="84"/>
      <c r="S42" s="22"/>
      <c r="Y42" s="6"/>
      <c r="Z42" s="6"/>
      <c r="AA42" s="6"/>
      <c r="AB42" s="6"/>
    </row>
    <row r="43" spans="1:28" ht="21.75">
      <c r="A43" s="20"/>
      <c r="B43" s="63"/>
      <c r="C43" s="63"/>
      <c r="D43" s="63"/>
      <c r="E43" s="1"/>
      <c r="I43" s="22">
        <v>2541</v>
      </c>
      <c r="J43" s="21">
        <v>111.32</v>
      </c>
      <c r="K43" s="22"/>
      <c r="L43" s="84"/>
      <c r="S43" s="22"/>
      <c r="Y43" s="6"/>
      <c r="Z43" s="6"/>
      <c r="AA43" s="6"/>
      <c r="AB43" s="6"/>
    </row>
    <row r="44" spans="1:28" ht="21.75">
      <c r="A44" s="20"/>
      <c r="B44" s="46"/>
      <c r="C44" s="46"/>
      <c r="D44" s="46"/>
      <c r="E44" s="1"/>
      <c r="I44" s="22">
        <v>2542</v>
      </c>
      <c r="J44" s="21">
        <v>197.5</v>
      </c>
      <c r="K44" s="22"/>
      <c r="L44" s="84"/>
      <c r="S44" s="22"/>
      <c r="Y44" s="6"/>
      <c r="Z44" s="6"/>
      <c r="AA44" s="6"/>
      <c r="AB44" s="6"/>
    </row>
    <row r="45" spans="1:28" ht="21.75">
      <c r="A45" s="20"/>
      <c r="B45" s="46"/>
      <c r="C45" s="46"/>
      <c r="D45" s="46"/>
      <c r="E45" s="64"/>
      <c r="I45" s="22">
        <v>2543</v>
      </c>
      <c r="J45" s="21">
        <v>131.01</v>
      </c>
      <c r="K45" s="22"/>
      <c r="L45" s="84"/>
      <c r="S45" s="22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2">
        <v>2544</v>
      </c>
      <c r="J46" s="21">
        <v>524.4</v>
      </c>
      <c r="K46" s="22"/>
      <c r="L46" s="84"/>
      <c r="S46" s="22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2">
        <v>2545</v>
      </c>
      <c r="J47" s="21">
        <v>375.2</v>
      </c>
      <c r="K47" s="22"/>
      <c r="L47" s="84"/>
      <c r="S47" s="22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2">
        <v>2546</v>
      </c>
      <c r="J48" s="21">
        <v>456</v>
      </c>
      <c r="K48" s="22"/>
      <c r="L48" s="84"/>
      <c r="S48" s="22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2">
        <v>2547</v>
      </c>
      <c r="J49" s="21">
        <v>428.9</v>
      </c>
      <c r="K49" s="22"/>
      <c r="L49" s="84"/>
      <c r="S49" s="22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2">
        <v>2548</v>
      </c>
      <c r="J50" s="21">
        <v>891.32</v>
      </c>
      <c r="K50" s="22"/>
      <c r="L50" s="84"/>
      <c r="S50" s="22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2">
        <v>2549</v>
      </c>
      <c r="J51" s="21">
        <v>412.94</v>
      </c>
      <c r="K51" s="22"/>
      <c r="L51" s="84"/>
      <c r="S51" s="22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2">
        <v>2550</v>
      </c>
      <c r="J52" s="21">
        <v>116.13</v>
      </c>
      <c r="K52" s="22"/>
      <c r="L52" s="84"/>
      <c r="S52" s="22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2">
        <v>2551</v>
      </c>
      <c r="J53" s="21">
        <v>194.8</v>
      </c>
      <c r="K53" s="22"/>
      <c r="L53" s="84"/>
      <c r="S53" s="22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2">
        <v>2552</v>
      </c>
      <c r="J54" s="67">
        <v>263.08</v>
      </c>
      <c r="K54" s="22"/>
      <c r="L54" s="84"/>
      <c r="S54" s="22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2">
        <v>2553</v>
      </c>
      <c r="J55" s="21">
        <v>370.92</v>
      </c>
      <c r="K55" s="22"/>
      <c r="L55" s="84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2554</v>
      </c>
      <c r="J56" s="21">
        <v>694.7</v>
      </c>
      <c r="K56" s="22"/>
      <c r="L56" s="84"/>
      <c r="S56" s="22"/>
      <c r="W56" s="4" t="s">
        <v>0</v>
      </c>
    </row>
    <row r="57" spans="2:26" ht="21.75">
      <c r="B57" s="1"/>
      <c r="C57" s="1"/>
      <c r="D57" s="1"/>
      <c r="E57" s="1"/>
      <c r="I57" s="68">
        <v>2555</v>
      </c>
      <c r="J57" s="21">
        <v>286.4</v>
      </c>
      <c r="K57" s="22"/>
      <c r="L57" s="84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2556</v>
      </c>
      <c r="J58" s="21">
        <v>322.3</v>
      </c>
      <c r="K58" s="22"/>
      <c r="L58" s="84"/>
      <c r="S58" s="22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2557</v>
      </c>
      <c r="J59" s="21">
        <v>222.2</v>
      </c>
      <c r="K59" s="22"/>
      <c r="L59" s="84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8">
        <v>2558</v>
      </c>
      <c r="J60" s="21">
        <v>80.68</v>
      </c>
      <c r="K60" s="22"/>
      <c r="L60" s="84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2559</v>
      </c>
      <c r="J61" s="21">
        <v>341.3</v>
      </c>
      <c r="K61" s="22"/>
      <c r="L61" s="84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>
        <v>2560</v>
      </c>
      <c r="J62" s="21">
        <v>278.68</v>
      </c>
      <c r="K62" s="22"/>
      <c r="L62" s="84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68">
        <v>2561</v>
      </c>
      <c r="J63" s="77">
        <v>356.2</v>
      </c>
      <c r="K63" s="71"/>
      <c r="L63" s="85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47"/>
      <c r="H64" s="47"/>
      <c r="I64" s="22">
        <v>2562</v>
      </c>
      <c r="J64" s="78">
        <v>151.3</v>
      </c>
      <c r="K64" s="73"/>
      <c r="L64" s="85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8">
        <v>2563</v>
      </c>
      <c r="J65" s="21">
        <v>210</v>
      </c>
      <c r="K65" s="22"/>
      <c r="L65" s="8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8">
        <v>2564</v>
      </c>
      <c r="J66" s="22">
        <v>126.9</v>
      </c>
      <c r="K66" s="22"/>
      <c r="L66" s="8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>
        <v>2565</v>
      </c>
      <c r="J67" s="22">
        <v>540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4">
        <f>IF($A$79&gt;=6,VLOOKUP($F$78,$X$3:$AC$38,$A$79-4),VLOOKUP($A$78,$X$3:$AC$38,$A$79+1))</f>
        <v>0.533191</v>
      </c>
      <c r="C80" s="74"/>
      <c r="D80" s="74"/>
      <c r="E80" s="74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4">
        <f>IF($A$79&gt;=6,VLOOKUP($F$78,$Y$58:$AD$97,$A$79-4),VLOOKUP($A$78,$Y$58:$AD$97,$A$79+1))</f>
        <v>1.100539</v>
      </c>
      <c r="C81" s="74"/>
      <c r="D81" s="74"/>
      <c r="E81" s="74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5">
        <f>B81/V6</f>
        <v>0.0058789338227486455</v>
      </c>
      <c r="C83" s="75"/>
      <c r="D83" s="75"/>
      <c r="E83" s="75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6">
        <f>V4-(B80/B83)</f>
        <v>229.8299985959422</v>
      </c>
      <c r="C84" s="75"/>
      <c r="D84" s="75"/>
      <c r="E84" s="75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8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8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8"/>
      <c r="J93" s="68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8"/>
      <c r="J94" s="68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2023-06-07T07:09:52Z</dcterms:modified>
  <cp:category/>
  <cp:version/>
  <cp:contentType/>
  <cp:contentStatus/>
</cp:coreProperties>
</file>