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Return P.6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<sst xmlns="http://schemas.openxmlformats.org/spreadsheetml/2006/main" count="50" uniqueCount="25">
  <si>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</si>
  <si>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</si>
  <si>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</si>
  <si>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</si>
  <si>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</si>
  <si>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</si>
  <si>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</si>
  <si>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</si>
  <si>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</si>
  <si>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</si>
  <si>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</si>
  <si>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</si>
  <si>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</si>
  <si>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</si>
  <si>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</si>
  <si>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</si>
  <si>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</si>
  <si>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</si>
  <si>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</si>
  <si>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</si>
  <si>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</si>
  <si>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</si>
  <si>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</si>
  <si>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P.67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</si>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</sst>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02" fontId="5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02" fontId="5" fillId="0" borderId="13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3" fillId="0" borderId="12" xfId="0" applyNumberFormat="1" applyFont="1" applyFill="1" applyBorder="1" applyAlignment="1">
      <alignment horizontal="right"/>
    </xf>
    <xf numFmtId="202" fontId="5" fillId="0" borderId="13" xfId="0" applyNumberFormat="1" applyFont="1" applyFill="1" applyBorder="1" applyAlignment="1">
      <alignment horizontal="right"/>
    </xf>
    <xf numFmtId="202" fontId="1" fillId="0" borderId="0" xfId="0" applyNumberFormat="1" applyFont="1" applyBorder="1" applyAlignment="1">
      <alignment horizontal="center"/>
    </xf>
    <xf numFmtId="202" fontId="5" fillId="0" borderId="11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 vertical="center"/>
    </xf>
    <xf numFmtId="1" fontId="5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3" fillId="0" borderId="14" xfId="0" applyFont="1" applyBorder="1" applyAlignment="1">
      <alignment/>
    </xf>
    <xf numFmtId="202" fontId="5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202" fontId="5" fillId="0" borderId="17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202" fontId="7" fillId="0" borderId="0" xfId="0" applyNumberFormat="1" applyFont="1" applyBorder="1" applyAlignment="1" applyProtection="1">
      <alignment/>
      <protection/>
    </xf>
    <xf numFmtId="0" fontId="3" fillId="0" borderId="18" xfId="0" applyFont="1" applyFill="1" applyBorder="1" applyAlignment="1">
      <alignment horizontal="center"/>
    </xf>
    <xf numFmtId="202" fontId="5" fillId="0" borderId="19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1" fillId="0" borderId="21" xfId="0" applyFont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2" xfId="0" applyNumberFormat="1" applyFont="1" applyFill="1" applyBorder="1" applyAlignment="1">
      <alignment horizontal="center"/>
    </xf>
    <xf numFmtId="1" fontId="10" fillId="33" borderId="22" xfId="0" applyNumberFormat="1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1" fontId="5" fillId="33" borderId="22" xfId="0" applyNumberFormat="1" applyFont="1" applyFill="1" applyBorder="1" applyAlignment="1">
      <alignment horizontal="center"/>
    </xf>
    <xf numFmtId="1" fontId="5" fillId="33" borderId="22" xfId="0" applyNumberFormat="1" applyFont="1" applyFill="1" applyBorder="1" applyAlignment="1">
      <alignment horizontal="right"/>
    </xf>
    <xf numFmtId="1" fontId="5" fillId="33" borderId="22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20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6" fillId="0" borderId="0" xfId="0" applyNumberFormat="1" applyFont="1" applyAlignment="1" applyProtection="1">
      <alignment horizontal="center"/>
      <protection/>
    </xf>
    <xf numFmtId="202" fontId="1" fillId="0" borderId="0" xfId="0" applyNumberFormat="1" applyFont="1" applyBorder="1" applyAlignment="1" applyProtection="1">
      <alignment/>
      <protection/>
    </xf>
    <xf numFmtId="202" fontId="1" fillId="0" borderId="0" xfId="0" applyNumberFormat="1" applyFont="1" applyBorder="1" applyAlignment="1" applyProtection="1">
      <alignment horizontal="right" vertical="justify"/>
      <protection/>
    </xf>
    <xf numFmtId="202" fontId="5" fillId="0" borderId="11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center"/>
    </xf>
    <xf numFmtId="202" fontId="5" fillId="0" borderId="24" xfId="0" applyNumberFormat="1" applyFont="1" applyFill="1" applyBorder="1" applyAlignment="1">
      <alignment/>
    </xf>
    <xf numFmtId="1" fontId="3" fillId="0" borderId="25" xfId="0" applyNumberFormat="1" applyFont="1" applyFill="1" applyBorder="1" applyAlignment="1">
      <alignment/>
    </xf>
    <xf numFmtId="202" fontId="5" fillId="0" borderId="26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P.67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แม่น้ำปิง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สันทราย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11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11"/>
          <c:w val="0.94425"/>
          <c:h val="0.86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P.67'!$D$36:$O$36</c:f>
              <c:numCache/>
            </c:numRef>
          </c:xVal>
          <c:yVal>
            <c:numRef>
              <c:f>'Return P.67'!$D$37:$O$37</c:f>
              <c:numCache/>
            </c:numRef>
          </c:yVal>
          <c:smooth val="0"/>
        </c:ser>
        <c:axId val="20195960"/>
        <c:axId val="47545913"/>
      </c:scatterChart>
      <c:valAx>
        <c:axId val="2019596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7545913"/>
        <c:crossesAt val="10"/>
        <c:crossBetween val="midCat"/>
        <c:dispUnits/>
        <c:majorUnit val="10"/>
      </c:valAx>
      <c:valAx>
        <c:axId val="47545913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-0.004"/>
              <c:y val="0.03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0195960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4897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91800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6" sqref="U16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8" t="s">
        <v>23</v>
      </c>
      <c r="B3" s="89"/>
      <c r="C3" s="89"/>
      <c r="D3" s="90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COUNT(J41:J66)</f>
        <v>26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91" t="s">
        <v>22</v>
      </c>
      <c r="B4" s="92"/>
      <c r="C4" s="92"/>
      <c r="D4" s="93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AVERAGE(J41:J66)</f>
        <v>312.11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86" t="s">
        <v>1</v>
      </c>
      <c r="B5" s="87" t="s">
        <v>19</v>
      </c>
      <c r="C5" s="86" t="s">
        <v>1</v>
      </c>
      <c r="D5" s="87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(VAR(J41:J66))</f>
        <v>34448.109279999975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82">
        <v>2539</v>
      </c>
      <c r="B6" s="83">
        <v>324</v>
      </c>
      <c r="C6" s="84"/>
      <c r="D6" s="85"/>
      <c r="E6" s="1"/>
      <c r="F6" s="2"/>
      <c r="K6" s="4" t="s">
        <v>7</v>
      </c>
      <c r="M6" s="9" t="s">
        <v>0</v>
      </c>
      <c r="T6" s="4" t="s">
        <v>8</v>
      </c>
      <c r="V6" s="10">
        <f>STDEV(J41:J66)</f>
        <v>185.6020185235063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2540</v>
      </c>
      <c r="B7" s="12">
        <v>246</v>
      </c>
      <c r="C7" s="13"/>
      <c r="D7" s="1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2541</v>
      </c>
      <c r="B8" s="12">
        <v>111.32</v>
      </c>
      <c r="C8" s="13"/>
      <c r="D8" s="14"/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2542</v>
      </c>
      <c r="B9" s="12">
        <v>197.5</v>
      </c>
      <c r="C9" s="13"/>
      <c r="D9" s="14"/>
      <c r="E9" s="16"/>
      <c r="F9" s="16"/>
      <c r="U9" s="2" t="s">
        <v>16</v>
      </c>
      <c r="V9" s="17">
        <f>+B80</f>
        <v>0.532062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2543</v>
      </c>
      <c r="B10" s="12">
        <v>131.01</v>
      </c>
      <c r="C10" s="13"/>
      <c r="D10" s="14"/>
      <c r="E10" s="18"/>
      <c r="F10" s="19"/>
      <c r="U10" s="2" t="s">
        <v>17</v>
      </c>
      <c r="V10" s="17">
        <f>+B81</f>
        <v>1.096128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2544</v>
      </c>
      <c r="B11" s="12">
        <v>524.4</v>
      </c>
      <c r="C11" s="13"/>
      <c r="D11" s="14"/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2545</v>
      </c>
      <c r="B12" s="12">
        <v>375.2</v>
      </c>
      <c r="C12" s="13"/>
      <c r="D12" s="14"/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2546</v>
      </c>
      <c r="B13" s="12">
        <v>456</v>
      </c>
      <c r="C13" s="13"/>
      <c r="D13" s="14"/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2547</v>
      </c>
      <c r="B14" s="12">
        <v>428.9</v>
      </c>
      <c r="C14" s="13"/>
      <c r="D14" s="14"/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2548</v>
      </c>
      <c r="B15" s="12">
        <v>891.32</v>
      </c>
      <c r="C15" s="13"/>
      <c r="D15" s="14"/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2549</v>
      </c>
      <c r="B16" s="12">
        <v>412.94</v>
      </c>
      <c r="C16" s="13"/>
      <c r="D16" s="14"/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2550</v>
      </c>
      <c r="B17" s="12">
        <v>116.13</v>
      </c>
      <c r="C17" s="23"/>
      <c r="D17" s="24"/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2551</v>
      </c>
      <c r="B18" s="12">
        <v>194.8</v>
      </c>
      <c r="C18" s="23"/>
      <c r="D18" s="24"/>
      <c r="E18" s="20"/>
      <c r="F18" s="25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2552</v>
      </c>
      <c r="B19" s="12">
        <v>263.08</v>
      </c>
      <c r="C19" s="13"/>
      <c r="D19" s="14"/>
      <c r="E19" s="20"/>
      <c r="F19" s="25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2553</v>
      </c>
      <c r="B20" s="26">
        <v>371.6</v>
      </c>
      <c r="C20" s="13"/>
      <c r="D20" s="14"/>
      <c r="E20" s="20"/>
      <c r="F20" s="25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2554</v>
      </c>
      <c r="B21" s="26">
        <v>694.7</v>
      </c>
      <c r="C21" s="13"/>
      <c r="D21" s="14"/>
      <c r="E21" s="20"/>
      <c r="F21" s="25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2555</v>
      </c>
      <c r="B22" s="12">
        <v>286.4</v>
      </c>
      <c r="C22" s="13"/>
      <c r="D22" s="14"/>
      <c r="E22" s="20"/>
      <c r="F22" s="25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2556</v>
      </c>
      <c r="B23" s="12">
        <v>322.3</v>
      </c>
      <c r="C23" s="23"/>
      <c r="D23" s="24"/>
      <c r="E23" s="20"/>
      <c r="F23" s="25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2557</v>
      </c>
      <c r="B24" s="12">
        <v>222.2</v>
      </c>
      <c r="C24" s="23"/>
      <c r="D24" s="24"/>
      <c r="E24" s="20"/>
      <c r="F24" s="25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2558</v>
      </c>
      <c r="B25" s="12">
        <v>80.68</v>
      </c>
      <c r="C25" s="27"/>
      <c r="D25" s="28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2559</v>
      </c>
      <c r="B26" s="12">
        <v>341.3</v>
      </c>
      <c r="C26" s="29"/>
      <c r="D26" s="30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2560</v>
      </c>
      <c r="B27" s="26">
        <v>278.68</v>
      </c>
      <c r="C27" s="27"/>
      <c r="D27" s="30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2561</v>
      </c>
      <c r="B28" s="26">
        <v>356.2</v>
      </c>
      <c r="C28" s="31"/>
      <c r="D28" s="32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2562</v>
      </c>
      <c r="B29" s="81">
        <v>151.3</v>
      </c>
      <c r="C29" s="33"/>
      <c r="D29" s="34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>
        <v>2563</v>
      </c>
      <c r="B30" s="39">
        <v>210</v>
      </c>
      <c r="C30" s="35"/>
      <c r="D30" s="34"/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>
        <v>2564</v>
      </c>
      <c r="B31" s="26">
        <v>126.9</v>
      </c>
      <c r="C31" s="29"/>
      <c r="D31" s="36"/>
      <c r="E31" s="3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/>
      <c r="B32" s="39"/>
      <c r="C32" s="40"/>
      <c r="D32" s="41"/>
      <c r="E32" s="42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12"/>
      <c r="C33" s="40"/>
      <c r="D33" s="41"/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4"/>
      <c r="B34" s="45"/>
      <c r="C34" s="46"/>
      <c r="D34" s="47"/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48"/>
      <c r="C35" s="48"/>
      <c r="D35" s="48"/>
      <c r="E35" s="1"/>
      <c r="F35" s="2"/>
      <c r="S35" s="22"/>
      <c r="T35" s="49"/>
      <c r="U35" s="49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.75">
      <c r="A36" s="22"/>
      <c r="B36" s="50"/>
      <c r="C36" s="51" t="s">
        <v>9</v>
      </c>
      <c r="D36" s="52">
        <v>2</v>
      </c>
      <c r="E36" s="53">
        <v>3</v>
      </c>
      <c r="F36" s="53">
        <v>4</v>
      </c>
      <c r="G36" s="53">
        <v>5</v>
      </c>
      <c r="H36" s="53">
        <v>6</v>
      </c>
      <c r="I36" s="53">
        <v>10</v>
      </c>
      <c r="J36" s="53">
        <v>20</v>
      </c>
      <c r="K36" s="53">
        <v>25</v>
      </c>
      <c r="L36" s="53">
        <v>50</v>
      </c>
      <c r="M36" s="53">
        <v>100</v>
      </c>
      <c r="N36" s="53">
        <v>200</v>
      </c>
      <c r="O36" s="53">
        <v>500</v>
      </c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22"/>
      <c r="B37" s="50"/>
      <c r="C37" s="54" t="s">
        <v>2</v>
      </c>
      <c r="D37" s="55">
        <f aca="true" t="shared" si="1" ref="D37:O37">ROUND((((-LN(-LN(1-1/D36)))+$B$83*$B$84)/$B$83),2)</f>
        <v>284.08</v>
      </c>
      <c r="E37" s="54">
        <f t="shared" si="1"/>
        <v>374.87</v>
      </c>
      <c r="F37" s="56">
        <f t="shared" si="1"/>
        <v>432.98</v>
      </c>
      <c r="G37" s="56">
        <f t="shared" si="1"/>
        <v>476</v>
      </c>
      <c r="H37" s="56">
        <f t="shared" si="1"/>
        <v>510.21</v>
      </c>
      <c r="I37" s="56">
        <f t="shared" si="1"/>
        <v>603.06</v>
      </c>
      <c r="J37" s="56">
        <f t="shared" si="1"/>
        <v>724.95</v>
      </c>
      <c r="K37" s="56">
        <f t="shared" si="1"/>
        <v>763.61</v>
      </c>
      <c r="L37" s="56">
        <f t="shared" si="1"/>
        <v>882.71</v>
      </c>
      <c r="M37" s="56">
        <f t="shared" si="1"/>
        <v>1000.94</v>
      </c>
      <c r="N37" s="56">
        <f t="shared" si="1"/>
        <v>1118.73</v>
      </c>
      <c r="O37" s="56">
        <f t="shared" si="1"/>
        <v>1274.14</v>
      </c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22"/>
      <c r="B38" s="50"/>
      <c r="C38" s="57"/>
      <c r="D38" s="58" t="s">
        <v>10</v>
      </c>
      <c r="E38" s="59"/>
      <c r="F38" s="60" t="s">
        <v>18</v>
      </c>
      <c r="G38" s="60"/>
      <c r="H38" s="60"/>
      <c r="I38" s="60"/>
      <c r="J38" s="60"/>
      <c r="K38" s="60"/>
      <c r="L38" s="60"/>
      <c r="M38" s="61"/>
      <c r="N38" s="61"/>
      <c r="O38" s="62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3"/>
      <c r="AC38" s="63"/>
    </row>
    <row r="39" spans="1:27" ht="18.75">
      <c r="A39" s="22"/>
      <c r="B39" s="50"/>
      <c r="C39" s="50"/>
      <c r="D39" s="50"/>
      <c r="E39" s="1"/>
      <c r="F39" s="2"/>
      <c r="S39" s="22"/>
      <c r="X39" s="6"/>
      <c r="Y39" s="6"/>
      <c r="Z39" s="6"/>
      <c r="AA39" s="6"/>
    </row>
    <row r="40" spans="1:28" ht="18.75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18.75">
      <c r="A41" s="20"/>
      <c r="B41" s="50"/>
      <c r="C41" s="50"/>
      <c r="D41" s="50"/>
      <c r="E41" s="19"/>
      <c r="G41" s="64" t="s">
        <v>20</v>
      </c>
      <c r="I41" s="22">
        <v>2539</v>
      </c>
      <c r="J41" s="21">
        <v>324</v>
      </c>
      <c r="K41" s="22"/>
      <c r="S41" s="22"/>
      <c r="Y41" s="6"/>
      <c r="Z41" s="6"/>
      <c r="AA41" s="6"/>
      <c r="AB41" s="6"/>
    </row>
    <row r="42" spans="1:28" ht="18.75">
      <c r="A42" s="20"/>
      <c r="B42" s="48"/>
      <c r="C42" s="48"/>
      <c r="D42" s="48"/>
      <c r="E42" s="1"/>
      <c r="I42" s="22">
        <v>2540</v>
      </c>
      <c r="J42" s="21">
        <v>246</v>
      </c>
      <c r="K42" s="22"/>
      <c r="S42" s="22"/>
      <c r="Y42" s="6"/>
      <c r="Z42" s="6"/>
      <c r="AA42" s="6"/>
      <c r="AB42" s="6"/>
    </row>
    <row r="43" spans="1:28" ht="18.75">
      <c r="A43" s="20"/>
      <c r="B43" s="65"/>
      <c r="C43" s="65"/>
      <c r="D43" s="65"/>
      <c r="E43" s="1"/>
      <c r="I43" s="22">
        <v>2541</v>
      </c>
      <c r="J43" s="21">
        <v>111.32</v>
      </c>
      <c r="K43" s="22"/>
      <c r="S43" s="22"/>
      <c r="Y43" s="6"/>
      <c r="Z43" s="6"/>
      <c r="AA43" s="6"/>
      <c r="AB43" s="6"/>
    </row>
    <row r="44" spans="1:28" ht="18.75">
      <c r="A44" s="20"/>
      <c r="B44" s="48"/>
      <c r="C44" s="48"/>
      <c r="D44" s="48"/>
      <c r="E44" s="1"/>
      <c r="I44" s="22">
        <v>2542</v>
      </c>
      <c r="J44" s="21">
        <v>197.5</v>
      </c>
      <c r="K44" s="22"/>
      <c r="S44" s="22"/>
      <c r="Y44" s="6"/>
      <c r="Z44" s="6"/>
      <c r="AA44" s="6"/>
      <c r="AB44" s="6"/>
    </row>
    <row r="45" spans="1:28" ht="18.75">
      <c r="A45" s="20"/>
      <c r="B45" s="48"/>
      <c r="C45" s="48"/>
      <c r="D45" s="48"/>
      <c r="E45" s="66"/>
      <c r="I45" s="22">
        <v>2543</v>
      </c>
      <c r="J45" s="21">
        <v>131.01</v>
      </c>
      <c r="K45" s="22"/>
      <c r="S45" s="22"/>
      <c r="Y45" s="6"/>
      <c r="Z45" s="6"/>
      <c r="AA45" s="6"/>
      <c r="AB45" s="6"/>
    </row>
    <row r="46" spans="1:28" ht="18.75">
      <c r="A46" s="67"/>
      <c r="B46" s="68"/>
      <c r="C46" s="68"/>
      <c r="D46" s="68"/>
      <c r="E46" s="66"/>
      <c r="I46" s="22">
        <v>2544</v>
      </c>
      <c r="J46" s="21">
        <v>524.4</v>
      </c>
      <c r="K46" s="22"/>
      <c r="S46" s="22"/>
      <c r="Y46" s="6"/>
      <c r="Z46" s="6"/>
      <c r="AA46" s="6"/>
      <c r="AB46" s="6"/>
    </row>
    <row r="47" spans="1:28" ht="18.75">
      <c r="A47" s="67"/>
      <c r="B47" s="68"/>
      <c r="C47" s="68"/>
      <c r="D47" s="68"/>
      <c r="E47" s="66"/>
      <c r="I47" s="22">
        <v>2545</v>
      </c>
      <c r="J47" s="21">
        <v>375.2</v>
      </c>
      <c r="K47" s="22"/>
      <c r="S47" s="22"/>
      <c r="Y47" s="6"/>
      <c r="Z47" s="6"/>
      <c r="AA47" s="6"/>
      <c r="AB47" s="6"/>
    </row>
    <row r="48" spans="1:28" ht="18.75">
      <c r="A48" s="67"/>
      <c r="B48" s="68"/>
      <c r="C48" s="68"/>
      <c r="D48" s="68"/>
      <c r="E48" s="66"/>
      <c r="I48" s="22">
        <v>2546</v>
      </c>
      <c r="J48" s="21">
        <v>456</v>
      </c>
      <c r="K48" s="22"/>
      <c r="S48" s="22"/>
      <c r="Y48" s="6"/>
      <c r="Z48" s="6"/>
      <c r="AA48" s="6"/>
      <c r="AB48" s="6"/>
    </row>
    <row r="49" spans="1:28" ht="18.75">
      <c r="A49" s="67"/>
      <c r="B49" s="68"/>
      <c r="C49" s="68"/>
      <c r="D49" s="68"/>
      <c r="E49" s="66"/>
      <c r="I49" s="22">
        <v>2547</v>
      </c>
      <c r="J49" s="21">
        <v>428.9</v>
      </c>
      <c r="K49" s="22"/>
      <c r="S49" s="22"/>
      <c r="Y49" s="6"/>
      <c r="Z49" s="6"/>
      <c r="AA49" s="6"/>
      <c r="AB49" s="6"/>
    </row>
    <row r="50" spans="1:28" ht="18.75">
      <c r="A50" s="67"/>
      <c r="B50" s="68"/>
      <c r="C50" s="68"/>
      <c r="D50" s="68"/>
      <c r="E50" s="66"/>
      <c r="I50" s="22">
        <v>2548</v>
      </c>
      <c r="J50" s="21">
        <v>891.32</v>
      </c>
      <c r="K50" s="22"/>
      <c r="S50" s="22"/>
      <c r="Y50" s="6"/>
      <c r="Z50" s="6"/>
      <c r="AA50" s="6"/>
      <c r="AB50" s="6"/>
    </row>
    <row r="51" spans="1:28" ht="18.75">
      <c r="A51" s="67"/>
      <c r="B51" s="68"/>
      <c r="C51" s="68"/>
      <c r="D51" s="68"/>
      <c r="E51" s="66"/>
      <c r="I51" s="22">
        <v>2549</v>
      </c>
      <c r="J51" s="21">
        <v>412.94</v>
      </c>
      <c r="K51" s="22"/>
      <c r="S51" s="22"/>
      <c r="Y51" s="6"/>
      <c r="Z51" s="6"/>
      <c r="AA51" s="6"/>
      <c r="AB51" s="6"/>
    </row>
    <row r="52" spans="1:28" ht="18.75">
      <c r="A52" s="67"/>
      <c r="B52" s="68"/>
      <c r="C52" s="68"/>
      <c r="D52" s="68"/>
      <c r="E52" s="66"/>
      <c r="I52" s="22">
        <v>2550</v>
      </c>
      <c r="J52" s="21">
        <v>116.13</v>
      </c>
      <c r="K52" s="22"/>
      <c r="S52" s="22"/>
      <c r="Y52" s="6"/>
      <c r="Z52" s="6"/>
      <c r="AA52" s="6"/>
      <c r="AB52" s="6"/>
    </row>
    <row r="53" spans="1:28" ht="18.75">
      <c r="A53" s="67"/>
      <c r="B53" s="68"/>
      <c r="C53" s="68"/>
      <c r="D53" s="68"/>
      <c r="E53" s="66"/>
      <c r="I53" s="22">
        <v>2551</v>
      </c>
      <c r="J53" s="21">
        <v>194.8</v>
      </c>
      <c r="K53" s="22"/>
      <c r="S53" s="22"/>
      <c r="Y53" s="6"/>
      <c r="Z53" s="6"/>
      <c r="AA53" s="6"/>
      <c r="AB53" s="6"/>
    </row>
    <row r="54" spans="1:28" ht="18.75">
      <c r="A54" s="67"/>
      <c r="B54" s="66"/>
      <c r="C54" s="66"/>
      <c r="D54" s="66"/>
      <c r="E54" s="66"/>
      <c r="I54" s="22">
        <v>2552</v>
      </c>
      <c r="J54" s="69">
        <v>263.08</v>
      </c>
      <c r="K54" s="22"/>
      <c r="S54" s="22"/>
      <c r="Y54" s="6"/>
      <c r="Z54" s="6"/>
      <c r="AA54" s="6"/>
      <c r="AB54" s="6"/>
    </row>
    <row r="55" spans="1:28" ht="18.75">
      <c r="A55" s="67"/>
      <c r="B55" s="66"/>
      <c r="C55" s="66"/>
      <c r="D55" s="66"/>
      <c r="E55" s="66"/>
      <c r="I55" s="22">
        <v>2553</v>
      </c>
      <c r="J55" s="21">
        <v>371.6</v>
      </c>
      <c r="K55" s="22"/>
      <c r="S55" s="22"/>
      <c r="Y55" s="6"/>
      <c r="Z55" s="6"/>
      <c r="AA55" s="6"/>
      <c r="AB55" s="6"/>
    </row>
    <row r="56" spans="2:23" ht="18.75">
      <c r="B56" s="1"/>
      <c r="C56" s="1"/>
      <c r="D56" s="1"/>
      <c r="E56" s="1"/>
      <c r="I56" s="22">
        <v>2554</v>
      </c>
      <c r="J56" s="21">
        <v>694.7</v>
      </c>
      <c r="K56" s="22"/>
      <c r="S56" s="22"/>
      <c r="W56" s="4" t="s">
        <v>0</v>
      </c>
    </row>
    <row r="57" spans="2:26" ht="18.75">
      <c r="B57" s="1"/>
      <c r="C57" s="1"/>
      <c r="D57" s="1"/>
      <c r="E57" s="1"/>
      <c r="I57" s="70">
        <v>2555</v>
      </c>
      <c r="J57" s="21">
        <v>286.4</v>
      </c>
      <c r="K57" s="22"/>
      <c r="S57" s="22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22">
        <v>2556</v>
      </c>
      <c r="J58" s="21">
        <v>322.3</v>
      </c>
      <c r="K58" s="22"/>
      <c r="S58" s="22"/>
      <c r="Y58" s="6">
        <v>1</v>
      </c>
      <c r="Z58" s="71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22">
        <v>2557</v>
      </c>
      <c r="J59" s="21">
        <v>222.2</v>
      </c>
      <c r="K59" s="22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70">
        <v>2558</v>
      </c>
      <c r="J60" s="21">
        <v>80.68</v>
      </c>
      <c r="K60" s="22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22">
        <v>2559</v>
      </c>
      <c r="J61" s="21">
        <v>341.3</v>
      </c>
      <c r="K61" s="22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22">
        <v>2560</v>
      </c>
      <c r="J62" s="21">
        <v>278.68</v>
      </c>
      <c r="K62" s="22"/>
      <c r="S62" s="70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72"/>
      <c r="C63" s="72"/>
      <c r="D63" s="72"/>
      <c r="E63" s="72"/>
      <c r="F63" s="72"/>
      <c r="G63" s="7"/>
      <c r="H63" s="7"/>
      <c r="I63" s="70">
        <v>2561</v>
      </c>
      <c r="J63" s="79">
        <v>356.2</v>
      </c>
      <c r="K63" s="73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74"/>
      <c r="C64" s="74"/>
      <c r="D64" s="74"/>
      <c r="E64" s="74"/>
      <c r="F64" s="74"/>
      <c r="G64" s="49"/>
      <c r="H64" s="49"/>
      <c r="I64" s="22">
        <v>2562</v>
      </c>
      <c r="J64" s="80">
        <v>151.3</v>
      </c>
      <c r="K64" s="75"/>
      <c r="L64" s="49"/>
      <c r="M64" s="49"/>
      <c r="N64" s="49"/>
      <c r="O64" s="49"/>
      <c r="P64" s="49"/>
      <c r="Q64" s="49"/>
      <c r="R64" s="49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70">
        <v>2563</v>
      </c>
      <c r="J65" s="21">
        <v>210</v>
      </c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22">
        <v>2564</v>
      </c>
      <c r="J66" s="22">
        <v>126.9</v>
      </c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22"/>
      <c r="J67" s="22"/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22"/>
      <c r="J68" s="22"/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22"/>
      <c r="J69" s="22"/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22"/>
      <c r="J70" s="22"/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22"/>
      <c r="J71" s="22"/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22"/>
      <c r="J72" s="22"/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22"/>
      <c r="J73" s="22"/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22"/>
      <c r="J74" s="22"/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22"/>
      <c r="J75" s="22"/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22"/>
      <c r="J76" s="22"/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22"/>
      <c r="J77" s="22"/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5</v>
      </c>
      <c r="B78" s="1"/>
      <c r="C78" s="1"/>
      <c r="D78" s="1"/>
      <c r="E78" s="1"/>
      <c r="F78" s="1">
        <f>+A78+1</f>
        <v>6</v>
      </c>
      <c r="I78" s="22"/>
      <c r="J78" s="22"/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6</v>
      </c>
      <c r="B79" s="1"/>
      <c r="C79" s="1"/>
      <c r="D79" s="1"/>
      <c r="E79" s="1"/>
      <c r="I79" s="22"/>
      <c r="J79" s="22"/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76">
        <f>IF($A$79&gt;=6,VLOOKUP($F$78,$X$3:$AC$38,$A$79-4),VLOOKUP($A$78,$X$3:$AC$38,$A$79+1))</f>
        <v>0.532062</v>
      </c>
      <c r="C80" s="76"/>
      <c r="D80" s="76"/>
      <c r="E80" s="76"/>
      <c r="I80" s="22"/>
      <c r="J80" s="22"/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76">
        <f>IF($A$79&gt;=6,VLOOKUP($F$78,$Y$58:$AD$97,$A$79-4),VLOOKUP($A$78,$Y$58:$AD$97,$A$79+1))</f>
        <v>1.096128</v>
      </c>
      <c r="C81" s="76"/>
      <c r="D81" s="76"/>
      <c r="E81" s="76"/>
      <c r="I81" s="22"/>
      <c r="J81" s="22"/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22"/>
      <c r="J82" s="22"/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77">
        <f>B81/V6</f>
        <v>0.005905797839484039</v>
      </c>
      <c r="C83" s="77"/>
      <c r="D83" s="77"/>
      <c r="E83" s="77"/>
      <c r="I83" s="22"/>
      <c r="J83" s="22"/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78">
        <f>V4-(B80/B83)</f>
        <v>222.01853150393586</v>
      </c>
      <c r="C84" s="77"/>
      <c r="D84" s="77"/>
      <c r="E84" s="77"/>
      <c r="I84" s="22"/>
      <c r="J84" s="22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22"/>
      <c r="J85" s="22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22"/>
      <c r="J86" s="22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22"/>
      <c r="J87" s="22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22"/>
      <c r="J88" s="22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22"/>
      <c r="J91" s="70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22"/>
      <c r="J92" s="70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70"/>
      <c r="J93" s="70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70"/>
      <c r="J94" s="70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22"/>
      <c r="J98" s="22"/>
      <c r="K98" s="22"/>
    </row>
    <row r="99" spans="2:11" ht="18.75">
      <c r="B99" s="1"/>
      <c r="C99" s="1"/>
      <c r="D99" s="1"/>
      <c r="E99" s="1"/>
      <c r="I99" s="22"/>
      <c r="J99" s="22"/>
      <c r="K99" s="22"/>
    </row>
    <row r="100" spans="2:11" ht="18.75">
      <c r="B100" s="1"/>
      <c r="C100" s="1"/>
      <c r="D100" s="1"/>
      <c r="E100" s="1"/>
      <c r="I100" s="22"/>
      <c r="J100" s="22"/>
      <c r="K100" s="22"/>
    </row>
    <row r="101" spans="2:11" ht="18.75">
      <c r="B101" s="1"/>
      <c r="C101" s="1"/>
      <c r="D101" s="1"/>
      <c r="E101" s="1"/>
      <c r="I101" s="22"/>
      <c r="J101" s="22"/>
      <c r="K101" s="22"/>
    </row>
    <row r="102" spans="9:11" ht="18.75">
      <c r="I102" s="22"/>
      <c r="J102" s="22"/>
      <c r="K102" s="22"/>
    </row>
    <row r="103" spans="9:11" ht="18.75">
      <c r="I103" s="22"/>
      <c r="J103" s="22"/>
      <c r="K103" s="22"/>
    </row>
    <row r="104" spans="9:11" ht="18.75">
      <c r="I104" s="22"/>
      <c r="J104" s="22"/>
      <c r="K104" s="22"/>
    </row>
    <row r="105" spans="9:11" ht="18.75">
      <c r="I105" s="22"/>
      <c r="J105" s="22"/>
      <c r="K105" s="22"/>
    </row>
    <row r="106" spans="9:11" ht="18.75">
      <c r="I106" s="22"/>
      <c r="J106" s="22"/>
      <c r="K106" s="22"/>
    </row>
    <row r="107" spans="9:11" ht="18.75">
      <c r="I107" s="22"/>
      <c r="J107" s="22"/>
      <c r="K107" s="22"/>
    </row>
    <row r="108" spans="9:11" ht="18.75">
      <c r="I108" s="22"/>
      <c r="J108" s="22"/>
      <c r="K108" s="22"/>
    </row>
    <row r="109" spans="9:11" ht="18.75">
      <c r="I109" s="22"/>
      <c r="J109" s="22"/>
      <c r="K109" s="22"/>
    </row>
    <row r="110" spans="9:11" ht="18.75">
      <c r="I110" s="22"/>
      <c r="J110" s="22"/>
      <c r="K110" s="22"/>
    </row>
    <row r="111" spans="9:11" ht="18.75">
      <c r="I111" s="22"/>
      <c r="J111" s="22"/>
      <c r="K111" s="22"/>
    </row>
    <row r="112" spans="9:11" ht="18.75">
      <c r="I112" s="22"/>
      <c r="J112" s="22"/>
      <c r="K112" s="22"/>
    </row>
    <row r="113" spans="9:11" ht="18.75">
      <c r="I113" s="22"/>
      <c r="J113" s="22"/>
      <c r="K113" s="22"/>
    </row>
    <row r="114" spans="9:11" ht="18.75">
      <c r="I114" s="22"/>
      <c r="J114" s="22"/>
      <c r="K114" s="22"/>
    </row>
    <row r="115" spans="9:11" ht="18.75">
      <c r="I115" s="22"/>
      <c r="J115" s="22"/>
      <c r="K115" s="22"/>
    </row>
    <row r="116" spans="9:11" ht="18.75">
      <c r="I116" s="22"/>
      <c r="J116" s="22"/>
      <c r="K116" s="22"/>
    </row>
    <row r="117" spans="9:11" ht="18.75">
      <c r="I117" s="22"/>
      <c r="J117" s="22"/>
      <c r="K117" s="22"/>
    </row>
    <row r="118" spans="9:11" ht="18.75">
      <c r="I118" s="22"/>
      <c r="J118" s="22"/>
      <c r="K118" s="22"/>
    </row>
    <row r="119" spans="9:11" ht="18.75">
      <c r="I119" s="22"/>
      <c r="J119" s="22"/>
      <c r="K119" s="22"/>
    </row>
    <row r="120" spans="9:11" ht="18.75">
      <c r="I120" s="22"/>
      <c r="J120" s="22"/>
      <c r="K120" s="22"/>
    </row>
    <row r="121" spans="9:11" ht="18.75">
      <c r="I121" s="22"/>
      <c r="J121" s="22"/>
      <c r="K121" s="22"/>
    </row>
    <row r="122" spans="9:11" ht="18.75">
      <c r="I122" s="22"/>
      <c r="J122" s="22"/>
      <c r="K122" s="22"/>
    </row>
    <row r="123" spans="9:11" ht="18.75">
      <c r="I123" s="22"/>
      <c r="J123" s="22"/>
      <c r="K123" s="22"/>
    </row>
    <row r="124" spans="9:11" ht="18.75">
      <c r="I124" s="22"/>
      <c r="J124" s="22"/>
      <c r="K124" s="22"/>
    </row>
    <row r="125" spans="9:11" ht="18.75">
      <c r="I125" s="22"/>
      <c r="J125" s="22"/>
      <c r="K125" s="22"/>
    </row>
    <row r="126" spans="9:11" ht="18.75">
      <c r="I126" s="22"/>
      <c r="J126" s="22"/>
      <c r="K126" s="22"/>
    </row>
    <row r="127" spans="9:11" ht="18.75">
      <c r="I127" s="22"/>
      <c r="J127" s="22"/>
      <c r="K127" s="22"/>
    </row>
    <row r="128" spans="9:11" ht="18.75">
      <c r="I128" s="22"/>
      <c r="J128" s="22"/>
      <c r="K128" s="22"/>
    </row>
    <row r="129" spans="9:11" ht="18.75">
      <c r="I129" s="22"/>
      <c r="J129" s="22"/>
      <c r="K129" s="22"/>
    </row>
    <row r="130" spans="9:11" ht="18.75">
      <c r="I130" s="22"/>
      <c r="J130" s="22"/>
      <c r="K130" s="22"/>
    </row>
    <row r="131" spans="9:11" ht="18.75">
      <c r="I131" s="22"/>
      <c r="J131" s="22"/>
      <c r="K131" s="22"/>
    </row>
    <row r="132" spans="9:11" ht="18.75">
      <c r="I132" s="22"/>
      <c r="J132" s="22"/>
      <c r="K132" s="22"/>
    </row>
    <row r="133" spans="9:11" ht="18.75">
      <c r="I133" s="22"/>
      <c r="J133" s="22"/>
      <c r="K133" s="22"/>
    </row>
    <row r="134" spans="9:11" ht="18.75">
      <c r="I134" s="22"/>
      <c r="J134" s="22"/>
      <c r="K134" s="22"/>
    </row>
    <row r="135" spans="9:11" ht="18.75">
      <c r="I135" s="22"/>
      <c r="J135" s="22"/>
      <c r="K135" s="22"/>
    </row>
    <row r="136" spans="9:11" ht="18.75">
      <c r="I136" s="22"/>
      <c r="J136" s="22"/>
      <c r="K136" s="22"/>
    </row>
    <row r="137" spans="9:11" ht="18.75">
      <c r="I137" s="22"/>
      <c r="J137" s="22"/>
      <c r="K137" s="22"/>
    </row>
    <row r="138" spans="9:11" ht="18.75">
      <c r="I138" s="22"/>
      <c r="J138" s="22"/>
      <c r="K138" s="22"/>
    </row>
    <row r="139" spans="9:11" ht="18.75">
      <c r="I139" s="22"/>
      <c r="J139" s="22"/>
      <c r="K139" s="22"/>
    </row>
    <row r="140" spans="9:11" ht="18.75">
      <c r="I140" s="22"/>
      <c r="J140" s="22"/>
      <c r="K140" s="22"/>
    </row>
    <row r="141" spans="9:11" ht="18.75">
      <c r="I141" s="22"/>
      <c r="J141" s="22"/>
      <c r="K141" s="22"/>
    </row>
    <row r="142" spans="9:11" ht="18.75">
      <c r="I142" s="22"/>
      <c r="J142" s="22"/>
      <c r="K142" s="22"/>
    </row>
    <row r="143" spans="9:11" ht="18.75">
      <c r="I143" s="22"/>
      <c r="J143" s="22"/>
      <c r="K143" s="22"/>
    </row>
    <row r="144" spans="9:11" ht="18.75">
      <c r="I144" s="22"/>
      <c r="J144" s="22"/>
      <c r="K144" s="22"/>
    </row>
    <row r="145" spans="9:11" ht="18.75">
      <c r="I145" s="22"/>
      <c r="J145" s="22"/>
      <c r="K145" s="22"/>
    </row>
    <row r="146" spans="9:11" ht="18.75">
      <c r="I146" s="22"/>
      <c r="J146" s="22"/>
      <c r="K146" s="22"/>
    </row>
    <row r="147" spans="9:11" ht="18.75">
      <c r="I147" s="22"/>
      <c r="J147" s="22"/>
      <c r="K147" s="22"/>
    </row>
    <row r="148" spans="9:11" ht="18.75">
      <c r="I148" s="22"/>
      <c r="J148" s="22"/>
      <c r="K148" s="22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2009-08-12T03:57:29Z</cp:lastPrinted>
  <dcterms:created xsi:type="dcterms:W3CDTF">2001-08-27T04:05:15Z</dcterms:created>
  <dcterms:modified xsi:type="dcterms:W3CDTF">2022-06-06T02:17:47Z</dcterms:modified>
  <cp:category/>
  <cp:version/>
  <cp:contentType/>
  <cp:contentStatus/>
</cp:coreProperties>
</file>