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P.67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<sst xmlns="http://schemas.openxmlformats.org/spreadsheetml/2006/main" count="39" uniqueCount="24">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</sst>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0"/>
    </font>
    <font>
      <b/>
      <sz val="16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20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4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อ.สันทราย จ.เชียงใหม่</a:t>
            </a:r>
          </a:p>
        </c:rich>
      </c:tx>
      <c:layout>
        <c:manualLayout>
          <c:xMode val="factor"/>
          <c:yMode val="factor"/>
          <c:x val="0.02225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5675"/>
          <c:w val="0.872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P.67'!$B$5:$B$29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'std. - P.67'!$C$5:$C$29</c:f>
              <c:numCache>
                <c:ptCount val="25"/>
                <c:pt idx="0">
                  <c:v>1107.6090000000002</c:v>
                </c:pt>
                <c:pt idx="1">
                  <c:v>690.465</c:v>
                </c:pt>
                <c:pt idx="2">
                  <c:v>338.094</c:v>
                </c:pt>
                <c:pt idx="3">
                  <c:v>701.12</c:v>
                </c:pt>
                <c:pt idx="4">
                  <c:v>909.6110000000002</c:v>
                </c:pt>
                <c:pt idx="5">
                  <c:v>1107.62</c:v>
                </c:pt>
                <c:pt idx="6">
                  <c:v>1585.422</c:v>
                </c:pt>
                <c:pt idx="7">
                  <c:v>918.026</c:v>
                </c:pt>
                <c:pt idx="8">
                  <c:v>2117.113</c:v>
                </c:pt>
                <c:pt idx="9">
                  <c:v>2331.3916799999997</c:v>
                </c:pt>
                <c:pt idx="10">
                  <c:v>1519.606656</c:v>
                </c:pt>
                <c:pt idx="11">
                  <c:v>878.5199520000001</c:v>
                </c:pt>
                <c:pt idx="12">
                  <c:v>1109.5</c:v>
                </c:pt>
                <c:pt idx="13">
                  <c:v>634.87</c:v>
                </c:pt>
                <c:pt idx="14">
                  <c:v>1198.9036800000001</c:v>
                </c:pt>
                <c:pt idx="15">
                  <c:v>2632.1889600000004</c:v>
                </c:pt>
                <c:pt idx="16">
                  <c:v>609.68592</c:v>
                </c:pt>
                <c:pt idx="17">
                  <c:v>699.903936</c:v>
                </c:pt>
                <c:pt idx="18">
                  <c:v>557.03</c:v>
                </c:pt>
                <c:pt idx="19">
                  <c:v>181.35792000000004</c:v>
                </c:pt>
                <c:pt idx="20">
                  <c:v>476.60659200000003</c:v>
                </c:pt>
                <c:pt idx="21">
                  <c:v>1008.9</c:v>
                </c:pt>
                <c:pt idx="22">
                  <c:v>841.6</c:v>
                </c:pt>
                <c:pt idx="23">
                  <c:v>286.1</c:v>
                </c:pt>
                <c:pt idx="24">
                  <c:v>331.4</c:v>
                </c:pt>
              </c:numCache>
            </c:numRef>
          </c:val>
        </c:ser>
        <c:axId val="63734930"/>
        <c:axId val="49129747"/>
      </c:barChart>
      <c:lineChart>
        <c:grouping val="standard"/>
        <c:varyColors val="0"/>
        <c:ser>
          <c:idx val="1"/>
          <c:order val="1"/>
          <c:tx>
            <c:v>ค่าเฉลี่ย (2539 - 2562 )อยู่ระหว่างค่า+- SD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P.67'!$B$5:$B$28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'std. - P.67'!$E$5:$E$28</c:f>
              <c:numCache>
                <c:ptCount val="24"/>
                <c:pt idx="0">
                  <c:v>1018.3852206666664</c:v>
                </c:pt>
                <c:pt idx="1">
                  <c:v>1018.3852206666664</c:v>
                </c:pt>
                <c:pt idx="2">
                  <c:v>1018.3852206666664</c:v>
                </c:pt>
                <c:pt idx="3">
                  <c:v>1018.3852206666664</c:v>
                </c:pt>
                <c:pt idx="4">
                  <c:v>1018.3852206666664</c:v>
                </c:pt>
                <c:pt idx="5">
                  <c:v>1018.3852206666664</c:v>
                </c:pt>
                <c:pt idx="6">
                  <c:v>1018.3852206666664</c:v>
                </c:pt>
                <c:pt idx="7">
                  <c:v>1018.3852206666664</c:v>
                </c:pt>
                <c:pt idx="8">
                  <c:v>1018.3852206666664</c:v>
                </c:pt>
                <c:pt idx="9">
                  <c:v>1018.3852206666664</c:v>
                </c:pt>
                <c:pt idx="10">
                  <c:v>1018.3852206666664</c:v>
                </c:pt>
                <c:pt idx="11">
                  <c:v>1018.3852206666664</c:v>
                </c:pt>
                <c:pt idx="12">
                  <c:v>1018.3852206666664</c:v>
                </c:pt>
                <c:pt idx="13">
                  <c:v>1018.3852206666664</c:v>
                </c:pt>
                <c:pt idx="14">
                  <c:v>1018.3852206666664</c:v>
                </c:pt>
                <c:pt idx="15">
                  <c:v>1018.3852206666664</c:v>
                </c:pt>
                <c:pt idx="16">
                  <c:v>1018.3852206666664</c:v>
                </c:pt>
                <c:pt idx="17">
                  <c:v>1018.3852206666664</c:v>
                </c:pt>
                <c:pt idx="18">
                  <c:v>1018.3852206666664</c:v>
                </c:pt>
                <c:pt idx="19">
                  <c:v>1018.3852206666664</c:v>
                </c:pt>
                <c:pt idx="20">
                  <c:v>1018.3852206666664</c:v>
                </c:pt>
                <c:pt idx="21">
                  <c:v>1018.3852206666664</c:v>
                </c:pt>
                <c:pt idx="22">
                  <c:v>1018.3852206666664</c:v>
                </c:pt>
                <c:pt idx="23">
                  <c:v>1018.3852206666664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P.67'!$B$5:$B$28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'std. - P.67'!$H$5:$H$28</c:f>
              <c:numCache>
                <c:ptCount val="24"/>
                <c:pt idx="0">
                  <c:v>1646.2764444319698</c:v>
                </c:pt>
                <c:pt idx="1">
                  <c:v>1646.2764444319698</c:v>
                </c:pt>
                <c:pt idx="2">
                  <c:v>1646.2764444319698</c:v>
                </c:pt>
                <c:pt idx="3">
                  <c:v>1646.2764444319698</c:v>
                </c:pt>
                <c:pt idx="4">
                  <c:v>1646.2764444319698</c:v>
                </c:pt>
                <c:pt idx="5">
                  <c:v>1646.2764444319698</c:v>
                </c:pt>
                <c:pt idx="6">
                  <c:v>1646.2764444319698</c:v>
                </c:pt>
                <c:pt idx="7">
                  <c:v>1646.2764444319698</c:v>
                </c:pt>
                <c:pt idx="8">
                  <c:v>1646.2764444319698</c:v>
                </c:pt>
                <c:pt idx="9">
                  <c:v>1646.2764444319698</c:v>
                </c:pt>
                <c:pt idx="10">
                  <c:v>1646.2764444319698</c:v>
                </c:pt>
                <c:pt idx="11">
                  <c:v>1646.2764444319698</c:v>
                </c:pt>
                <c:pt idx="12">
                  <c:v>1646.2764444319698</c:v>
                </c:pt>
                <c:pt idx="13">
                  <c:v>1646.2764444319698</c:v>
                </c:pt>
                <c:pt idx="14">
                  <c:v>1646.2764444319698</c:v>
                </c:pt>
                <c:pt idx="15">
                  <c:v>1646.2764444319698</c:v>
                </c:pt>
                <c:pt idx="16">
                  <c:v>1646.2764444319698</c:v>
                </c:pt>
                <c:pt idx="17">
                  <c:v>1646.2764444319698</c:v>
                </c:pt>
                <c:pt idx="18">
                  <c:v>1646.2764444319698</c:v>
                </c:pt>
                <c:pt idx="19">
                  <c:v>1646.2764444319698</c:v>
                </c:pt>
                <c:pt idx="20">
                  <c:v>1646.2764444319698</c:v>
                </c:pt>
                <c:pt idx="21">
                  <c:v>1646.2764444319698</c:v>
                </c:pt>
                <c:pt idx="22">
                  <c:v>1646.2764444319698</c:v>
                </c:pt>
                <c:pt idx="23">
                  <c:v>1646.2764444319698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P.67'!$B$5:$B$28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'std. - P.67'!$F$5:$F$28</c:f>
              <c:numCache>
                <c:ptCount val="24"/>
                <c:pt idx="0">
                  <c:v>390.49399690136306</c:v>
                </c:pt>
                <c:pt idx="1">
                  <c:v>390.49399690136306</c:v>
                </c:pt>
                <c:pt idx="2">
                  <c:v>390.49399690136306</c:v>
                </c:pt>
                <c:pt idx="3">
                  <c:v>390.49399690136306</c:v>
                </c:pt>
                <c:pt idx="4">
                  <c:v>390.49399690136306</c:v>
                </c:pt>
                <c:pt idx="5">
                  <c:v>390.49399690136306</c:v>
                </c:pt>
                <c:pt idx="6">
                  <c:v>390.49399690136306</c:v>
                </c:pt>
                <c:pt idx="7">
                  <c:v>390.49399690136306</c:v>
                </c:pt>
                <c:pt idx="8">
                  <c:v>390.49399690136306</c:v>
                </c:pt>
                <c:pt idx="9">
                  <c:v>390.49399690136306</c:v>
                </c:pt>
                <c:pt idx="10">
                  <c:v>390.49399690136306</c:v>
                </c:pt>
                <c:pt idx="11">
                  <c:v>390.49399690136306</c:v>
                </c:pt>
                <c:pt idx="12">
                  <c:v>390.49399690136306</c:v>
                </c:pt>
                <c:pt idx="13">
                  <c:v>390.49399690136306</c:v>
                </c:pt>
                <c:pt idx="14">
                  <c:v>390.49399690136306</c:v>
                </c:pt>
                <c:pt idx="15">
                  <c:v>390.49399690136306</c:v>
                </c:pt>
                <c:pt idx="16">
                  <c:v>390.49399690136306</c:v>
                </c:pt>
                <c:pt idx="17">
                  <c:v>390.49399690136306</c:v>
                </c:pt>
                <c:pt idx="18">
                  <c:v>390.49399690136306</c:v>
                </c:pt>
                <c:pt idx="19">
                  <c:v>390.49399690136306</c:v>
                </c:pt>
                <c:pt idx="20">
                  <c:v>390.49399690136306</c:v>
                </c:pt>
                <c:pt idx="21">
                  <c:v>390.49399690136306</c:v>
                </c:pt>
                <c:pt idx="22">
                  <c:v>390.49399690136306</c:v>
                </c:pt>
                <c:pt idx="23">
                  <c:v>390.49399690136306</c:v>
                </c:pt>
              </c:numCache>
            </c:numRef>
          </c:val>
          <c:smooth val="0"/>
        </c:ser>
        <c:axId val="63734930"/>
        <c:axId val="49129747"/>
      </c:lineChart>
      <c:catAx>
        <c:axId val="63734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9129747"/>
        <c:crossesAt val="0"/>
        <c:auto val="1"/>
        <c:lblOffset val="100"/>
        <c:tickLblSkip val="1"/>
        <c:noMultiLvlLbl val="0"/>
      </c:catAx>
      <c:valAx>
        <c:axId val="4912974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734930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45"/>
          <c:y val="0.86425"/>
          <c:w val="0.83175"/>
          <c:h val="0.0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อ.สันทราย จ.เชียงใหม่</a:t>
            </a:r>
          </a:p>
        </c:rich>
      </c:tx>
      <c:layout>
        <c:manualLayout>
          <c:xMode val="factor"/>
          <c:yMode val="factor"/>
          <c:x val="0.01475"/>
          <c:y val="-0.020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144"/>
          <c:w val="0.86975"/>
          <c:h val="0.752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P.67'!$B$5:$B$29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'std. - P.67'!$C$5:$C$29</c:f>
              <c:numCache>
                <c:ptCount val="25"/>
                <c:pt idx="0">
                  <c:v>1107.6090000000002</c:v>
                </c:pt>
                <c:pt idx="1">
                  <c:v>690.465</c:v>
                </c:pt>
                <c:pt idx="2">
                  <c:v>338.094</c:v>
                </c:pt>
                <c:pt idx="3">
                  <c:v>701.12</c:v>
                </c:pt>
                <c:pt idx="4">
                  <c:v>909.6110000000002</c:v>
                </c:pt>
                <c:pt idx="5">
                  <c:v>1107.62</c:v>
                </c:pt>
                <c:pt idx="6">
                  <c:v>1585.422</c:v>
                </c:pt>
                <c:pt idx="7">
                  <c:v>918.026</c:v>
                </c:pt>
                <c:pt idx="8">
                  <c:v>2117.113</c:v>
                </c:pt>
                <c:pt idx="9">
                  <c:v>2331.3916799999997</c:v>
                </c:pt>
                <c:pt idx="10">
                  <c:v>1519.606656</c:v>
                </c:pt>
                <c:pt idx="11">
                  <c:v>878.5199520000001</c:v>
                </c:pt>
                <c:pt idx="12">
                  <c:v>1109.5</c:v>
                </c:pt>
                <c:pt idx="13">
                  <c:v>634.87</c:v>
                </c:pt>
                <c:pt idx="14">
                  <c:v>1198.9036800000001</c:v>
                </c:pt>
                <c:pt idx="15">
                  <c:v>2632.1889600000004</c:v>
                </c:pt>
                <c:pt idx="16">
                  <c:v>609.68592</c:v>
                </c:pt>
                <c:pt idx="17">
                  <c:v>699.903936</c:v>
                </c:pt>
                <c:pt idx="18">
                  <c:v>557.03</c:v>
                </c:pt>
                <c:pt idx="19">
                  <c:v>181.35792000000004</c:v>
                </c:pt>
                <c:pt idx="20">
                  <c:v>476.60659200000003</c:v>
                </c:pt>
                <c:pt idx="21">
                  <c:v>1008.9</c:v>
                </c:pt>
                <c:pt idx="22">
                  <c:v>841.6</c:v>
                </c:pt>
                <c:pt idx="23">
                  <c:v>286.1</c:v>
                </c:pt>
                <c:pt idx="24">
                  <c:v>331.4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(2539 - 2562) 24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P.67'!$B$5:$B$29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'std. - P.67'!$E$5:$E$28</c:f>
              <c:numCache>
                <c:ptCount val="24"/>
                <c:pt idx="0">
                  <c:v>1018.3852206666664</c:v>
                </c:pt>
                <c:pt idx="1">
                  <c:v>1018.3852206666664</c:v>
                </c:pt>
                <c:pt idx="2">
                  <c:v>1018.3852206666664</c:v>
                </c:pt>
                <c:pt idx="3">
                  <c:v>1018.3852206666664</c:v>
                </c:pt>
                <c:pt idx="4">
                  <c:v>1018.3852206666664</c:v>
                </c:pt>
                <c:pt idx="5">
                  <c:v>1018.3852206666664</c:v>
                </c:pt>
                <c:pt idx="6">
                  <c:v>1018.3852206666664</c:v>
                </c:pt>
                <c:pt idx="7">
                  <c:v>1018.3852206666664</c:v>
                </c:pt>
                <c:pt idx="8">
                  <c:v>1018.3852206666664</c:v>
                </c:pt>
                <c:pt idx="9">
                  <c:v>1018.3852206666664</c:v>
                </c:pt>
                <c:pt idx="10">
                  <c:v>1018.3852206666664</c:v>
                </c:pt>
                <c:pt idx="11">
                  <c:v>1018.3852206666664</c:v>
                </c:pt>
                <c:pt idx="12">
                  <c:v>1018.3852206666664</c:v>
                </c:pt>
                <c:pt idx="13">
                  <c:v>1018.3852206666664</c:v>
                </c:pt>
                <c:pt idx="14">
                  <c:v>1018.3852206666664</c:v>
                </c:pt>
                <c:pt idx="15">
                  <c:v>1018.3852206666664</c:v>
                </c:pt>
                <c:pt idx="16">
                  <c:v>1018.3852206666664</c:v>
                </c:pt>
                <c:pt idx="17">
                  <c:v>1018.3852206666664</c:v>
                </c:pt>
                <c:pt idx="18">
                  <c:v>1018.3852206666664</c:v>
                </c:pt>
                <c:pt idx="19">
                  <c:v>1018.3852206666664</c:v>
                </c:pt>
                <c:pt idx="20">
                  <c:v>1018.3852206666664</c:v>
                </c:pt>
                <c:pt idx="21">
                  <c:v>1018.3852206666664</c:v>
                </c:pt>
                <c:pt idx="22">
                  <c:v>1018.3852206666664</c:v>
                </c:pt>
                <c:pt idx="23">
                  <c:v>1018.3852206666664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P.67'!$B$5:$B$29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'std. - P.67'!$D$5:$D$29</c:f>
              <c:numCache>
                <c:ptCount val="25"/>
                <c:pt idx="24">
                  <c:v>331.4</c:v>
                </c:pt>
              </c:numCache>
            </c:numRef>
          </c:val>
          <c:smooth val="0"/>
        </c:ser>
        <c:marker val="1"/>
        <c:axId val="39316948"/>
        <c:axId val="5464789"/>
      </c:lineChart>
      <c:catAx>
        <c:axId val="39316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464789"/>
        <c:crossesAt val="0"/>
        <c:auto val="1"/>
        <c:lblOffset val="100"/>
        <c:tickLblSkip val="1"/>
        <c:noMultiLvlLbl val="0"/>
      </c:catAx>
      <c:valAx>
        <c:axId val="546478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16948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275"/>
          <c:y val="0.928"/>
          <c:w val="0.834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0.3965</cdr:x>
      <cdr:y>0.54425</cdr:y>
    </cdr:from>
    <cdr:to>
      <cdr:x>0.537</cdr:x>
      <cdr:y>0.58775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0" y="3352800"/>
          <a:ext cx="132397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1,018 ล้าน ลบ.ม..</a:t>
          </a:r>
        </a:p>
      </cdr:txBody>
    </cdr:sp>
  </cdr:relSizeAnchor>
  <cdr:relSizeAnchor xmlns:cdr="http://schemas.openxmlformats.org/drawingml/2006/chartDrawing">
    <cdr:from>
      <cdr:x>0.495</cdr:x>
      <cdr:y>0.37475</cdr:y>
    </cdr:from>
    <cdr:to>
      <cdr:x>0.643</cdr:x>
      <cdr:y>0.42</cdr:y>
    </cdr:to>
    <cdr:sp>
      <cdr:nvSpPr>
        <cdr:cNvPr id="2" name="TextBox 1"/>
        <cdr:cNvSpPr txBox="1">
          <a:spLocks noChangeArrowheads="1"/>
        </cdr:cNvSpPr>
      </cdr:nvSpPr>
      <cdr:spPr>
        <a:xfrm>
          <a:off x="4648200" y="2305050"/>
          <a:ext cx="139065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1,646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 ลบ.ม.</a:t>
          </a:r>
        </a:p>
      </cdr:txBody>
    </cdr:sp>
  </cdr:relSizeAnchor>
  <cdr:relSizeAnchor xmlns:cdr="http://schemas.openxmlformats.org/drawingml/2006/chartDrawing">
    <cdr:from>
      <cdr:x>0.249</cdr:x>
      <cdr:y>0.7085</cdr:y>
    </cdr:from>
    <cdr:to>
      <cdr:x>0.3965</cdr:x>
      <cdr:y>0.75375</cdr:y>
    </cdr:to>
    <cdr:sp>
      <cdr:nvSpPr>
        <cdr:cNvPr id="3" name="TextBox 1"/>
        <cdr:cNvSpPr txBox="1">
          <a:spLocks noChangeArrowheads="1"/>
        </cdr:cNvSpPr>
      </cdr:nvSpPr>
      <cdr:spPr>
        <a:xfrm>
          <a:off x="2333625" y="4371975"/>
          <a:ext cx="13811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390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0.15925</cdr:x>
      <cdr:y>0.3845</cdr:y>
    </cdr:from>
    <cdr:to>
      <cdr:x>0.2505</cdr:x>
      <cdr:y>0.54675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95425" y="2352675"/>
          <a:ext cx="857250" cy="9906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16">
      <selection activeCell="J35" sqref="J3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2539</v>
      </c>
      <c r="C5" s="71">
        <v>1107.6090000000002</v>
      </c>
      <c r="D5" s="72"/>
      <c r="E5" s="73">
        <f aca="true" t="shared" si="0" ref="E5:E28">$C$105</f>
        <v>1018.3852206666664</v>
      </c>
      <c r="F5" s="74">
        <f aca="true" t="shared" si="1" ref="F5:F28">+$C$108</f>
        <v>390.49399690136306</v>
      </c>
      <c r="G5" s="75">
        <f aca="true" t="shared" si="2" ref="G5:G28">$C$106</f>
        <v>627.8912237653034</v>
      </c>
      <c r="H5" s="76">
        <f aca="true" t="shared" si="3" ref="H5:H28">+$C$109</f>
        <v>1646.2764444319698</v>
      </c>
      <c r="I5" s="2">
        <v>1</v>
      </c>
    </row>
    <row r="6" spans="2:9" ht="11.25">
      <c r="B6" s="22">
        <v>2540</v>
      </c>
      <c r="C6" s="77">
        <v>690.465</v>
      </c>
      <c r="D6" s="72"/>
      <c r="E6" s="78">
        <f t="shared" si="0"/>
        <v>1018.3852206666664</v>
      </c>
      <c r="F6" s="79">
        <f t="shared" si="1"/>
        <v>390.49399690136306</v>
      </c>
      <c r="G6" s="80">
        <f t="shared" si="2"/>
        <v>627.8912237653034</v>
      </c>
      <c r="H6" s="81">
        <f t="shared" si="3"/>
        <v>1646.2764444319698</v>
      </c>
      <c r="I6" s="2">
        <f>I5+1</f>
        <v>2</v>
      </c>
    </row>
    <row r="7" spans="2:9" ht="11.25">
      <c r="B7" s="22">
        <v>2541</v>
      </c>
      <c r="C7" s="77">
        <v>338.094</v>
      </c>
      <c r="D7" s="72"/>
      <c r="E7" s="78">
        <f t="shared" si="0"/>
        <v>1018.3852206666664</v>
      </c>
      <c r="F7" s="79">
        <f t="shared" si="1"/>
        <v>390.49399690136306</v>
      </c>
      <c r="G7" s="80">
        <f t="shared" si="2"/>
        <v>627.8912237653034</v>
      </c>
      <c r="H7" s="81">
        <f t="shared" si="3"/>
        <v>1646.2764444319698</v>
      </c>
      <c r="I7" s="2">
        <f aca="true" t="shared" si="4" ref="I7:I28">I6+1</f>
        <v>3</v>
      </c>
    </row>
    <row r="8" spans="2:9" ht="11.25">
      <c r="B8" s="22">
        <v>2542</v>
      </c>
      <c r="C8" s="77">
        <v>701.12</v>
      </c>
      <c r="D8" s="72"/>
      <c r="E8" s="78">
        <f t="shared" si="0"/>
        <v>1018.3852206666664</v>
      </c>
      <c r="F8" s="79">
        <f t="shared" si="1"/>
        <v>390.49399690136306</v>
      </c>
      <c r="G8" s="80">
        <f t="shared" si="2"/>
        <v>627.8912237653034</v>
      </c>
      <c r="H8" s="81">
        <f t="shared" si="3"/>
        <v>1646.2764444319698</v>
      </c>
      <c r="I8" s="2">
        <f t="shared" si="4"/>
        <v>4</v>
      </c>
    </row>
    <row r="9" spans="2:9" ht="11.25">
      <c r="B9" s="22">
        <v>2543</v>
      </c>
      <c r="C9" s="77">
        <v>909.6110000000002</v>
      </c>
      <c r="D9" s="72"/>
      <c r="E9" s="78">
        <f t="shared" si="0"/>
        <v>1018.3852206666664</v>
      </c>
      <c r="F9" s="79">
        <f t="shared" si="1"/>
        <v>390.49399690136306</v>
      </c>
      <c r="G9" s="80">
        <f t="shared" si="2"/>
        <v>627.8912237653034</v>
      </c>
      <c r="H9" s="81">
        <f t="shared" si="3"/>
        <v>1646.2764444319698</v>
      </c>
      <c r="I9" s="2">
        <f t="shared" si="4"/>
        <v>5</v>
      </c>
    </row>
    <row r="10" spans="2:9" ht="11.25">
      <c r="B10" s="22">
        <v>2544</v>
      </c>
      <c r="C10" s="77">
        <v>1107.62</v>
      </c>
      <c r="D10" s="72"/>
      <c r="E10" s="78">
        <f t="shared" si="0"/>
        <v>1018.3852206666664</v>
      </c>
      <c r="F10" s="79">
        <f t="shared" si="1"/>
        <v>390.49399690136306</v>
      </c>
      <c r="G10" s="80">
        <f t="shared" si="2"/>
        <v>627.8912237653034</v>
      </c>
      <c r="H10" s="81">
        <f t="shared" si="3"/>
        <v>1646.2764444319698</v>
      </c>
      <c r="I10" s="2">
        <f t="shared" si="4"/>
        <v>6</v>
      </c>
    </row>
    <row r="11" spans="2:9" ht="11.25">
      <c r="B11" s="22">
        <v>2545</v>
      </c>
      <c r="C11" s="77">
        <v>1585.422</v>
      </c>
      <c r="D11" s="72"/>
      <c r="E11" s="78">
        <f t="shared" si="0"/>
        <v>1018.3852206666664</v>
      </c>
      <c r="F11" s="79">
        <f t="shared" si="1"/>
        <v>390.49399690136306</v>
      </c>
      <c r="G11" s="80">
        <f t="shared" si="2"/>
        <v>627.8912237653034</v>
      </c>
      <c r="H11" s="81">
        <f t="shared" si="3"/>
        <v>1646.2764444319698</v>
      </c>
      <c r="I11" s="2">
        <f t="shared" si="4"/>
        <v>7</v>
      </c>
    </row>
    <row r="12" spans="2:9" ht="11.25">
      <c r="B12" s="22">
        <v>2546</v>
      </c>
      <c r="C12" s="77">
        <v>918.026</v>
      </c>
      <c r="D12" s="72"/>
      <c r="E12" s="78">
        <f t="shared" si="0"/>
        <v>1018.3852206666664</v>
      </c>
      <c r="F12" s="79">
        <f t="shared" si="1"/>
        <v>390.49399690136306</v>
      </c>
      <c r="G12" s="80">
        <f t="shared" si="2"/>
        <v>627.8912237653034</v>
      </c>
      <c r="H12" s="81">
        <f t="shared" si="3"/>
        <v>1646.2764444319698</v>
      </c>
      <c r="I12" s="2">
        <f t="shared" si="4"/>
        <v>8</v>
      </c>
    </row>
    <row r="13" spans="2:9" ht="11.25">
      <c r="B13" s="22">
        <v>2547</v>
      </c>
      <c r="C13" s="77">
        <v>2117.113</v>
      </c>
      <c r="D13" s="72"/>
      <c r="E13" s="78">
        <f t="shared" si="0"/>
        <v>1018.3852206666664</v>
      </c>
      <c r="F13" s="79">
        <f t="shared" si="1"/>
        <v>390.49399690136306</v>
      </c>
      <c r="G13" s="80">
        <f t="shared" si="2"/>
        <v>627.8912237653034</v>
      </c>
      <c r="H13" s="81">
        <f t="shared" si="3"/>
        <v>1646.2764444319698</v>
      </c>
      <c r="I13" s="2">
        <f t="shared" si="4"/>
        <v>9</v>
      </c>
    </row>
    <row r="14" spans="2:9" ht="11.25">
      <c r="B14" s="22">
        <v>2548</v>
      </c>
      <c r="C14" s="77">
        <v>2331.3916799999997</v>
      </c>
      <c r="D14" s="72"/>
      <c r="E14" s="78">
        <f t="shared" si="0"/>
        <v>1018.3852206666664</v>
      </c>
      <c r="F14" s="79">
        <f t="shared" si="1"/>
        <v>390.49399690136306</v>
      </c>
      <c r="G14" s="80">
        <f t="shared" si="2"/>
        <v>627.8912237653034</v>
      </c>
      <c r="H14" s="81">
        <f t="shared" si="3"/>
        <v>1646.2764444319698</v>
      </c>
      <c r="I14" s="2">
        <f t="shared" si="4"/>
        <v>10</v>
      </c>
    </row>
    <row r="15" spans="2:9" ht="11.25">
      <c r="B15" s="22">
        <v>2549</v>
      </c>
      <c r="C15" s="77">
        <v>1519.606656</v>
      </c>
      <c r="D15" s="72"/>
      <c r="E15" s="78">
        <f t="shared" si="0"/>
        <v>1018.3852206666664</v>
      </c>
      <c r="F15" s="79">
        <f t="shared" si="1"/>
        <v>390.49399690136306</v>
      </c>
      <c r="G15" s="80">
        <f t="shared" si="2"/>
        <v>627.8912237653034</v>
      </c>
      <c r="H15" s="81">
        <f t="shared" si="3"/>
        <v>1646.2764444319698</v>
      </c>
      <c r="I15" s="2">
        <f t="shared" si="4"/>
        <v>11</v>
      </c>
    </row>
    <row r="16" spans="2:9" ht="11.25">
      <c r="B16" s="22">
        <v>2550</v>
      </c>
      <c r="C16" s="77">
        <v>878.5199520000001</v>
      </c>
      <c r="D16" s="72"/>
      <c r="E16" s="78">
        <f t="shared" si="0"/>
        <v>1018.3852206666664</v>
      </c>
      <c r="F16" s="79">
        <f t="shared" si="1"/>
        <v>390.49399690136306</v>
      </c>
      <c r="G16" s="80">
        <f t="shared" si="2"/>
        <v>627.8912237653034</v>
      </c>
      <c r="H16" s="81">
        <f t="shared" si="3"/>
        <v>1646.2764444319698</v>
      </c>
      <c r="I16" s="2">
        <f t="shared" si="4"/>
        <v>12</v>
      </c>
    </row>
    <row r="17" spans="2:9" ht="11.25">
      <c r="B17" s="22">
        <v>2551</v>
      </c>
      <c r="C17" s="77">
        <v>1109.5</v>
      </c>
      <c r="D17" s="72"/>
      <c r="E17" s="78">
        <f t="shared" si="0"/>
        <v>1018.3852206666664</v>
      </c>
      <c r="F17" s="79">
        <f t="shared" si="1"/>
        <v>390.49399690136306</v>
      </c>
      <c r="G17" s="80">
        <f t="shared" si="2"/>
        <v>627.8912237653034</v>
      </c>
      <c r="H17" s="81">
        <f t="shared" si="3"/>
        <v>1646.2764444319698</v>
      </c>
      <c r="I17" s="2">
        <f t="shared" si="4"/>
        <v>13</v>
      </c>
    </row>
    <row r="18" spans="2:9" ht="11.25">
      <c r="B18" s="22">
        <v>2552</v>
      </c>
      <c r="C18" s="77">
        <v>634.87</v>
      </c>
      <c r="D18" s="72"/>
      <c r="E18" s="78">
        <f t="shared" si="0"/>
        <v>1018.3852206666664</v>
      </c>
      <c r="F18" s="79">
        <f t="shared" si="1"/>
        <v>390.49399690136306</v>
      </c>
      <c r="G18" s="80">
        <f t="shared" si="2"/>
        <v>627.8912237653034</v>
      </c>
      <c r="H18" s="81">
        <f t="shared" si="3"/>
        <v>1646.2764444319698</v>
      </c>
      <c r="I18" s="2">
        <f t="shared" si="4"/>
        <v>14</v>
      </c>
    </row>
    <row r="19" spans="2:9" ht="11.25">
      <c r="B19" s="22">
        <v>2553</v>
      </c>
      <c r="C19" s="77">
        <v>1198.9036800000001</v>
      </c>
      <c r="D19" s="72"/>
      <c r="E19" s="78">
        <f t="shared" si="0"/>
        <v>1018.3852206666664</v>
      </c>
      <c r="F19" s="79">
        <f t="shared" si="1"/>
        <v>390.49399690136306</v>
      </c>
      <c r="G19" s="80">
        <f t="shared" si="2"/>
        <v>627.8912237653034</v>
      </c>
      <c r="H19" s="81">
        <f t="shared" si="3"/>
        <v>1646.2764444319698</v>
      </c>
      <c r="I19" s="2">
        <f t="shared" si="4"/>
        <v>15</v>
      </c>
    </row>
    <row r="20" spans="2:9" ht="11.25">
      <c r="B20" s="22">
        <v>2554</v>
      </c>
      <c r="C20" s="77">
        <v>2632.1889600000004</v>
      </c>
      <c r="D20" s="72"/>
      <c r="E20" s="78">
        <f t="shared" si="0"/>
        <v>1018.3852206666664</v>
      </c>
      <c r="F20" s="79">
        <f t="shared" si="1"/>
        <v>390.49399690136306</v>
      </c>
      <c r="G20" s="80">
        <f t="shared" si="2"/>
        <v>627.8912237653034</v>
      </c>
      <c r="H20" s="81">
        <f t="shared" si="3"/>
        <v>1646.2764444319698</v>
      </c>
      <c r="I20" s="2">
        <f t="shared" si="4"/>
        <v>16</v>
      </c>
    </row>
    <row r="21" spans="2:9" ht="11.25">
      <c r="B21" s="22">
        <v>2555</v>
      </c>
      <c r="C21" s="77">
        <v>609.68592</v>
      </c>
      <c r="D21" s="72"/>
      <c r="E21" s="78">
        <f t="shared" si="0"/>
        <v>1018.3852206666664</v>
      </c>
      <c r="F21" s="79">
        <f t="shared" si="1"/>
        <v>390.49399690136306</v>
      </c>
      <c r="G21" s="80">
        <f t="shared" si="2"/>
        <v>627.8912237653034</v>
      </c>
      <c r="H21" s="81">
        <f t="shared" si="3"/>
        <v>1646.2764444319698</v>
      </c>
      <c r="I21" s="2">
        <f t="shared" si="4"/>
        <v>17</v>
      </c>
    </row>
    <row r="22" spans="2:9" ht="11.25">
      <c r="B22" s="22">
        <v>2556</v>
      </c>
      <c r="C22" s="82">
        <v>699.903936</v>
      </c>
      <c r="D22" s="72"/>
      <c r="E22" s="78">
        <f t="shared" si="0"/>
        <v>1018.3852206666664</v>
      </c>
      <c r="F22" s="79">
        <f t="shared" si="1"/>
        <v>390.49399690136306</v>
      </c>
      <c r="G22" s="80">
        <f t="shared" si="2"/>
        <v>627.8912237653034</v>
      </c>
      <c r="H22" s="81">
        <f t="shared" si="3"/>
        <v>1646.2764444319698</v>
      </c>
      <c r="I22" s="2">
        <f t="shared" si="4"/>
        <v>18</v>
      </c>
    </row>
    <row r="23" spans="2:9" ht="11.25">
      <c r="B23" s="22">
        <v>2557</v>
      </c>
      <c r="C23" s="82">
        <v>557.03</v>
      </c>
      <c r="D23" s="72"/>
      <c r="E23" s="78">
        <f t="shared" si="0"/>
        <v>1018.3852206666664</v>
      </c>
      <c r="F23" s="79">
        <f t="shared" si="1"/>
        <v>390.49399690136306</v>
      </c>
      <c r="G23" s="80">
        <f t="shared" si="2"/>
        <v>627.8912237653034</v>
      </c>
      <c r="H23" s="81">
        <f t="shared" si="3"/>
        <v>1646.2764444319698</v>
      </c>
      <c r="I23" s="2">
        <f t="shared" si="4"/>
        <v>19</v>
      </c>
    </row>
    <row r="24" spans="2:9" ht="11.25">
      <c r="B24" s="22">
        <v>2558</v>
      </c>
      <c r="C24" s="82">
        <v>181.35792000000004</v>
      </c>
      <c r="D24" s="72"/>
      <c r="E24" s="78">
        <f t="shared" si="0"/>
        <v>1018.3852206666664</v>
      </c>
      <c r="F24" s="79">
        <f t="shared" si="1"/>
        <v>390.49399690136306</v>
      </c>
      <c r="G24" s="80">
        <f t="shared" si="2"/>
        <v>627.8912237653034</v>
      </c>
      <c r="H24" s="81">
        <f t="shared" si="3"/>
        <v>1646.2764444319698</v>
      </c>
      <c r="I24" s="2">
        <f t="shared" si="4"/>
        <v>20</v>
      </c>
    </row>
    <row r="25" spans="2:9" ht="11.25">
      <c r="B25" s="22">
        <v>2559</v>
      </c>
      <c r="C25" s="77">
        <v>476.60659200000003</v>
      </c>
      <c r="D25" s="72"/>
      <c r="E25" s="78">
        <f t="shared" si="0"/>
        <v>1018.3852206666664</v>
      </c>
      <c r="F25" s="79">
        <f t="shared" si="1"/>
        <v>390.49399690136306</v>
      </c>
      <c r="G25" s="80">
        <f t="shared" si="2"/>
        <v>627.8912237653034</v>
      </c>
      <c r="H25" s="81">
        <f t="shared" si="3"/>
        <v>1646.2764444319698</v>
      </c>
      <c r="I25" s="2">
        <f t="shared" si="4"/>
        <v>21</v>
      </c>
    </row>
    <row r="26" spans="2:9" ht="11.25">
      <c r="B26" s="91">
        <v>2560</v>
      </c>
      <c r="C26" s="82">
        <v>1008.9</v>
      </c>
      <c r="D26" s="72"/>
      <c r="E26" s="78">
        <f t="shared" si="0"/>
        <v>1018.3852206666664</v>
      </c>
      <c r="F26" s="79">
        <f t="shared" si="1"/>
        <v>390.49399690136306</v>
      </c>
      <c r="G26" s="80">
        <f t="shared" si="2"/>
        <v>627.8912237653034</v>
      </c>
      <c r="H26" s="81">
        <f t="shared" si="3"/>
        <v>1646.2764444319698</v>
      </c>
      <c r="I26" s="2">
        <f t="shared" si="4"/>
        <v>22</v>
      </c>
    </row>
    <row r="27" spans="2:9" ht="11.25">
      <c r="B27" s="22">
        <v>2561</v>
      </c>
      <c r="C27" s="77">
        <v>841.6</v>
      </c>
      <c r="D27" s="72"/>
      <c r="E27" s="78">
        <f t="shared" si="0"/>
        <v>1018.3852206666664</v>
      </c>
      <c r="F27" s="79">
        <f t="shared" si="1"/>
        <v>390.49399690136306</v>
      </c>
      <c r="G27" s="80">
        <f t="shared" si="2"/>
        <v>627.8912237653034</v>
      </c>
      <c r="H27" s="81">
        <f t="shared" si="3"/>
        <v>1646.2764444319698</v>
      </c>
      <c r="I27" s="2">
        <f t="shared" si="4"/>
        <v>23</v>
      </c>
    </row>
    <row r="28" spans="2:9" ht="11.25">
      <c r="B28" s="22">
        <v>2562</v>
      </c>
      <c r="C28" s="77">
        <v>286.1</v>
      </c>
      <c r="D28" s="72"/>
      <c r="E28" s="78">
        <f t="shared" si="0"/>
        <v>1018.3852206666664</v>
      </c>
      <c r="F28" s="79">
        <f t="shared" si="1"/>
        <v>390.49399690136306</v>
      </c>
      <c r="G28" s="80">
        <f t="shared" si="2"/>
        <v>627.8912237653034</v>
      </c>
      <c r="H28" s="81">
        <f t="shared" si="3"/>
        <v>1646.2764444319698</v>
      </c>
      <c r="I28" s="2">
        <f t="shared" si="4"/>
        <v>24</v>
      </c>
    </row>
    <row r="29" spans="2:14" ht="11.25">
      <c r="B29" s="89">
        <v>2563</v>
      </c>
      <c r="C29" s="90">
        <v>331.4</v>
      </c>
      <c r="D29" s="92">
        <f>C29</f>
        <v>331.4</v>
      </c>
      <c r="E29" s="78"/>
      <c r="F29" s="79"/>
      <c r="G29" s="80"/>
      <c r="H29" s="81"/>
      <c r="K29" s="96" t="s">
        <v>23</v>
      </c>
      <c r="L29" s="96"/>
      <c r="M29" s="96"/>
      <c r="N29" s="96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1.25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1.25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1.25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AVERAGE(C5:C28)</f>
        <v>1018.3852206666664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STDEV(C5:C28)</f>
        <v>627.8912237653034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0.6165557109659019</v>
      </c>
      <c r="D107" s="48"/>
      <c r="E107" s="59">
        <f>C107*100</f>
        <v>61.65557109659019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18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390.49399690136306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3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1646.2764444319698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3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24</v>
      </c>
    </row>
    <row r="113" ht="11.25">
      <c r="C113" s="2">
        <f>COUNTIF(C5:C28,"&gt;1646")</f>
        <v>3</v>
      </c>
    </row>
    <row r="114" ht="11.25">
      <c r="C114" s="2">
        <f>COUNTIF(C5:C28,"&lt;390")</f>
        <v>3</v>
      </c>
    </row>
  </sheetData>
  <sheetProtection/>
  <mergeCells count="2">
    <mergeCell ref="B2:B4"/>
    <mergeCell ref="K29:N2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2021-04-27T02:53:19Z</dcterms:modified>
  <cp:category/>
  <cp:version/>
  <cp:contentType/>
  <cp:contentStatus/>
</cp:coreProperties>
</file>