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0" windowWidth="7680" windowHeight="8145" tabRatio="787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67" sheetId="6" r:id="rId6"/>
  </sheets>
  <externalReferences>
    <externalReference r:id="rId9"/>
  </externalReferences>
  <definedNames>
    <definedName name="_xlnm.Print_Area" localSheetId="2">'DATA'!#REF!</definedName>
    <definedName name="_xlnm.Print_Area" localSheetId="5">'P67'!$G$1:$O$34</definedName>
  </definedNames>
  <calcPr fullCalcOnLoad="1"/>
</workbook>
</file>

<file path=xl/sharedStrings.xml><?xml version="1.0" encoding="utf-8"?>
<sst xmlns="http://schemas.openxmlformats.org/spreadsheetml/2006/main" count="549" uniqueCount="175">
  <si>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</si>
  <si>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</si>
  <si>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</si>
  <si>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</si>
  <si>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</si>
  <si>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</si>
  <si>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</si>
  <si>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</si>
  <si>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</si>
  <si>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</si>
  <si>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</si>
  <si>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</si>
  <si>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</si>
  <si>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</si>
  <si>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</si>
  <si>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</si>
  <si>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</si>
  <si>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</si>
  <si>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</si>
  <si>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</si>
  <si>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</si>
  <si>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</si>
  <si>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</si>
  <si>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</si>
  <si>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</si>
  <si>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</si>
  <si>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</si>
  <si>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</si>
  <si>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</si>
  <si>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</si>
  <si>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</si>
  <si>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</si>
  <si>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</si>
  <si>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</si>
  <si>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</si>
  <si>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</si>
  <si>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</si>
  <si>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</si>
  <si>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No.  of  Data</t>
  </si>
  <si>
    <t>Measurements</t>
  </si>
  <si>
    <t xml:space="preserve">No. of Data  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</si>
  <si>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</si>
  <si>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</si>
  <si>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</si>
  <si>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</si>
  <si>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</si>
  <si>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</si>
  <si>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</si>
  <si>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</si>
  <si>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</si>
  <si>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</si>
  <si>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</si>
  <si>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</si>
  <si>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</si>
  <si>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</si>
  <si>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</si>
  <si>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</si>
  <si>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</si>
  <si>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</si>
  <si>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58-60</t>
  </si>
  <si>
    <t>61-63</t>
  </si>
  <si>
    <t>64-66</t>
  </si>
  <si>
    <t>67-69</t>
  </si>
  <si>
    <t>70-72</t>
  </si>
  <si>
    <t>73-75</t>
  </si>
  <si>
    <t>134.185.30</t>
  </si>
  <si>
    <t>76-78</t>
  </si>
  <si>
    <t>79-81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</si>
  <si>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</si>
  <si>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</si>
  <si>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</si>
  <si>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</si>
  <si>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</si>
  <si>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</si>
  <si>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</si>
  <si>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</si>
  <si>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</si>
  <si>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</si>
  <si>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</si>
  <si>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</si>
  <si>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</si>
  <si>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</si>
  <si>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</si>
  <si>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</si>
  <si>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</si>
  <si>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</si>
  <si>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</si>
  <si>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 xml:space="preserve">No.  of  Data  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</si>
  <si>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</si>
  <si>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</si>
  <si>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</si>
  <si>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</si>
  <si>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</si>
  <si>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</si>
  <si>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</si>
  <si>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</si>
  <si>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</si>
  <si>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</si>
  <si>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</si>
  <si>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</si>
  <si>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</si>
  <si>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</si>
  <si>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</si>
  <si>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Computed by        Suntanee</t>
  </si>
  <si>
    <t>Checked by          Preecha</t>
  </si>
  <si>
    <t>80-82</t>
  </si>
  <si>
    <t>83-85</t>
  </si>
  <si>
    <t>86-88</t>
  </si>
  <si>
    <t>89-91</t>
  </si>
  <si>
    <t>92-94</t>
  </si>
  <si>
    <t>95-97</t>
  </si>
  <si>
    <t>98-100</t>
  </si>
  <si>
    <t>101-103</t>
  </si>
  <si>
    <t>104-106</t>
  </si>
  <si>
    <t>107-109</t>
  </si>
  <si>
    <t>110-112</t>
  </si>
  <si>
    <t>113-115</t>
  </si>
  <si>
    <t>116-118</t>
  </si>
  <si>
    <t>119-121</t>
  </si>
  <si>
    <t>122-124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</si>
  <si>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</si>
  <si>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</si>
  <si>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</si>
  <si>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</si>
  <si>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</si>
  <si>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9 3 .150</t>
  </si>
  <si>
    <t>82-84</t>
  </si>
  <si>
    <t>85-87</t>
  </si>
  <si>
    <t>88-90</t>
  </si>
  <si>
    <t>91-93</t>
  </si>
  <si>
    <t>94-96</t>
  </si>
  <si>
    <t>97-99</t>
  </si>
  <si>
    <t>100-102</t>
  </si>
  <si>
    <t>103-105</t>
  </si>
  <si>
    <t xml:space="preserve"> 16-18</t>
  </si>
  <si>
    <t>Mee Nam Ping</t>
  </si>
  <si>
    <t>A.San Sei</t>
  </si>
  <si>
    <t>Chaing</t>
  </si>
  <si>
    <t>106-108</t>
  </si>
  <si>
    <t>10-102</t>
  </si>
  <si>
    <t/>
  </si>
  <si>
    <t>การคำนวณตะกอน สถานี   P.67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</si>
  <si>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</si>
  <si>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</si>
  <si>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</si>
  <si>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</si>
  <si>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</si>
  <si>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</si>
  <si>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</si>
  <si>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</si>
  <si>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</si>
  <si>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</si>
  <si>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</si>
  <si>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</si>
  <si>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</si>
  <si>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</si>
  <si>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</si>
  <si>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</si>
  <si>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</si>
  <si>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</si>
  <si>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</si>
  <si>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</si>
  <si>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</si>
  <si>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</si>
  <si>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</si>
  <si>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Zero Gage 315.926 M. a.d.</t>
  </si>
  <si>
    <t>23-ธ.ค-51</t>
  </si>
  <si>
    <r>
      <t>Drainage Area.....…5323.......................Km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</si>
  <si>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5,323 Km.</t>
    </r>
    <r>
      <rPr>
        <vertAlign val="superscript"/>
        <sz val="14"/>
        <rFont val="DilleniaUPC"/>
        <family val="1"/>
      </rPr>
      <t>2</t>
    </r>
  </si>
  <si>
    <t xml:space="preserve">Station.....  P.67.................................. Water year…2007-2016........ </t>
  </si>
  <si>
    <t>88-91</t>
  </si>
  <si>
    <t>88-92</t>
  </si>
  <si>
    <t>88-93</t>
  </si>
  <si>
    <t>River…Mae Nam Ping................................................................................</t>
  </si>
  <si>
    <t>Station  P.67  Water year 2017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</si>
</sst>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#,##0.0_);\(#,##0.0\)"/>
    <numFmt numFmtId="194" formatCode="#,##0.00;[Red]\-\(#,##0.00\)"/>
    <numFmt numFmtId="195" formatCode="#,##0;[Red]\(#,##0\)"/>
    <numFmt numFmtId="196" formatCode="t#.##0"/>
    <numFmt numFmtId="197" formatCode="dd/mm/yy"/>
    <numFmt numFmtId="198" formatCode="dd\-mmm\-yy"/>
    <numFmt numFmtId="199" formatCode="0.0000000"/>
    <numFmt numFmtId="200" formatCode="d"/>
    <numFmt numFmtId="201" formatCode="mmm"/>
    <numFmt numFmtId="202" formatCode="#,##0.00000"/>
    <numFmt numFmtId="203" formatCode="_(&quot;$&quot;* #,##0.00_);_(&quot;$&quot;* \(#,##0.00\);_(&quot;$&quot;* &quot;-&quot;??_);_(@_)"/>
    <numFmt numFmtId="204" formatCode="&quot;$&quot;#,##0_);\(&quot;$&quot;#,##0\)"/>
    <numFmt numFmtId="205" formatCode="\d\ ดดดด\ &quot;พ.ศ.&quot;\ bbbb"/>
    <numFmt numFmtId="206" formatCode="mmm\-yyyy"/>
    <numFmt numFmtId="207" formatCode="[$-41E]d\ mmmm\ yyyy"/>
    <numFmt numFmtId="208" formatCode="[$-107041E]d\ mmm\ yy;@"/>
    <numFmt numFmtId="209" formatCode="[$-101041E]d\ mmm\ yy;@"/>
    <numFmt numFmtId="210" formatCode="0.0000"/>
  </numFmts>
  <fonts count="71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6"/>
      <name val="DilleniaUPC"/>
      <family val="1"/>
    </font>
    <font>
      <sz val="14"/>
      <name val="JasmineUPC"/>
      <family val="1"/>
    </font>
    <font>
      <sz val="13"/>
      <name val="AngsanaUPC"/>
      <family val="1"/>
    </font>
    <font>
      <sz val="14"/>
      <name val="Dillenia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4"/>
      <name val="CordiaUPC"/>
      <family val="1"/>
    </font>
    <font>
      <sz val="8"/>
      <name val="Arial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4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0.5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.45"/>
      <color indexed="8"/>
      <name val="DilleniaUPC"/>
      <family val="0"/>
    </font>
    <font>
      <sz val="10"/>
      <color indexed="8"/>
      <name val="DilleniaUPC"/>
      <family val="0"/>
    </font>
    <font>
      <sz val="9.2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6" fontId="0" fillId="0" borderId="0">
      <alignment/>
      <protection/>
    </xf>
    <xf numFmtId="0" fontId="10" fillId="0" borderId="0" applyProtection="0">
      <alignment/>
    </xf>
    <xf numFmtId="193" fontId="9" fillId="0" borderId="0">
      <alignment/>
      <protection/>
    </xf>
    <xf numFmtId="2" fontId="10" fillId="0" borderId="0" applyProtection="0">
      <alignment/>
    </xf>
    <xf numFmtId="0" fontId="14" fillId="0" borderId="0" applyNumberFormat="0" applyFill="0" applyBorder="0" applyAlignment="0" applyProtection="0"/>
    <xf numFmtId="0" fontId="11" fillId="0" borderId="0" applyProtection="0">
      <alignment/>
    </xf>
    <xf numFmtId="0" fontId="12" fillId="0" borderId="0" applyProtection="0">
      <alignment/>
    </xf>
    <xf numFmtId="0" fontId="13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  <xf numFmtId="0" fontId="8" fillId="0" borderId="0">
      <alignment vertical="justify"/>
      <protection/>
    </xf>
    <xf numFmtId="0" fontId="7" fillId="0" borderId="1" applyAlignment="0">
      <protection/>
    </xf>
    <xf numFmtId="0" fontId="10" fillId="0" borderId="2" applyProtection="0">
      <alignment/>
    </xf>
    <xf numFmtId="0" fontId="8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3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right"/>
    </xf>
    <xf numFmtId="0" fontId="0" fillId="0" borderId="0" xfId="59">
      <alignment/>
      <protection/>
    </xf>
    <xf numFmtId="0" fontId="16" fillId="0" borderId="0" xfId="59" applyFont="1" applyAlignment="1">
      <alignment horizontal="right"/>
      <protection/>
    </xf>
    <xf numFmtId="0" fontId="16" fillId="0" borderId="0" xfId="59" applyFont="1" applyAlignment="1">
      <alignment horizontal="center"/>
      <protection/>
    </xf>
    <xf numFmtId="0" fontId="16" fillId="0" borderId="0" xfId="59" applyFont="1">
      <alignment/>
      <protection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/>
    </xf>
    <xf numFmtId="191" fontId="4" fillId="0" borderId="14" xfId="0" applyNumberFormat="1" applyFont="1" applyBorder="1" applyAlignment="1">
      <alignment horizontal="right"/>
    </xf>
    <xf numFmtId="15" fontId="9" fillId="0" borderId="0" xfId="46" applyNumberFormat="1" applyFont="1" applyAlignment="1">
      <alignment horizontal="center"/>
      <protection/>
    </xf>
    <xf numFmtId="200" fontId="9" fillId="0" borderId="0" xfId="46" applyNumberFormat="1" applyFont="1" applyAlignment="1">
      <alignment horizontal="center"/>
      <protection/>
    </xf>
    <xf numFmtId="2" fontId="18" fillId="0" borderId="0" xfId="46" applyNumberFormat="1" applyFont="1">
      <alignment/>
      <protection/>
    </xf>
    <xf numFmtId="0" fontId="0" fillId="0" borderId="0" xfId="46" applyFont="1" applyBorder="1" applyAlignment="1">
      <alignment horizontal="center"/>
      <protection/>
    </xf>
    <xf numFmtId="0" fontId="9" fillId="0" borderId="0" xfId="46" applyFont="1">
      <alignment/>
      <protection/>
    </xf>
    <xf numFmtId="191" fontId="19" fillId="0" borderId="15" xfId="59" applyNumberFormat="1" applyFont="1" applyBorder="1">
      <alignment/>
      <protection/>
    </xf>
    <xf numFmtId="0" fontId="16" fillId="0" borderId="0" xfId="46" applyFont="1" applyAlignment="1">
      <alignment horizontal="right" vertical="center"/>
      <protection/>
    </xf>
    <xf numFmtId="0" fontId="16" fillId="0" borderId="0" xfId="46" applyFont="1" applyAlignment="1">
      <alignment horizontal="center" vertical="center"/>
      <protection/>
    </xf>
    <xf numFmtId="0" fontId="16" fillId="0" borderId="0" xfId="46" applyFont="1" applyAlignment="1">
      <alignment horizontal="left" vertical="center"/>
      <protection/>
    </xf>
    <xf numFmtId="191" fontId="0" fillId="0" borderId="0" xfId="46" applyNumberFormat="1" applyFont="1" applyBorder="1" applyAlignment="1">
      <alignment horizontal="center"/>
      <protection/>
    </xf>
    <xf numFmtId="0" fontId="9" fillId="0" borderId="0" xfId="46" applyFont="1" applyAlignment="1">
      <alignment vertical="center"/>
      <protection/>
    </xf>
    <xf numFmtId="0" fontId="0" fillId="0" borderId="0" xfId="46" applyFont="1" applyAlignment="1">
      <alignment horizontal="center" vertical="center"/>
      <protection/>
    </xf>
    <xf numFmtId="15" fontId="9" fillId="0" borderId="0" xfId="46" applyNumberFormat="1" applyFont="1">
      <alignment/>
      <protection/>
    </xf>
    <xf numFmtId="200" fontId="9" fillId="0" borderId="0" xfId="46" applyNumberFormat="1" applyFont="1">
      <alignment/>
      <protection/>
    </xf>
    <xf numFmtId="0" fontId="18" fillId="0" borderId="0" xfId="46" applyFont="1">
      <alignment/>
      <protection/>
    </xf>
    <xf numFmtId="0" fontId="19" fillId="0" borderId="0" xfId="60" applyFont="1">
      <alignment/>
      <protection/>
    </xf>
    <xf numFmtId="2" fontId="19" fillId="0" borderId="16" xfId="60" applyNumberFormat="1" applyFont="1" applyFill="1" applyBorder="1" applyAlignment="1" applyProtection="1">
      <alignment horizontal="center" vertical="center" shrinkToFit="1"/>
      <protection/>
    </xf>
    <xf numFmtId="202" fontId="19" fillId="0" borderId="16" xfId="60" applyNumberFormat="1" applyFont="1" applyFill="1" applyBorder="1" applyAlignment="1" applyProtection="1">
      <alignment horizontal="center" vertical="center" wrapText="1"/>
      <protection/>
    </xf>
    <xf numFmtId="192" fontId="19" fillId="0" borderId="16" xfId="60" applyNumberFormat="1" applyFont="1" applyFill="1" applyBorder="1" applyAlignment="1" applyProtection="1">
      <alignment horizontal="center" vertical="center" wrapText="1"/>
      <protection/>
    </xf>
    <xf numFmtId="2" fontId="19" fillId="0" borderId="17" xfId="60" applyNumberFormat="1" applyFont="1" applyFill="1" applyBorder="1" applyAlignment="1" applyProtection="1">
      <alignment horizontal="center" vertical="center"/>
      <protection/>
    </xf>
    <xf numFmtId="0" fontId="19" fillId="0" borderId="18" xfId="60" applyFont="1" applyFill="1" applyBorder="1" applyAlignment="1" applyProtection="1">
      <alignment horizontal="center" vertical="center"/>
      <protection/>
    </xf>
    <xf numFmtId="0" fontId="19" fillId="0" borderId="19" xfId="60" applyFont="1" applyFill="1" applyBorder="1" applyAlignment="1" applyProtection="1">
      <alignment horizontal="center" vertical="center"/>
      <protection/>
    </xf>
    <xf numFmtId="202" fontId="19" fillId="0" borderId="17" xfId="60" applyNumberFormat="1" applyFont="1" applyFill="1" applyBorder="1" applyAlignment="1" applyProtection="1">
      <alignment horizontal="center" vertical="center" wrapText="1"/>
      <protection/>
    </xf>
    <xf numFmtId="192" fontId="19" fillId="0" borderId="17" xfId="60" applyNumberFormat="1" applyFont="1" applyFill="1" applyBorder="1" applyAlignment="1" applyProtection="1">
      <alignment horizontal="center" vertical="center"/>
      <protection/>
    </xf>
    <xf numFmtId="4" fontId="19" fillId="0" borderId="20" xfId="60" applyNumberFormat="1" applyFont="1" applyFill="1" applyBorder="1" applyAlignment="1" applyProtection="1">
      <alignment horizontal="center" vertical="center"/>
      <protection/>
    </xf>
    <xf numFmtId="4" fontId="19" fillId="0" borderId="21" xfId="60" applyNumberFormat="1" applyFont="1" applyFill="1" applyBorder="1" applyAlignment="1" applyProtection="1">
      <alignment horizontal="center" vertical="center"/>
      <protection/>
    </xf>
    <xf numFmtId="4" fontId="19" fillId="0" borderId="22" xfId="60" applyNumberFormat="1" applyFont="1" applyFill="1" applyBorder="1" applyAlignment="1" applyProtection="1">
      <alignment horizontal="center" vertical="center"/>
      <protection/>
    </xf>
    <xf numFmtId="0" fontId="19" fillId="33" borderId="16" xfId="60" applyFont="1" applyFill="1" applyBorder="1" applyAlignment="1" applyProtection="1" quotePrefix="1">
      <alignment horizontal="center" vertical="center"/>
      <protection/>
    </xf>
    <xf numFmtId="2" fontId="19" fillId="33" borderId="16" xfId="60" applyNumberFormat="1" applyFont="1" applyFill="1" applyBorder="1" applyAlignment="1" applyProtection="1" quotePrefix="1">
      <alignment horizontal="center" vertical="center"/>
      <protection/>
    </xf>
    <xf numFmtId="0" fontId="19" fillId="33" borderId="23" xfId="60" applyFont="1" applyFill="1" applyBorder="1" applyAlignment="1" applyProtection="1" quotePrefix="1">
      <alignment horizontal="center" vertical="center"/>
      <protection/>
    </xf>
    <xf numFmtId="0" fontId="19" fillId="33" borderId="24" xfId="60" applyFont="1" applyFill="1" applyBorder="1" applyAlignment="1" applyProtection="1" quotePrefix="1">
      <alignment horizontal="center" vertical="center"/>
      <protection/>
    </xf>
    <xf numFmtId="202" fontId="19" fillId="33" borderId="16" xfId="60" applyNumberFormat="1" applyFont="1" applyFill="1" applyBorder="1" applyAlignment="1" applyProtection="1" quotePrefix="1">
      <alignment horizontal="center" vertical="center"/>
      <protection/>
    </xf>
    <xf numFmtId="192" fontId="19" fillId="33" borderId="16" xfId="60" applyNumberFormat="1" applyFont="1" applyFill="1" applyBorder="1" applyAlignment="1" applyProtection="1" quotePrefix="1">
      <alignment horizontal="center" vertical="center"/>
      <protection/>
    </xf>
    <xf numFmtId="198" fontId="19" fillId="33" borderId="16" xfId="60" applyNumberFormat="1" applyFont="1" applyFill="1" applyBorder="1" applyAlignment="1" applyProtection="1" quotePrefix="1">
      <alignment horizontal="center" vertical="center"/>
      <protection/>
    </xf>
    <xf numFmtId="4" fontId="19" fillId="33" borderId="23" xfId="60" applyNumberFormat="1" applyFont="1" applyFill="1" applyBorder="1" applyAlignment="1" applyProtection="1">
      <alignment horizontal="center" vertical="center"/>
      <protection/>
    </xf>
    <xf numFmtId="4" fontId="19" fillId="33" borderId="25" xfId="60" applyNumberFormat="1" applyFont="1" applyFill="1" applyBorder="1" applyAlignment="1" applyProtection="1">
      <alignment horizontal="center" vertical="center"/>
      <protection/>
    </xf>
    <xf numFmtId="4" fontId="19" fillId="33" borderId="24" xfId="60" applyNumberFormat="1" applyFont="1" applyFill="1" applyBorder="1" applyAlignment="1" applyProtection="1">
      <alignment horizontal="center" vertical="center"/>
      <protection/>
    </xf>
    <xf numFmtId="191" fontId="19" fillId="0" borderId="0" xfId="60" applyNumberFormat="1" applyFont="1" applyAlignment="1">
      <alignment horizontal="right" vertical="center"/>
      <protection/>
    </xf>
    <xf numFmtId="0" fontId="19" fillId="0" borderId="0" xfId="60" applyFont="1" applyAlignment="1">
      <alignment horizontal="right" vertical="center"/>
      <protection/>
    </xf>
    <xf numFmtId="0" fontId="23" fillId="0" borderId="0" xfId="60" applyFont="1">
      <alignment/>
      <protection/>
    </xf>
    <xf numFmtId="191" fontId="4" fillId="0" borderId="0" xfId="0" applyNumberFormat="1" applyFont="1" applyAlignment="1">
      <alignment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/>
    </xf>
    <xf numFmtId="191" fontId="4" fillId="0" borderId="26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26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right"/>
    </xf>
    <xf numFmtId="209" fontId="4" fillId="0" borderId="0" xfId="0" applyNumberFormat="1" applyFont="1" applyAlignment="1">
      <alignment/>
    </xf>
    <xf numFmtId="209" fontId="4" fillId="0" borderId="26" xfId="0" applyNumberFormat="1" applyFont="1" applyBorder="1" applyAlignment="1">
      <alignment/>
    </xf>
    <xf numFmtId="209" fontId="4" fillId="0" borderId="0" xfId="0" applyNumberFormat="1" applyFont="1" applyBorder="1" applyAlignment="1">
      <alignment/>
    </xf>
    <xf numFmtId="209" fontId="4" fillId="0" borderId="0" xfId="0" applyNumberFormat="1" applyFont="1" applyAlignment="1">
      <alignment horizontal="center"/>
    </xf>
    <xf numFmtId="191" fontId="25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Alignment="1">
      <alignment horizontal="centerContinuous"/>
    </xf>
    <xf numFmtId="191" fontId="4" fillId="0" borderId="27" xfId="0" applyNumberFormat="1" applyFont="1" applyBorder="1" applyAlignment="1">
      <alignment horizontal="centerContinuous" vertical="center"/>
    </xf>
    <xf numFmtId="191" fontId="4" fillId="0" borderId="28" xfId="0" applyNumberFormat="1" applyFont="1" applyBorder="1" applyAlignment="1">
      <alignment horizontal="center" vertical="center"/>
    </xf>
    <xf numFmtId="191" fontId="4" fillId="0" borderId="29" xfId="0" applyNumberFormat="1" applyFont="1" applyBorder="1" applyAlignment="1" quotePrefix="1">
      <alignment horizontal="center"/>
    </xf>
    <xf numFmtId="191" fontId="4" fillId="0" borderId="30" xfId="0" applyNumberFormat="1" applyFont="1" applyBorder="1" applyAlignment="1">
      <alignment horizontal="centerContinuous" vertic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31" xfId="0" applyNumberFormat="1" applyFont="1" applyBorder="1" applyAlignment="1">
      <alignment horizontal="center" vertical="center" wrapText="1"/>
    </xf>
    <xf numFmtId="191" fontId="4" fillId="0" borderId="28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0" xfId="0" applyFont="1" applyAlignment="1" quotePrefix="1">
      <alignment/>
    </xf>
    <xf numFmtId="191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209" fontId="24" fillId="0" borderId="33" xfId="0" applyNumberFormat="1" applyFont="1" applyBorder="1" applyAlignment="1">
      <alignment/>
    </xf>
    <xf numFmtId="191" fontId="19" fillId="0" borderId="33" xfId="59" applyNumberFormat="1" applyFont="1" applyBorder="1" applyAlignment="1">
      <alignment horizontal="right" vertical="center"/>
      <protection/>
    </xf>
    <xf numFmtId="0" fontId="24" fillId="0" borderId="33" xfId="0" applyFont="1" applyBorder="1" applyAlignment="1">
      <alignment horizontal="center"/>
    </xf>
    <xf numFmtId="0" fontId="19" fillId="33" borderId="33" xfId="60" applyFont="1" applyFill="1" applyBorder="1" applyAlignment="1">
      <alignment horizontal="center" vertical="center"/>
      <protection/>
    </xf>
    <xf numFmtId="0" fontId="19" fillId="0" borderId="33" xfId="60" applyFont="1" applyBorder="1">
      <alignment/>
      <protection/>
    </xf>
    <xf numFmtId="0" fontId="4" fillId="0" borderId="34" xfId="0" applyFont="1" applyBorder="1" applyAlignment="1">
      <alignment horizontal="center"/>
    </xf>
    <xf numFmtId="209" fontId="4" fillId="0" borderId="34" xfId="0" applyNumberFormat="1" applyFont="1" applyBorder="1" applyAlignment="1">
      <alignment/>
    </xf>
    <xf numFmtId="0" fontId="4" fillId="0" borderId="34" xfId="0" applyFont="1" applyBorder="1" applyAlignment="1">
      <alignment/>
    </xf>
    <xf numFmtId="191" fontId="4" fillId="0" borderId="34" xfId="0" applyNumberFormat="1" applyFont="1" applyBorder="1" applyAlignment="1">
      <alignment/>
    </xf>
    <xf numFmtId="209" fontId="5" fillId="0" borderId="0" xfId="0" applyNumberFormat="1" applyFont="1" applyAlignment="1">
      <alignment horizontal="centerContinuous"/>
    </xf>
    <xf numFmtId="209" fontId="4" fillId="0" borderId="35" xfId="0" applyNumberFormat="1" applyFont="1" applyBorder="1" applyAlignment="1">
      <alignment horizontal="center"/>
    </xf>
    <xf numFmtId="209" fontId="4" fillId="0" borderId="36" xfId="0" applyNumberFormat="1" applyFont="1" applyBorder="1" applyAlignment="1">
      <alignment horizontal="center"/>
    </xf>
    <xf numFmtId="209" fontId="4" fillId="0" borderId="37" xfId="0" applyNumberFormat="1" applyFont="1" applyBorder="1" applyAlignment="1" quotePrefix="1">
      <alignment horizontal="center"/>
    </xf>
    <xf numFmtId="0" fontId="27" fillId="0" borderId="0" xfId="0" applyFont="1" applyAlignment="1">
      <alignment/>
    </xf>
    <xf numFmtId="209" fontId="0" fillId="0" borderId="33" xfId="61" applyNumberFormat="1" applyFont="1" applyBorder="1" applyAlignment="1">
      <alignment horizontal="center"/>
      <protection/>
    </xf>
    <xf numFmtId="0" fontId="0" fillId="0" borderId="33" xfId="61" applyBorder="1" applyAlignment="1">
      <alignment horizontal="center"/>
      <protection/>
    </xf>
    <xf numFmtId="210" fontId="0" fillId="0" borderId="33" xfId="61" applyNumberFormat="1" applyBorder="1" applyAlignment="1">
      <alignment horizontal="right"/>
      <protection/>
    </xf>
    <xf numFmtId="210" fontId="0" fillId="0" borderId="33" xfId="61" applyNumberFormat="1" applyBorder="1">
      <alignment/>
      <protection/>
    </xf>
    <xf numFmtId="192" fontId="0" fillId="34" borderId="33" xfId="61" applyNumberFormat="1" applyFill="1" applyBorder="1">
      <alignment/>
      <protection/>
    </xf>
    <xf numFmtId="2" fontId="0" fillId="0" borderId="33" xfId="61" applyNumberFormat="1" applyBorder="1">
      <alignment/>
      <protection/>
    </xf>
    <xf numFmtId="2" fontId="0" fillId="0" borderId="38" xfId="61" applyNumberFormat="1" applyBorder="1">
      <alignment/>
      <protection/>
    </xf>
    <xf numFmtId="2" fontId="0" fillId="0" borderId="17" xfId="61" applyNumberFormat="1" applyBorder="1">
      <alignment/>
      <protection/>
    </xf>
    <xf numFmtId="2" fontId="0" fillId="0" borderId="38" xfId="61" applyNumberFormat="1" applyFont="1" applyBorder="1">
      <alignment/>
      <protection/>
    </xf>
    <xf numFmtId="0" fontId="26" fillId="0" borderId="16" xfId="61" applyFont="1" applyBorder="1" applyAlignment="1">
      <alignment horizontal="center"/>
      <protection/>
    </xf>
    <xf numFmtId="0" fontId="26" fillId="0" borderId="39" xfId="61" applyFont="1" applyBorder="1" applyAlignment="1">
      <alignment horizontal="center"/>
      <protection/>
    </xf>
    <xf numFmtId="0" fontId="26" fillId="0" borderId="40" xfId="61" applyFont="1" applyBorder="1" applyAlignment="1">
      <alignment horizontal="center"/>
      <protection/>
    </xf>
    <xf numFmtId="0" fontId="26" fillId="0" borderId="0" xfId="61" applyFont="1" applyBorder="1" applyAlignment="1">
      <alignment horizontal="center"/>
      <protection/>
    </xf>
    <xf numFmtId="0" fontId="26" fillId="0" borderId="17" xfId="61" applyFont="1" applyBorder="1" applyAlignment="1">
      <alignment horizontal="center"/>
      <protection/>
    </xf>
    <xf numFmtId="0" fontId="0" fillId="0" borderId="33" xfId="0" applyBorder="1" applyAlignment="1">
      <alignment horizontal="center"/>
    </xf>
    <xf numFmtId="209" fontId="26" fillId="0" borderId="16" xfId="61" applyNumberFormat="1" applyFont="1" applyBorder="1" applyAlignment="1">
      <alignment horizontal="center"/>
      <protection/>
    </xf>
    <xf numFmtId="209" fontId="26" fillId="0" borderId="40" xfId="61" applyNumberFormat="1" applyFont="1" applyBorder="1" applyAlignment="1">
      <alignment horizontal="center"/>
      <protection/>
    </xf>
    <xf numFmtId="209" fontId="26" fillId="0" borderId="40" xfId="61" applyNumberFormat="1" applyFont="1" applyBorder="1">
      <alignment/>
      <protection/>
    </xf>
    <xf numFmtId="209" fontId="26" fillId="0" borderId="17" xfId="61" applyNumberFormat="1" applyFont="1" applyBorder="1">
      <alignment/>
      <protection/>
    </xf>
    <xf numFmtId="209" fontId="0" fillId="0" borderId="33" xfId="0" applyNumberFormat="1" applyBorder="1" applyAlignment="1">
      <alignment/>
    </xf>
    <xf numFmtId="209" fontId="0" fillId="0" borderId="0" xfId="0" applyNumberFormat="1" applyAlignment="1">
      <alignment/>
    </xf>
    <xf numFmtId="191" fontId="4" fillId="0" borderId="31" xfId="0" applyNumberFormat="1" applyFont="1" applyBorder="1" applyAlignment="1">
      <alignment horizontal="center" vertical="center"/>
    </xf>
    <xf numFmtId="191" fontId="4" fillId="35" borderId="0" xfId="0" applyNumberFormat="1" applyFont="1" applyFill="1" applyAlignment="1">
      <alignment/>
    </xf>
    <xf numFmtId="210" fontId="26" fillId="0" borderId="16" xfId="61" applyNumberFormat="1" applyFont="1" applyBorder="1" applyAlignment="1">
      <alignment horizontal="center"/>
      <protection/>
    </xf>
    <xf numFmtId="210" fontId="26" fillId="0" borderId="39" xfId="61" applyNumberFormat="1" applyFont="1" applyBorder="1" applyAlignment="1">
      <alignment horizontal="center"/>
      <protection/>
    </xf>
    <xf numFmtId="210" fontId="26" fillId="0" borderId="40" xfId="61" applyNumberFormat="1" applyFont="1" applyBorder="1" applyAlignment="1">
      <alignment horizontal="center"/>
      <protection/>
    </xf>
    <xf numFmtId="210" fontId="26" fillId="0" borderId="0" xfId="61" applyNumberFormat="1" applyFont="1" applyBorder="1" applyAlignment="1">
      <alignment horizontal="center"/>
      <protection/>
    </xf>
    <xf numFmtId="210" fontId="26" fillId="0" borderId="17" xfId="61" applyNumberFormat="1" applyFont="1" applyBorder="1" applyAlignment="1">
      <alignment horizontal="center"/>
      <protection/>
    </xf>
    <xf numFmtId="210" fontId="26" fillId="0" borderId="41" xfId="61" applyNumberFormat="1" applyFont="1" applyBorder="1" applyAlignment="1">
      <alignment horizontal="center"/>
      <protection/>
    </xf>
    <xf numFmtId="210" fontId="0" fillId="0" borderId="33" xfId="0" applyNumberFormat="1" applyBorder="1" applyAlignment="1">
      <alignment/>
    </xf>
    <xf numFmtId="210" fontId="0" fillId="0" borderId="0" xfId="0" applyNumberFormat="1" applyAlignment="1">
      <alignment/>
    </xf>
    <xf numFmtId="2" fontId="26" fillId="0" borderId="42" xfId="61" applyNumberFormat="1" applyFont="1" applyBorder="1" applyAlignment="1">
      <alignment horizontal="center"/>
      <protection/>
    </xf>
    <xf numFmtId="2" fontId="26" fillId="0" borderId="16" xfId="61" applyNumberFormat="1" applyFont="1" applyBorder="1" applyAlignment="1">
      <alignment horizontal="center"/>
      <protection/>
    </xf>
    <xf numFmtId="2" fontId="26" fillId="0" borderId="43" xfId="61" applyNumberFormat="1" applyFont="1" applyBorder="1" applyAlignment="1">
      <alignment horizontal="center"/>
      <protection/>
    </xf>
    <xf numFmtId="2" fontId="26" fillId="0" borderId="40" xfId="61" applyNumberFormat="1" applyFont="1" applyBorder="1" applyAlignment="1">
      <alignment horizontal="center"/>
      <protection/>
    </xf>
    <xf numFmtId="2" fontId="26" fillId="0" borderId="43" xfId="61" applyNumberFormat="1" applyFont="1" applyBorder="1">
      <alignment/>
      <protection/>
    </xf>
    <xf numFmtId="2" fontId="26" fillId="0" borderId="40" xfId="61" applyNumberFormat="1" applyFont="1" applyBorder="1">
      <alignment/>
      <protection/>
    </xf>
    <xf numFmtId="2" fontId="26" fillId="0" borderId="44" xfId="61" applyNumberFormat="1" applyFont="1" applyBorder="1" applyAlignment="1">
      <alignment horizontal="center"/>
      <protection/>
    </xf>
    <xf numFmtId="2" fontId="0" fillId="0" borderId="33" xfId="0" applyNumberFormat="1" applyBorder="1" applyAlignment="1">
      <alignment/>
    </xf>
    <xf numFmtId="2" fontId="0" fillId="0" borderId="0" xfId="0" applyNumberFormat="1" applyAlignment="1">
      <alignment/>
    </xf>
    <xf numFmtId="192" fontId="26" fillId="34" borderId="39" xfId="61" applyNumberFormat="1" applyFont="1" applyFill="1" applyBorder="1" applyAlignment="1">
      <alignment horizontal="center"/>
      <protection/>
    </xf>
    <xf numFmtId="192" fontId="26" fillId="34" borderId="0" xfId="61" applyNumberFormat="1" applyFont="1" applyFill="1" applyBorder="1" applyAlignment="1">
      <alignment horizontal="center"/>
      <protection/>
    </xf>
    <xf numFmtId="192" fontId="26" fillId="34" borderId="41" xfId="61" applyNumberFormat="1" applyFont="1" applyFill="1" applyBorder="1">
      <alignment/>
      <protection/>
    </xf>
    <xf numFmtId="192" fontId="0" fillId="0" borderId="0" xfId="0" applyNumberFormat="1" applyAlignment="1">
      <alignment/>
    </xf>
    <xf numFmtId="209" fontId="24" fillId="0" borderId="39" xfId="0" applyNumberFormat="1" applyFont="1" applyBorder="1" applyAlignment="1">
      <alignment/>
    </xf>
    <xf numFmtId="0" fontId="24" fillId="0" borderId="39" xfId="0" applyFont="1" applyBorder="1" applyAlignment="1">
      <alignment/>
    </xf>
    <xf numFmtId="191" fontId="24" fillId="0" borderId="39" xfId="0" applyNumberFormat="1" applyFont="1" applyBorder="1" applyAlignment="1">
      <alignment/>
    </xf>
    <xf numFmtId="191" fontId="19" fillId="0" borderId="39" xfId="59" applyNumberFormat="1" applyFont="1" applyBorder="1" applyAlignment="1">
      <alignment horizontal="right" vertical="center"/>
      <protection/>
    </xf>
    <xf numFmtId="0" fontId="24" fillId="0" borderId="39" xfId="0" applyFont="1" applyBorder="1" applyAlignment="1">
      <alignment horizontal="center"/>
    </xf>
    <xf numFmtId="0" fontId="19" fillId="0" borderId="39" xfId="60" applyFont="1" applyBorder="1">
      <alignment/>
      <protection/>
    </xf>
    <xf numFmtId="209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91" fontId="24" fillId="0" borderId="0" xfId="0" applyNumberFormat="1" applyFont="1" applyBorder="1" applyAlignment="1">
      <alignment/>
    </xf>
    <xf numFmtId="191" fontId="19" fillId="0" borderId="0" xfId="59" applyNumberFormat="1" applyFont="1" applyBorder="1" applyAlignment="1">
      <alignment horizontal="right" vertical="center"/>
      <protection/>
    </xf>
    <xf numFmtId="0" fontId="24" fillId="0" borderId="0" xfId="0" applyFont="1" applyBorder="1" applyAlignment="1">
      <alignment horizontal="center"/>
    </xf>
    <xf numFmtId="0" fontId="19" fillId="0" borderId="0" xfId="60" applyFont="1" applyBorder="1">
      <alignment/>
      <protection/>
    </xf>
    <xf numFmtId="49" fontId="4" fillId="0" borderId="0" xfId="0" applyNumberFormat="1" applyFont="1" applyAlignment="1">
      <alignment horizontal="center"/>
    </xf>
    <xf numFmtId="0" fontId="4" fillId="0" borderId="45" xfId="0" applyFont="1" applyBorder="1" applyAlignment="1">
      <alignment horizontal="center"/>
    </xf>
    <xf numFmtId="209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/>
    </xf>
    <xf numFmtId="0" fontId="4" fillId="0" borderId="45" xfId="0" applyFont="1" applyBorder="1" applyAlignment="1">
      <alignment/>
    </xf>
    <xf numFmtId="49" fontId="4" fillId="0" borderId="45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14" xfId="0" applyNumberFormat="1" applyFont="1" applyBorder="1" applyAlignment="1">
      <alignment/>
    </xf>
    <xf numFmtId="208" fontId="4" fillId="0" borderId="0" xfId="0" applyNumberFormat="1" applyFont="1" applyBorder="1" applyAlignment="1">
      <alignment horizontal="right"/>
    </xf>
    <xf numFmtId="208" fontId="4" fillId="0" borderId="0" xfId="0" applyNumberFormat="1" applyFont="1" applyAlignment="1">
      <alignment/>
    </xf>
    <xf numFmtId="208" fontId="4" fillId="0" borderId="26" xfId="0" applyNumberFormat="1" applyFont="1" applyBorder="1" applyAlignment="1">
      <alignment/>
    </xf>
    <xf numFmtId="210" fontId="0" fillId="0" borderId="33" xfId="61" applyNumberFormat="1" applyFont="1" applyBorder="1">
      <alignment/>
      <protection/>
    </xf>
    <xf numFmtId="192" fontId="0" fillId="34" borderId="33" xfId="61" applyNumberFormat="1" applyFont="1" applyFill="1" applyBorder="1">
      <alignment/>
      <protection/>
    </xf>
    <xf numFmtId="2" fontId="0" fillId="0" borderId="33" xfId="61" applyNumberFormat="1" applyFont="1" applyBorder="1">
      <alignment/>
      <protection/>
    </xf>
    <xf numFmtId="0" fontId="0" fillId="0" borderId="33" xfId="61" applyFont="1" applyBorder="1" applyAlignment="1">
      <alignment horizontal="center"/>
      <protection/>
    </xf>
    <xf numFmtId="209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210" fontId="0" fillId="0" borderId="46" xfId="0" applyNumberFormat="1" applyBorder="1" applyAlignment="1">
      <alignment/>
    </xf>
    <xf numFmtId="210" fontId="0" fillId="0" borderId="46" xfId="61" applyNumberFormat="1" applyFont="1" applyBorder="1">
      <alignment/>
      <protection/>
    </xf>
    <xf numFmtId="192" fontId="0" fillId="34" borderId="46" xfId="61" applyNumberFormat="1" applyFont="1" applyFill="1" applyBorder="1">
      <alignment/>
      <protection/>
    </xf>
    <xf numFmtId="2" fontId="0" fillId="0" borderId="46" xfId="61" applyNumberFormat="1" applyFont="1" applyBorder="1">
      <alignment/>
      <protection/>
    </xf>
    <xf numFmtId="0" fontId="0" fillId="0" borderId="46" xfId="61" applyFont="1" applyBorder="1" applyAlignment="1">
      <alignment horizontal="center"/>
      <protection/>
    </xf>
    <xf numFmtId="2" fontId="0" fillId="0" borderId="46" xfId="0" applyNumberFormat="1" applyBorder="1" applyAlignment="1">
      <alignment/>
    </xf>
    <xf numFmtId="209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210" fontId="0" fillId="0" borderId="17" xfId="0" applyNumberFormat="1" applyBorder="1" applyAlignment="1">
      <alignment/>
    </xf>
    <xf numFmtId="210" fontId="0" fillId="0" borderId="17" xfId="61" applyNumberFormat="1" applyFont="1" applyBorder="1">
      <alignment/>
      <protection/>
    </xf>
    <xf numFmtId="192" fontId="0" fillId="34" borderId="17" xfId="61" applyNumberFormat="1" applyFont="1" applyFill="1" applyBorder="1">
      <alignment/>
      <protection/>
    </xf>
    <xf numFmtId="2" fontId="0" fillId="0" borderId="17" xfId="61" applyNumberFormat="1" applyFont="1" applyBorder="1">
      <alignment/>
      <protection/>
    </xf>
    <xf numFmtId="0" fontId="0" fillId="0" borderId="17" xfId="61" applyFont="1" applyBorder="1" applyAlignment="1">
      <alignment horizontal="center"/>
      <protection/>
    </xf>
    <xf numFmtId="2" fontId="0" fillId="0" borderId="17" xfId="0" applyNumberFormat="1" applyBorder="1" applyAlignment="1">
      <alignment/>
    </xf>
    <xf numFmtId="210" fontId="0" fillId="0" borderId="33" xfId="0" applyNumberFormat="1" applyFont="1" applyBorder="1" applyAlignment="1">
      <alignment/>
    </xf>
    <xf numFmtId="209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210" fontId="0" fillId="0" borderId="47" xfId="0" applyNumberFormat="1" applyBorder="1" applyAlignment="1">
      <alignment/>
    </xf>
    <xf numFmtId="210" fontId="0" fillId="0" borderId="47" xfId="61" applyNumberFormat="1" applyFont="1" applyBorder="1">
      <alignment/>
      <protection/>
    </xf>
    <xf numFmtId="192" fontId="0" fillId="34" borderId="47" xfId="61" applyNumberFormat="1" applyFont="1" applyFill="1" applyBorder="1">
      <alignment/>
      <protection/>
    </xf>
    <xf numFmtId="2" fontId="0" fillId="0" borderId="47" xfId="61" applyNumberFormat="1" applyFont="1" applyBorder="1">
      <alignment/>
      <protection/>
    </xf>
    <xf numFmtId="0" fontId="0" fillId="0" borderId="47" xfId="61" applyFont="1" applyBorder="1" applyAlignment="1">
      <alignment horizontal="center"/>
      <protection/>
    </xf>
    <xf numFmtId="2" fontId="0" fillId="0" borderId="47" xfId="0" applyNumberFormat="1" applyBorder="1" applyAlignment="1">
      <alignment/>
    </xf>
    <xf numFmtId="209" fontId="28" fillId="0" borderId="33" xfId="0" applyNumberFormat="1" applyFont="1" applyBorder="1" applyAlignment="1">
      <alignment/>
    </xf>
    <xf numFmtId="191" fontId="28" fillId="0" borderId="33" xfId="0" applyNumberFormat="1" applyFont="1" applyBorder="1" applyAlignment="1">
      <alignment/>
    </xf>
    <xf numFmtId="0" fontId="28" fillId="0" borderId="33" xfId="0" applyFont="1" applyBorder="1" applyAlignment="1">
      <alignment/>
    </xf>
    <xf numFmtId="0" fontId="0" fillId="0" borderId="33" xfId="0" applyBorder="1" applyAlignment="1">
      <alignment/>
    </xf>
    <xf numFmtId="192" fontId="0" fillId="0" borderId="33" xfId="0" applyNumberFormat="1" applyBorder="1" applyAlignment="1">
      <alignment/>
    </xf>
    <xf numFmtId="0" fontId="26" fillId="0" borderId="41" xfId="61" applyFont="1" applyBorder="1" applyAlignment="1">
      <alignment horizontal="center"/>
      <protection/>
    </xf>
    <xf numFmtId="0" fontId="0" fillId="0" borderId="0" xfId="0" applyAlignment="1">
      <alignment horizontal="center"/>
    </xf>
    <xf numFmtId="209" fontId="0" fillId="0" borderId="33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17" xfId="0" applyBorder="1" applyAlignment="1">
      <alignment/>
    </xf>
    <xf numFmtId="192" fontId="0" fillId="0" borderId="17" xfId="0" applyNumberFormat="1" applyBorder="1" applyAlignment="1">
      <alignment/>
    </xf>
    <xf numFmtId="0" fontId="0" fillId="0" borderId="47" xfId="0" applyBorder="1" applyAlignment="1">
      <alignment/>
    </xf>
    <xf numFmtId="0" fontId="26" fillId="35" borderId="38" xfId="61" applyFont="1" applyFill="1" applyBorder="1" applyAlignment="1">
      <alignment horizontal="center"/>
      <protection/>
    </xf>
    <xf numFmtId="0" fontId="26" fillId="35" borderId="49" xfId="61" applyFont="1" applyFill="1" applyBorder="1" applyAlignment="1">
      <alignment horizontal="center"/>
      <protection/>
    </xf>
    <xf numFmtId="0" fontId="26" fillId="35" borderId="50" xfId="61" applyFont="1" applyFill="1" applyBorder="1" applyAlignment="1">
      <alignment horizontal="center"/>
      <protection/>
    </xf>
    <xf numFmtId="198" fontId="19" fillId="0" borderId="16" xfId="60" applyNumberFormat="1" applyFont="1" applyFill="1" applyBorder="1" applyAlignment="1" applyProtection="1">
      <alignment horizontal="center" vertical="center" textRotation="90"/>
      <protection/>
    </xf>
    <xf numFmtId="198" fontId="19" fillId="0" borderId="17" xfId="60" applyNumberFormat="1" applyFont="1" applyFill="1" applyBorder="1" applyAlignment="1" applyProtection="1">
      <alignment horizontal="center" vertical="center" textRotation="90"/>
      <protection/>
    </xf>
    <xf numFmtId="4" fontId="19" fillId="0" borderId="33" xfId="60" applyNumberFormat="1" applyFont="1" applyFill="1" applyBorder="1" applyAlignment="1" applyProtection="1">
      <alignment horizontal="center" vertical="center"/>
      <protection/>
    </xf>
    <xf numFmtId="198" fontId="19" fillId="0" borderId="33" xfId="60" applyNumberFormat="1" applyFont="1" applyFill="1" applyBorder="1" applyAlignment="1" applyProtection="1">
      <alignment horizontal="center"/>
      <protection/>
    </xf>
    <xf numFmtId="4" fontId="19" fillId="0" borderId="33" xfId="60" applyNumberFormat="1" applyFont="1" applyFill="1" applyBorder="1" applyAlignment="1" applyProtection="1">
      <alignment horizontal="center"/>
      <protection/>
    </xf>
    <xf numFmtId="0" fontId="19" fillId="0" borderId="16" xfId="60" applyFont="1" applyFill="1" applyBorder="1" applyAlignment="1" applyProtection="1">
      <alignment horizontal="center" vertical="center" textRotation="90"/>
      <protection/>
    </xf>
    <xf numFmtId="0" fontId="19" fillId="0" borderId="17" xfId="60" applyFont="1" applyFill="1" applyBorder="1" applyAlignment="1" applyProtection="1">
      <alignment horizontal="center" vertical="center" textRotation="90"/>
      <protection/>
    </xf>
    <xf numFmtId="2" fontId="21" fillId="0" borderId="38" xfId="60" applyNumberFormat="1" applyFont="1" applyFill="1" applyBorder="1" applyAlignment="1" applyProtection="1">
      <alignment horizontal="center"/>
      <protection/>
    </xf>
    <xf numFmtId="2" fontId="21" fillId="0" borderId="49" xfId="60" applyNumberFormat="1" applyFont="1" applyFill="1" applyBorder="1" applyAlignment="1" applyProtection="1">
      <alignment horizontal="center"/>
      <protection/>
    </xf>
    <xf numFmtId="2" fontId="21" fillId="0" borderId="50" xfId="60" applyNumberFormat="1" applyFont="1" applyFill="1" applyBorder="1" applyAlignment="1" applyProtection="1">
      <alignment horizontal="center"/>
      <protection/>
    </xf>
    <xf numFmtId="2" fontId="19" fillId="0" borderId="33" xfId="60" applyNumberFormat="1" applyFont="1" applyFill="1" applyBorder="1" applyAlignment="1" applyProtection="1">
      <alignment horizontal="center"/>
      <protection/>
    </xf>
    <xf numFmtId="192" fontId="19" fillId="0" borderId="33" xfId="60" applyNumberFormat="1" applyFont="1" applyFill="1" applyBorder="1" applyAlignment="1" applyProtection="1">
      <alignment horizontal="center"/>
      <protection/>
    </xf>
    <xf numFmtId="0" fontId="19" fillId="0" borderId="33" xfId="60" applyFont="1" applyFill="1" applyBorder="1" applyAlignment="1" applyProtection="1">
      <alignment horizontal="center" vertical="center"/>
      <protection/>
    </xf>
    <xf numFmtId="0" fontId="19" fillId="0" borderId="16" xfId="60" applyFont="1" applyFill="1" applyBorder="1" applyAlignment="1" applyProtection="1">
      <alignment horizontal="center" vertical="center"/>
      <protection/>
    </xf>
    <xf numFmtId="0" fontId="19" fillId="0" borderId="33" xfId="60" applyFont="1" applyFill="1" applyBorder="1" applyAlignment="1" applyProtection="1">
      <alignment horizontal="center" vertical="center" textRotation="90"/>
      <protection/>
    </xf>
    <xf numFmtId="2" fontId="19" fillId="0" borderId="33" xfId="60" applyNumberFormat="1" applyFont="1" applyFill="1" applyBorder="1" applyAlignment="1" applyProtection="1">
      <alignment horizontal="left"/>
      <protection/>
    </xf>
    <xf numFmtId="192" fontId="19" fillId="0" borderId="33" xfId="60" applyNumberFormat="1" applyFont="1" applyFill="1" applyBorder="1" applyAlignment="1" applyProtection="1">
      <alignment/>
      <protection/>
    </xf>
    <xf numFmtId="192" fontId="19" fillId="0" borderId="33" xfId="60" applyNumberFormat="1" applyFont="1" applyFill="1" applyBorder="1" applyProtection="1">
      <alignment/>
      <protection/>
    </xf>
    <xf numFmtId="0" fontId="16" fillId="0" borderId="0" xfId="59" applyFont="1" applyAlignment="1">
      <alignment horizontal="center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Percent" xfId="47"/>
    <cellStyle name="Q" xfId="48"/>
    <cellStyle name="small border line" xfId="49"/>
    <cellStyle name="Total" xfId="50"/>
    <cellStyle name="W" xfId="51"/>
    <cellStyle name="การคำนวณ" xfId="52"/>
    <cellStyle name="ข้อความเตือน" xfId="53"/>
    <cellStyle name="ข้อความอธิบาย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ผลรวม" xfId="64"/>
    <cellStyle name="แย่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D.A.5,323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7125"/>
          <c:w val="0.76075"/>
          <c:h val="0.8047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DATA!$D$347:$D$379</c:f>
              <c:numCache>
                <c:ptCount val="33"/>
                <c:pt idx="0">
                  <c:v>5.211</c:v>
                </c:pt>
                <c:pt idx="1">
                  <c:v>3.104</c:v>
                </c:pt>
                <c:pt idx="2">
                  <c:v>4.577</c:v>
                </c:pt>
                <c:pt idx="3">
                  <c:v>10.913</c:v>
                </c:pt>
                <c:pt idx="4">
                  <c:v>41.778</c:v>
                </c:pt>
                <c:pt idx="5">
                  <c:v>8.266</c:v>
                </c:pt>
                <c:pt idx="6">
                  <c:v>11.135</c:v>
                </c:pt>
                <c:pt idx="7">
                  <c:v>4.042</c:v>
                </c:pt>
                <c:pt idx="8">
                  <c:v>22.973</c:v>
                </c:pt>
                <c:pt idx="9">
                  <c:v>132.448</c:v>
                </c:pt>
                <c:pt idx="10">
                  <c:v>301.49</c:v>
                </c:pt>
                <c:pt idx="11">
                  <c:v>25.564</c:v>
                </c:pt>
                <c:pt idx="12">
                  <c:v>12.22</c:v>
                </c:pt>
                <c:pt idx="13">
                  <c:v>47.425</c:v>
                </c:pt>
                <c:pt idx="14">
                  <c:v>44.037</c:v>
                </c:pt>
                <c:pt idx="15">
                  <c:v>48.068</c:v>
                </c:pt>
                <c:pt idx="16">
                  <c:v>112.897</c:v>
                </c:pt>
                <c:pt idx="17">
                  <c:v>65.642</c:v>
                </c:pt>
                <c:pt idx="18">
                  <c:v>127.21</c:v>
                </c:pt>
                <c:pt idx="19">
                  <c:v>168.239</c:v>
                </c:pt>
                <c:pt idx="20">
                  <c:v>32.646</c:v>
                </c:pt>
                <c:pt idx="21">
                  <c:v>44.037</c:v>
                </c:pt>
                <c:pt idx="22">
                  <c:v>22.822</c:v>
                </c:pt>
                <c:pt idx="23">
                  <c:v>22.973</c:v>
                </c:pt>
                <c:pt idx="24">
                  <c:v>12.34</c:v>
                </c:pt>
                <c:pt idx="25">
                  <c:v>11.792</c:v>
                </c:pt>
                <c:pt idx="26">
                  <c:v>9.006</c:v>
                </c:pt>
                <c:pt idx="27">
                  <c:v>9.265</c:v>
                </c:pt>
                <c:pt idx="28">
                  <c:v>5.814</c:v>
                </c:pt>
                <c:pt idx="29">
                  <c:v>4.827</c:v>
                </c:pt>
                <c:pt idx="30">
                  <c:v>12.969</c:v>
                </c:pt>
                <c:pt idx="31">
                  <c:v>11.691</c:v>
                </c:pt>
                <c:pt idx="32">
                  <c:v>11.553</c:v>
                </c:pt>
              </c:numCache>
            </c:numRef>
          </c:xVal>
          <c:yVal>
            <c:numRef>
              <c:f>DATA!$G$347:$G$379</c:f>
              <c:numCache>
                <c:ptCount val="33"/>
                <c:pt idx="0">
                  <c:v>24.979271842368004</c:v>
                </c:pt>
                <c:pt idx="1">
                  <c:v>14.670301206528002</c:v>
                </c:pt>
                <c:pt idx="2">
                  <c:v>47.080793921472</c:v>
                </c:pt>
                <c:pt idx="3">
                  <c:v>159.45294229200002</c:v>
                </c:pt>
                <c:pt idx="4">
                  <c:v>848.52269067456</c:v>
                </c:pt>
                <c:pt idx="5">
                  <c:v>97.42238773977601</c:v>
                </c:pt>
                <c:pt idx="6">
                  <c:v>131.02524711648002</c:v>
                </c:pt>
                <c:pt idx="7">
                  <c:v>43.039240187328005</c:v>
                </c:pt>
                <c:pt idx="8">
                  <c:v>597.560553087264</c:v>
                </c:pt>
                <c:pt idx="9">
                  <c:v>7848.132857450496</c:v>
                </c:pt>
                <c:pt idx="10">
                  <c:v>54664.11751699585</c:v>
                </c:pt>
                <c:pt idx="11">
                  <c:v>190.98239165913603</c:v>
                </c:pt>
                <c:pt idx="12">
                  <c:v>91.55297241792</c:v>
                </c:pt>
                <c:pt idx="13">
                  <c:v>466.5550183056</c:v>
                </c:pt>
                <c:pt idx="14">
                  <c:v>3119.5417863133443</c:v>
                </c:pt>
                <c:pt idx="15">
                  <c:v>493.64869410201595</c:v>
                </c:pt>
                <c:pt idx="16">
                  <c:v>1321.386484245984</c:v>
                </c:pt>
                <c:pt idx="17">
                  <c:v>1015.5353017714559</c:v>
                </c:pt>
                <c:pt idx="18">
                  <c:v>2736.31029089184</c:v>
                </c:pt>
                <c:pt idx="19">
                  <c:v>3280.475830106304</c:v>
                </c:pt>
                <c:pt idx="20">
                  <c:v>136.02520127347202</c:v>
                </c:pt>
                <c:pt idx="21">
                  <c:v>212.785176121056</c:v>
                </c:pt>
                <c:pt idx="22">
                  <c:v>79.310852272512</c:v>
                </c:pt>
                <c:pt idx="23">
                  <c:v>105.69804889104</c:v>
                </c:pt>
                <c:pt idx="24">
                  <c:v>61.94727069696</c:v>
                </c:pt>
                <c:pt idx="25">
                  <c:v>54.427688764416004</c:v>
                </c:pt>
                <c:pt idx="26">
                  <c:v>7.8594134302080025</c:v>
                </c:pt>
                <c:pt idx="27">
                  <c:v>12.555721056960003</c:v>
                </c:pt>
                <c:pt idx="28">
                  <c:v>35.14697233632001</c:v>
                </c:pt>
                <c:pt idx="29">
                  <c:v>17.773234729056</c:v>
                </c:pt>
                <c:pt idx="30">
                  <c:v>83.486194881408</c:v>
                </c:pt>
                <c:pt idx="31">
                  <c:v>80.06862532579201</c:v>
                </c:pt>
                <c:pt idx="32">
                  <c:v>57.072339792576</c:v>
                </c:pt>
              </c:numCache>
            </c:numRef>
          </c:yVal>
          <c:smooth val="0"/>
        </c:ser>
        <c:axId val="25354354"/>
        <c:axId val="26862595"/>
      </c:scatterChart>
      <c:valAx>
        <c:axId val="25354354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6862595"/>
        <c:crossesAt val="1"/>
        <c:crossBetween val="midCat"/>
        <c:dispUnits/>
      </c:valAx>
      <c:valAx>
        <c:axId val="26862595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53543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20525"/>
          <c:w val="0.1277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 5,323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3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075"/>
          <c:w val="0.762"/>
          <c:h val="0.809"/>
        </c:manualLayout>
      </c:layout>
      <c:scatterChart>
        <c:scatterStyle val="lineMarker"/>
        <c:varyColors val="0"/>
        <c:ser>
          <c:idx val="1"/>
          <c:order val="0"/>
          <c:tx>
            <c:v> 2007-2017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DATA!$D$9:$D$379</c:f>
              <c:numCache>
                <c:ptCount val="371"/>
                <c:pt idx="0">
                  <c:v>15.462</c:v>
                </c:pt>
                <c:pt idx="1">
                  <c:v>35.74</c:v>
                </c:pt>
                <c:pt idx="2">
                  <c:v>68.181</c:v>
                </c:pt>
                <c:pt idx="3">
                  <c:v>22.367</c:v>
                </c:pt>
                <c:pt idx="4">
                  <c:v>48.549</c:v>
                </c:pt>
                <c:pt idx="5">
                  <c:v>52.844</c:v>
                </c:pt>
                <c:pt idx="6">
                  <c:v>11.332</c:v>
                </c:pt>
                <c:pt idx="7">
                  <c:v>22.664</c:v>
                </c:pt>
                <c:pt idx="8">
                  <c:v>17.882</c:v>
                </c:pt>
                <c:pt idx="9">
                  <c:v>35.753</c:v>
                </c:pt>
                <c:pt idx="10">
                  <c:v>18.701</c:v>
                </c:pt>
                <c:pt idx="11">
                  <c:v>40.603</c:v>
                </c:pt>
                <c:pt idx="12">
                  <c:v>72.941</c:v>
                </c:pt>
                <c:pt idx="13">
                  <c:v>53.43</c:v>
                </c:pt>
                <c:pt idx="14">
                  <c:v>41.496</c:v>
                </c:pt>
                <c:pt idx="15">
                  <c:v>20.213</c:v>
                </c:pt>
                <c:pt idx="16">
                  <c:v>31.106</c:v>
                </c:pt>
                <c:pt idx="17">
                  <c:v>55.171</c:v>
                </c:pt>
                <c:pt idx="18">
                  <c:v>25.509</c:v>
                </c:pt>
                <c:pt idx="19">
                  <c:v>8.196</c:v>
                </c:pt>
                <c:pt idx="20">
                  <c:v>30.12</c:v>
                </c:pt>
                <c:pt idx="21">
                  <c:v>25.881</c:v>
                </c:pt>
                <c:pt idx="22">
                  <c:v>22.435</c:v>
                </c:pt>
                <c:pt idx="23">
                  <c:v>17.831</c:v>
                </c:pt>
                <c:pt idx="24">
                  <c:v>12.266</c:v>
                </c:pt>
                <c:pt idx="25">
                  <c:v>3.847</c:v>
                </c:pt>
                <c:pt idx="26">
                  <c:v>4.772</c:v>
                </c:pt>
                <c:pt idx="27">
                  <c:v>17.67</c:v>
                </c:pt>
                <c:pt idx="28">
                  <c:v>13.78</c:v>
                </c:pt>
                <c:pt idx="29">
                  <c:v>6.289</c:v>
                </c:pt>
                <c:pt idx="30">
                  <c:v>10.737</c:v>
                </c:pt>
                <c:pt idx="31">
                  <c:v>22.301</c:v>
                </c:pt>
                <c:pt idx="32">
                  <c:v>3.8</c:v>
                </c:pt>
                <c:pt idx="33">
                  <c:v>19.184</c:v>
                </c:pt>
                <c:pt idx="34">
                  <c:v>16.805</c:v>
                </c:pt>
                <c:pt idx="35">
                  <c:v>18.772</c:v>
                </c:pt>
                <c:pt idx="36">
                  <c:v>3.609</c:v>
                </c:pt>
                <c:pt idx="37">
                  <c:v>40.215</c:v>
                </c:pt>
                <c:pt idx="38">
                  <c:v>26.599</c:v>
                </c:pt>
                <c:pt idx="39">
                  <c:v>33.154</c:v>
                </c:pt>
                <c:pt idx="40">
                  <c:v>53.356</c:v>
                </c:pt>
                <c:pt idx="41">
                  <c:v>22.969</c:v>
                </c:pt>
                <c:pt idx="42">
                  <c:v>12.275</c:v>
                </c:pt>
                <c:pt idx="43">
                  <c:v>20.348</c:v>
                </c:pt>
                <c:pt idx="44">
                  <c:v>29.405</c:v>
                </c:pt>
                <c:pt idx="45">
                  <c:v>20.369</c:v>
                </c:pt>
                <c:pt idx="46">
                  <c:v>59.605</c:v>
                </c:pt>
                <c:pt idx="47">
                  <c:v>55.981</c:v>
                </c:pt>
                <c:pt idx="48">
                  <c:v>50.805</c:v>
                </c:pt>
                <c:pt idx="49">
                  <c:v>197.113</c:v>
                </c:pt>
                <c:pt idx="50">
                  <c:v>112.747</c:v>
                </c:pt>
                <c:pt idx="51">
                  <c:v>42.364</c:v>
                </c:pt>
                <c:pt idx="52">
                  <c:v>62.769</c:v>
                </c:pt>
                <c:pt idx="53">
                  <c:v>41.913</c:v>
                </c:pt>
                <c:pt idx="54">
                  <c:v>13.628</c:v>
                </c:pt>
                <c:pt idx="55">
                  <c:v>6.684</c:v>
                </c:pt>
                <c:pt idx="56">
                  <c:v>4.54</c:v>
                </c:pt>
                <c:pt idx="57">
                  <c:v>5.846</c:v>
                </c:pt>
                <c:pt idx="58">
                  <c:v>6.045</c:v>
                </c:pt>
                <c:pt idx="59">
                  <c:v>6.562</c:v>
                </c:pt>
                <c:pt idx="60">
                  <c:v>10.89</c:v>
                </c:pt>
                <c:pt idx="61">
                  <c:v>19.825</c:v>
                </c:pt>
                <c:pt idx="62">
                  <c:v>12.901</c:v>
                </c:pt>
                <c:pt idx="63">
                  <c:v>18.444</c:v>
                </c:pt>
                <c:pt idx="64">
                  <c:v>26.264</c:v>
                </c:pt>
                <c:pt idx="65">
                  <c:v>14.09</c:v>
                </c:pt>
                <c:pt idx="66">
                  <c:v>29.682</c:v>
                </c:pt>
                <c:pt idx="67">
                  <c:v>20.819</c:v>
                </c:pt>
                <c:pt idx="68">
                  <c:v>11.001</c:v>
                </c:pt>
                <c:pt idx="69">
                  <c:v>22.863</c:v>
                </c:pt>
                <c:pt idx="70">
                  <c:v>32.239</c:v>
                </c:pt>
                <c:pt idx="71">
                  <c:v>14.138</c:v>
                </c:pt>
                <c:pt idx="72">
                  <c:v>75.585</c:v>
                </c:pt>
                <c:pt idx="73">
                  <c:v>88.973</c:v>
                </c:pt>
                <c:pt idx="74">
                  <c:v>31.442</c:v>
                </c:pt>
                <c:pt idx="75">
                  <c:v>258.398</c:v>
                </c:pt>
                <c:pt idx="76">
                  <c:v>205.772</c:v>
                </c:pt>
                <c:pt idx="77">
                  <c:v>49.006</c:v>
                </c:pt>
                <c:pt idx="78">
                  <c:v>31.185</c:v>
                </c:pt>
                <c:pt idx="79">
                  <c:v>32.887</c:v>
                </c:pt>
                <c:pt idx="80">
                  <c:v>31.685</c:v>
                </c:pt>
                <c:pt idx="81">
                  <c:v>19.462</c:v>
                </c:pt>
                <c:pt idx="82">
                  <c:v>20.848</c:v>
                </c:pt>
                <c:pt idx="83">
                  <c:v>19.361</c:v>
                </c:pt>
                <c:pt idx="84">
                  <c:v>19.327</c:v>
                </c:pt>
                <c:pt idx="85">
                  <c:v>11.112</c:v>
                </c:pt>
                <c:pt idx="86">
                  <c:v>11.696</c:v>
                </c:pt>
                <c:pt idx="87">
                  <c:v>6.05</c:v>
                </c:pt>
                <c:pt idx="88">
                  <c:v>4.847</c:v>
                </c:pt>
                <c:pt idx="89">
                  <c:v>2.324</c:v>
                </c:pt>
                <c:pt idx="90">
                  <c:v>1.998</c:v>
                </c:pt>
                <c:pt idx="91">
                  <c:v>1.087</c:v>
                </c:pt>
                <c:pt idx="92">
                  <c:v>1.508</c:v>
                </c:pt>
                <c:pt idx="93">
                  <c:v>4.755</c:v>
                </c:pt>
                <c:pt idx="94">
                  <c:v>3.641</c:v>
                </c:pt>
                <c:pt idx="95">
                  <c:v>5.05</c:v>
                </c:pt>
                <c:pt idx="96">
                  <c:v>6.553</c:v>
                </c:pt>
                <c:pt idx="97">
                  <c:v>10.118</c:v>
                </c:pt>
                <c:pt idx="98">
                  <c:v>5.05</c:v>
                </c:pt>
                <c:pt idx="99">
                  <c:v>0.948</c:v>
                </c:pt>
                <c:pt idx="100">
                  <c:v>21.156</c:v>
                </c:pt>
                <c:pt idx="101">
                  <c:v>7.798</c:v>
                </c:pt>
                <c:pt idx="102">
                  <c:v>9.881</c:v>
                </c:pt>
                <c:pt idx="103">
                  <c:v>10.081</c:v>
                </c:pt>
                <c:pt idx="104">
                  <c:v>8.449</c:v>
                </c:pt>
                <c:pt idx="105">
                  <c:v>10.806</c:v>
                </c:pt>
                <c:pt idx="106">
                  <c:v>25.13</c:v>
                </c:pt>
                <c:pt idx="107">
                  <c:v>24.338</c:v>
                </c:pt>
                <c:pt idx="108">
                  <c:v>8.236</c:v>
                </c:pt>
                <c:pt idx="109">
                  <c:v>8.033</c:v>
                </c:pt>
                <c:pt idx="110">
                  <c:v>64.657</c:v>
                </c:pt>
                <c:pt idx="111">
                  <c:v>223.877</c:v>
                </c:pt>
                <c:pt idx="112">
                  <c:v>194.2</c:v>
                </c:pt>
                <c:pt idx="113">
                  <c:v>47.091</c:v>
                </c:pt>
                <c:pt idx="114">
                  <c:v>260.682</c:v>
                </c:pt>
                <c:pt idx="115">
                  <c:v>364.416</c:v>
                </c:pt>
                <c:pt idx="116">
                  <c:v>96.038</c:v>
                </c:pt>
                <c:pt idx="117">
                  <c:v>47.233</c:v>
                </c:pt>
                <c:pt idx="118">
                  <c:v>92.943</c:v>
                </c:pt>
                <c:pt idx="119">
                  <c:v>87.415</c:v>
                </c:pt>
                <c:pt idx="120">
                  <c:v>46.382</c:v>
                </c:pt>
                <c:pt idx="121">
                  <c:v>51.811</c:v>
                </c:pt>
                <c:pt idx="122">
                  <c:v>13.976</c:v>
                </c:pt>
                <c:pt idx="123">
                  <c:v>12.737</c:v>
                </c:pt>
                <c:pt idx="124">
                  <c:v>10.808</c:v>
                </c:pt>
                <c:pt idx="125">
                  <c:v>8.553</c:v>
                </c:pt>
                <c:pt idx="126">
                  <c:v>12.588</c:v>
                </c:pt>
                <c:pt idx="127">
                  <c:v>7.55</c:v>
                </c:pt>
                <c:pt idx="128">
                  <c:v>8.992</c:v>
                </c:pt>
                <c:pt idx="129">
                  <c:v>8.231</c:v>
                </c:pt>
                <c:pt idx="130">
                  <c:v>8.535</c:v>
                </c:pt>
                <c:pt idx="131">
                  <c:v>11.238</c:v>
                </c:pt>
                <c:pt idx="132">
                  <c:v>16.856</c:v>
                </c:pt>
                <c:pt idx="133">
                  <c:v>18.13</c:v>
                </c:pt>
                <c:pt idx="134">
                  <c:v>17.686</c:v>
                </c:pt>
                <c:pt idx="135">
                  <c:v>21.345</c:v>
                </c:pt>
                <c:pt idx="136">
                  <c:v>56.236</c:v>
                </c:pt>
                <c:pt idx="137">
                  <c:v>72.646</c:v>
                </c:pt>
                <c:pt idx="138">
                  <c:v>62.754</c:v>
                </c:pt>
                <c:pt idx="139">
                  <c:v>80.4</c:v>
                </c:pt>
                <c:pt idx="140">
                  <c:v>72.646</c:v>
                </c:pt>
                <c:pt idx="141">
                  <c:v>62.754</c:v>
                </c:pt>
                <c:pt idx="142">
                  <c:v>80.4</c:v>
                </c:pt>
                <c:pt idx="143">
                  <c:v>44.683</c:v>
                </c:pt>
                <c:pt idx="144">
                  <c:v>103.192</c:v>
                </c:pt>
                <c:pt idx="145">
                  <c:v>83.986</c:v>
                </c:pt>
                <c:pt idx="146">
                  <c:v>353.165</c:v>
                </c:pt>
                <c:pt idx="147">
                  <c:v>253.431</c:v>
                </c:pt>
                <c:pt idx="148">
                  <c:v>167.438</c:v>
                </c:pt>
                <c:pt idx="149">
                  <c:v>235.465</c:v>
                </c:pt>
                <c:pt idx="150">
                  <c:v>623.231</c:v>
                </c:pt>
                <c:pt idx="151">
                  <c:v>658.68</c:v>
                </c:pt>
                <c:pt idx="152">
                  <c:v>185.171</c:v>
                </c:pt>
                <c:pt idx="153">
                  <c:v>87.374</c:v>
                </c:pt>
                <c:pt idx="154">
                  <c:v>60.183</c:v>
                </c:pt>
                <c:pt idx="155">
                  <c:v>58.652</c:v>
                </c:pt>
                <c:pt idx="156">
                  <c:v>48.763</c:v>
                </c:pt>
                <c:pt idx="157">
                  <c:v>46.919</c:v>
                </c:pt>
                <c:pt idx="158">
                  <c:v>26.191</c:v>
                </c:pt>
                <c:pt idx="159">
                  <c:v>19.698</c:v>
                </c:pt>
                <c:pt idx="160">
                  <c:v>13.44</c:v>
                </c:pt>
                <c:pt idx="161">
                  <c:v>12.846</c:v>
                </c:pt>
                <c:pt idx="162">
                  <c:v>13.127</c:v>
                </c:pt>
                <c:pt idx="163">
                  <c:v>9.102</c:v>
                </c:pt>
                <c:pt idx="164">
                  <c:v>11.769</c:v>
                </c:pt>
                <c:pt idx="165">
                  <c:v>13.558</c:v>
                </c:pt>
                <c:pt idx="166">
                  <c:v>12.346</c:v>
                </c:pt>
                <c:pt idx="167">
                  <c:v>10.018</c:v>
                </c:pt>
                <c:pt idx="168">
                  <c:v>23</c:v>
                </c:pt>
                <c:pt idx="169">
                  <c:v>23.88</c:v>
                </c:pt>
                <c:pt idx="170">
                  <c:v>9.461</c:v>
                </c:pt>
                <c:pt idx="171">
                  <c:v>8.031</c:v>
                </c:pt>
                <c:pt idx="172">
                  <c:v>8.451</c:v>
                </c:pt>
                <c:pt idx="173">
                  <c:v>11.299</c:v>
                </c:pt>
                <c:pt idx="174">
                  <c:v>17.385</c:v>
                </c:pt>
                <c:pt idx="175">
                  <c:v>17.74</c:v>
                </c:pt>
                <c:pt idx="176">
                  <c:v>20.757</c:v>
                </c:pt>
                <c:pt idx="177">
                  <c:v>20.21</c:v>
                </c:pt>
                <c:pt idx="178">
                  <c:v>9.897</c:v>
                </c:pt>
                <c:pt idx="179">
                  <c:v>7.416</c:v>
                </c:pt>
                <c:pt idx="180">
                  <c:v>12.962</c:v>
                </c:pt>
                <c:pt idx="181">
                  <c:v>20.165</c:v>
                </c:pt>
                <c:pt idx="182">
                  <c:v>6.829</c:v>
                </c:pt>
                <c:pt idx="183">
                  <c:v>8.84</c:v>
                </c:pt>
                <c:pt idx="184">
                  <c:v>45.914</c:v>
                </c:pt>
                <c:pt idx="185">
                  <c:v>217.513</c:v>
                </c:pt>
                <c:pt idx="186">
                  <c:v>266.371</c:v>
                </c:pt>
                <c:pt idx="187">
                  <c:v>184.047</c:v>
                </c:pt>
                <c:pt idx="188">
                  <c:v>40.124</c:v>
                </c:pt>
                <c:pt idx="189">
                  <c:v>13.466</c:v>
                </c:pt>
                <c:pt idx="190">
                  <c:v>10.551</c:v>
                </c:pt>
                <c:pt idx="191">
                  <c:v>21.467</c:v>
                </c:pt>
                <c:pt idx="192">
                  <c:v>71.821</c:v>
                </c:pt>
                <c:pt idx="193">
                  <c:v>15.916</c:v>
                </c:pt>
                <c:pt idx="194">
                  <c:v>23.35</c:v>
                </c:pt>
                <c:pt idx="195">
                  <c:v>6.533</c:v>
                </c:pt>
                <c:pt idx="196">
                  <c:v>3.073</c:v>
                </c:pt>
                <c:pt idx="197">
                  <c:v>3.265</c:v>
                </c:pt>
                <c:pt idx="198">
                  <c:v>2.961</c:v>
                </c:pt>
                <c:pt idx="199">
                  <c:v>1.071</c:v>
                </c:pt>
                <c:pt idx="200">
                  <c:v>15.828</c:v>
                </c:pt>
                <c:pt idx="201">
                  <c:v>4.232</c:v>
                </c:pt>
                <c:pt idx="202">
                  <c:v>2.075</c:v>
                </c:pt>
                <c:pt idx="203">
                  <c:v>8.569</c:v>
                </c:pt>
                <c:pt idx="204">
                  <c:v>1.204</c:v>
                </c:pt>
                <c:pt idx="205">
                  <c:v>4.627</c:v>
                </c:pt>
                <c:pt idx="206">
                  <c:v>1.382</c:v>
                </c:pt>
                <c:pt idx="207">
                  <c:v>8.311</c:v>
                </c:pt>
                <c:pt idx="208">
                  <c:v>4.246</c:v>
                </c:pt>
                <c:pt idx="209">
                  <c:v>3.019</c:v>
                </c:pt>
                <c:pt idx="210">
                  <c:v>6.004</c:v>
                </c:pt>
                <c:pt idx="211">
                  <c:v>2.837</c:v>
                </c:pt>
                <c:pt idx="212">
                  <c:v>1.138</c:v>
                </c:pt>
                <c:pt idx="213">
                  <c:v>5.666</c:v>
                </c:pt>
                <c:pt idx="214">
                  <c:v>3.919</c:v>
                </c:pt>
                <c:pt idx="215">
                  <c:v>7.395</c:v>
                </c:pt>
                <c:pt idx="216">
                  <c:v>13.209</c:v>
                </c:pt>
                <c:pt idx="217">
                  <c:v>144.909</c:v>
                </c:pt>
                <c:pt idx="218">
                  <c:v>166.977</c:v>
                </c:pt>
                <c:pt idx="219">
                  <c:v>63.221</c:v>
                </c:pt>
                <c:pt idx="220">
                  <c:v>14.564</c:v>
                </c:pt>
                <c:pt idx="221">
                  <c:v>72.477</c:v>
                </c:pt>
                <c:pt idx="222">
                  <c:v>221.234</c:v>
                </c:pt>
                <c:pt idx="223">
                  <c:v>167.649</c:v>
                </c:pt>
                <c:pt idx="224">
                  <c:v>23.443</c:v>
                </c:pt>
                <c:pt idx="225">
                  <c:v>51.794</c:v>
                </c:pt>
                <c:pt idx="226">
                  <c:v>15.677</c:v>
                </c:pt>
                <c:pt idx="227">
                  <c:v>55.955</c:v>
                </c:pt>
                <c:pt idx="228">
                  <c:v>26.202</c:v>
                </c:pt>
                <c:pt idx="229">
                  <c:v>16.796</c:v>
                </c:pt>
                <c:pt idx="230">
                  <c:v>21.706</c:v>
                </c:pt>
                <c:pt idx="231">
                  <c:v>12.867</c:v>
                </c:pt>
                <c:pt idx="232">
                  <c:v>8.121</c:v>
                </c:pt>
                <c:pt idx="233">
                  <c:v>5.088</c:v>
                </c:pt>
                <c:pt idx="234">
                  <c:v>2.399</c:v>
                </c:pt>
                <c:pt idx="235">
                  <c:v>3.37</c:v>
                </c:pt>
                <c:pt idx="236">
                  <c:v>3.038</c:v>
                </c:pt>
                <c:pt idx="237">
                  <c:v>3.303</c:v>
                </c:pt>
                <c:pt idx="238">
                  <c:v>1.801</c:v>
                </c:pt>
                <c:pt idx="239">
                  <c:v>2.098</c:v>
                </c:pt>
                <c:pt idx="240">
                  <c:v>1.121</c:v>
                </c:pt>
                <c:pt idx="241">
                  <c:v>6.118</c:v>
                </c:pt>
                <c:pt idx="242">
                  <c:v>1.155</c:v>
                </c:pt>
                <c:pt idx="243">
                  <c:v>7.52</c:v>
                </c:pt>
                <c:pt idx="244">
                  <c:v>2.482</c:v>
                </c:pt>
                <c:pt idx="245">
                  <c:v>7.672</c:v>
                </c:pt>
                <c:pt idx="246">
                  <c:v>2.639</c:v>
                </c:pt>
                <c:pt idx="247">
                  <c:v>2.731</c:v>
                </c:pt>
                <c:pt idx="248">
                  <c:v>13.858</c:v>
                </c:pt>
                <c:pt idx="249">
                  <c:v>8.538</c:v>
                </c:pt>
                <c:pt idx="250">
                  <c:v>6.343</c:v>
                </c:pt>
                <c:pt idx="251">
                  <c:v>19.433</c:v>
                </c:pt>
                <c:pt idx="252">
                  <c:v>17.034</c:v>
                </c:pt>
                <c:pt idx="253">
                  <c:v>38.564</c:v>
                </c:pt>
                <c:pt idx="254">
                  <c:v>102.749</c:v>
                </c:pt>
                <c:pt idx="255">
                  <c:v>44.403</c:v>
                </c:pt>
                <c:pt idx="256">
                  <c:v>149.612</c:v>
                </c:pt>
                <c:pt idx="257">
                  <c:v>30.823</c:v>
                </c:pt>
                <c:pt idx="258">
                  <c:v>17.891</c:v>
                </c:pt>
                <c:pt idx="259">
                  <c:v>28.21</c:v>
                </c:pt>
                <c:pt idx="260">
                  <c:v>12.076</c:v>
                </c:pt>
                <c:pt idx="261">
                  <c:v>8.62</c:v>
                </c:pt>
                <c:pt idx="262">
                  <c:v>20.742</c:v>
                </c:pt>
                <c:pt idx="263">
                  <c:v>16.757</c:v>
                </c:pt>
                <c:pt idx="264">
                  <c:v>10.309</c:v>
                </c:pt>
                <c:pt idx="265">
                  <c:v>10.456</c:v>
                </c:pt>
                <c:pt idx="266">
                  <c:v>2.529</c:v>
                </c:pt>
                <c:pt idx="267">
                  <c:v>3.247</c:v>
                </c:pt>
                <c:pt idx="268">
                  <c:v>3.48</c:v>
                </c:pt>
                <c:pt idx="269">
                  <c:v>5.066</c:v>
                </c:pt>
                <c:pt idx="270">
                  <c:v>1.975</c:v>
                </c:pt>
                <c:pt idx="271">
                  <c:v>5.754</c:v>
                </c:pt>
                <c:pt idx="272">
                  <c:v>2.373</c:v>
                </c:pt>
                <c:pt idx="273">
                  <c:v>2.582</c:v>
                </c:pt>
                <c:pt idx="274">
                  <c:v>1.819</c:v>
                </c:pt>
                <c:pt idx="275">
                  <c:v>2.553</c:v>
                </c:pt>
                <c:pt idx="276">
                  <c:v>1.962</c:v>
                </c:pt>
                <c:pt idx="277">
                  <c:v>2.459</c:v>
                </c:pt>
                <c:pt idx="278">
                  <c:v>10.085</c:v>
                </c:pt>
                <c:pt idx="279">
                  <c:v>10.161</c:v>
                </c:pt>
                <c:pt idx="280">
                  <c:v>4.789</c:v>
                </c:pt>
                <c:pt idx="281">
                  <c:v>11.113</c:v>
                </c:pt>
                <c:pt idx="282">
                  <c:v>2.408</c:v>
                </c:pt>
                <c:pt idx="283">
                  <c:v>4.401</c:v>
                </c:pt>
                <c:pt idx="284">
                  <c:v>3.004</c:v>
                </c:pt>
                <c:pt idx="285">
                  <c:v>13.035</c:v>
                </c:pt>
                <c:pt idx="286">
                  <c:v>8.011</c:v>
                </c:pt>
                <c:pt idx="287">
                  <c:v>46.582</c:v>
                </c:pt>
                <c:pt idx="288">
                  <c:v>10.292</c:v>
                </c:pt>
                <c:pt idx="289">
                  <c:v>3.51</c:v>
                </c:pt>
                <c:pt idx="290">
                  <c:v>4.913</c:v>
                </c:pt>
                <c:pt idx="291">
                  <c:v>5.446</c:v>
                </c:pt>
                <c:pt idx="292">
                  <c:v>3.539</c:v>
                </c:pt>
                <c:pt idx="293">
                  <c:v>3.598</c:v>
                </c:pt>
                <c:pt idx="294">
                  <c:v>2.198</c:v>
                </c:pt>
                <c:pt idx="295">
                  <c:v>2.176</c:v>
                </c:pt>
                <c:pt idx="296">
                  <c:v>1.975</c:v>
                </c:pt>
                <c:pt idx="297">
                  <c:v>1.115</c:v>
                </c:pt>
                <c:pt idx="298">
                  <c:v>1.122</c:v>
                </c:pt>
                <c:pt idx="299">
                  <c:v>2.176</c:v>
                </c:pt>
                <c:pt idx="300">
                  <c:v>0.805</c:v>
                </c:pt>
                <c:pt idx="301">
                  <c:v>0.789</c:v>
                </c:pt>
                <c:pt idx="302">
                  <c:v>0.808</c:v>
                </c:pt>
                <c:pt idx="303">
                  <c:v>0.747</c:v>
                </c:pt>
                <c:pt idx="304">
                  <c:v>11.843</c:v>
                </c:pt>
                <c:pt idx="305">
                  <c:v>0.752</c:v>
                </c:pt>
                <c:pt idx="306">
                  <c:v>0.747</c:v>
                </c:pt>
                <c:pt idx="307">
                  <c:v>0.762</c:v>
                </c:pt>
                <c:pt idx="308">
                  <c:v>0.742</c:v>
                </c:pt>
                <c:pt idx="309">
                  <c:v>6.981</c:v>
                </c:pt>
                <c:pt idx="310">
                  <c:v>0.777</c:v>
                </c:pt>
                <c:pt idx="311">
                  <c:v>30.375</c:v>
                </c:pt>
                <c:pt idx="312">
                  <c:v>3.108</c:v>
                </c:pt>
                <c:pt idx="313">
                  <c:v>9.361</c:v>
                </c:pt>
                <c:pt idx="314">
                  <c:v>25.167</c:v>
                </c:pt>
                <c:pt idx="315">
                  <c:v>25.01</c:v>
                </c:pt>
                <c:pt idx="316">
                  <c:v>91.353</c:v>
                </c:pt>
                <c:pt idx="317">
                  <c:v>104.753</c:v>
                </c:pt>
                <c:pt idx="318">
                  <c:v>24.727</c:v>
                </c:pt>
                <c:pt idx="319">
                  <c:v>63.019</c:v>
                </c:pt>
                <c:pt idx="320">
                  <c:v>21.715</c:v>
                </c:pt>
                <c:pt idx="321">
                  <c:v>25.995</c:v>
                </c:pt>
                <c:pt idx="322">
                  <c:v>55.401</c:v>
                </c:pt>
                <c:pt idx="323">
                  <c:v>19.684</c:v>
                </c:pt>
                <c:pt idx="324">
                  <c:v>258.233</c:v>
                </c:pt>
                <c:pt idx="325">
                  <c:v>207.399</c:v>
                </c:pt>
                <c:pt idx="326">
                  <c:v>24.311</c:v>
                </c:pt>
                <c:pt idx="327">
                  <c:v>3.244</c:v>
                </c:pt>
                <c:pt idx="328">
                  <c:v>3.107</c:v>
                </c:pt>
                <c:pt idx="329">
                  <c:v>3.174</c:v>
                </c:pt>
                <c:pt idx="330">
                  <c:v>3.315</c:v>
                </c:pt>
                <c:pt idx="331">
                  <c:v>2.81</c:v>
                </c:pt>
                <c:pt idx="332">
                  <c:v>12.464</c:v>
                </c:pt>
                <c:pt idx="333">
                  <c:v>1.207</c:v>
                </c:pt>
                <c:pt idx="334">
                  <c:v>1.317</c:v>
                </c:pt>
                <c:pt idx="335">
                  <c:v>3.679</c:v>
                </c:pt>
                <c:pt idx="336">
                  <c:v>21.448</c:v>
                </c:pt>
                <c:pt idx="337">
                  <c:v>23.013</c:v>
                </c:pt>
                <c:pt idx="338">
                  <c:v>5.211</c:v>
                </c:pt>
                <c:pt idx="339">
                  <c:v>3.104</c:v>
                </c:pt>
                <c:pt idx="340">
                  <c:v>4.577</c:v>
                </c:pt>
                <c:pt idx="341">
                  <c:v>10.913</c:v>
                </c:pt>
                <c:pt idx="342">
                  <c:v>41.778</c:v>
                </c:pt>
                <c:pt idx="343">
                  <c:v>8.266</c:v>
                </c:pt>
                <c:pt idx="344">
                  <c:v>11.135</c:v>
                </c:pt>
                <c:pt idx="345">
                  <c:v>4.042</c:v>
                </c:pt>
                <c:pt idx="346">
                  <c:v>22.973</c:v>
                </c:pt>
                <c:pt idx="347">
                  <c:v>132.448</c:v>
                </c:pt>
                <c:pt idx="348">
                  <c:v>301.49</c:v>
                </c:pt>
                <c:pt idx="349">
                  <c:v>25.564</c:v>
                </c:pt>
                <c:pt idx="350">
                  <c:v>12.22</c:v>
                </c:pt>
                <c:pt idx="351">
                  <c:v>47.425</c:v>
                </c:pt>
                <c:pt idx="352">
                  <c:v>44.037</c:v>
                </c:pt>
                <c:pt idx="353">
                  <c:v>48.068</c:v>
                </c:pt>
                <c:pt idx="354">
                  <c:v>112.897</c:v>
                </c:pt>
                <c:pt idx="355">
                  <c:v>65.642</c:v>
                </c:pt>
                <c:pt idx="356">
                  <c:v>127.21</c:v>
                </c:pt>
                <c:pt idx="357">
                  <c:v>168.239</c:v>
                </c:pt>
                <c:pt idx="358">
                  <c:v>32.646</c:v>
                </c:pt>
                <c:pt idx="359">
                  <c:v>44.037</c:v>
                </c:pt>
                <c:pt idx="360">
                  <c:v>22.822</c:v>
                </c:pt>
                <c:pt idx="361">
                  <c:v>22.973</c:v>
                </c:pt>
                <c:pt idx="362">
                  <c:v>12.34</c:v>
                </c:pt>
                <c:pt idx="363">
                  <c:v>11.792</c:v>
                </c:pt>
                <c:pt idx="364">
                  <c:v>9.006</c:v>
                </c:pt>
                <c:pt idx="365">
                  <c:v>9.265</c:v>
                </c:pt>
                <c:pt idx="366">
                  <c:v>5.814</c:v>
                </c:pt>
                <c:pt idx="367">
                  <c:v>4.827</c:v>
                </c:pt>
                <c:pt idx="368">
                  <c:v>12.969</c:v>
                </c:pt>
                <c:pt idx="369">
                  <c:v>11.691</c:v>
                </c:pt>
                <c:pt idx="370">
                  <c:v>11.553</c:v>
                </c:pt>
              </c:numCache>
            </c:numRef>
          </c:xVal>
          <c:yVal>
            <c:numRef>
              <c:f>DATA!$G$9:$G$379</c:f>
              <c:numCache>
                <c:ptCount val="371"/>
                <c:pt idx="0">
                  <c:v>183.965036887872</c:v>
                </c:pt>
                <c:pt idx="1">
                  <c:v>795.7370727648</c:v>
                </c:pt>
                <c:pt idx="2">
                  <c:v>2393.920401337728</c:v>
                </c:pt>
                <c:pt idx="3">
                  <c:v>213.12025266182403</c:v>
                </c:pt>
                <c:pt idx="4">
                  <c:v>1033.1997769728</c:v>
                </c:pt>
                <c:pt idx="5">
                  <c:v>1084.4943297408001</c:v>
                </c:pt>
                <c:pt idx="6">
                  <c:v>67.60580544</c:v>
                </c:pt>
                <c:pt idx="7">
                  <c:v>591.6746518272</c:v>
                </c:pt>
                <c:pt idx="8">
                  <c:v>250.20940734720003</c:v>
                </c:pt>
                <c:pt idx="9">
                  <c:v>789.5038097088002</c:v>
                </c:pt>
                <c:pt idx="10">
                  <c:v>297.0839663136</c:v>
                </c:pt>
                <c:pt idx="11">
                  <c:v>1496.1247918848</c:v>
                </c:pt>
                <c:pt idx="12">
                  <c:v>2052.2670423552004</c:v>
                </c:pt>
                <c:pt idx="13">
                  <c:v>1582.140777984</c:v>
                </c:pt>
                <c:pt idx="14">
                  <c:v>371.6450809344</c:v>
                </c:pt>
                <c:pt idx="15">
                  <c:v>213.17936368320005</c:v>
                </c:pt>
                <c:pt idx="16">
                  <c:v>529.4060038656</c:v>
                </c:pt>
                <c:pt idx="17">
                  <c:v>862.1490075552001</c:v>
                </c:pt>
                <c:pt idx="18">
                  <c:v>323.7657787584</c:v>
                </c:pt>
                <c:pt idx="19">
                  <c:v>225.85616225279998</c:v>
                </c:pt>
                <c:pt idx="20">
                  <c:v>383.379118848</c:v>
                </c:pt>
                <c:pt idx="21">
                  <c:v>161.898699024</c:v>
                </c:pt>
                <c:pt idx="22">
                  <c:v>241.68353227199998</c:v>
                </c:pt>
                <c:pt idx="23">
                  <c:v>194.35881294720005</c:v>
                </c:pt>
                <c:pt idx="24">
                  <c:v>403.21505646720004</c:v>
                </c:pt>
                <c:pt idx="25">
                  <c:v>28.0303376256</c:v>
                </c:pt>
                <c:pt idx="26">
                  <c:v>69.066568512</c:v>
                </c:pt>
                <c:pt idx="27">
                  <c:v>229.69631635200005</c:v>
                </c:pt>
                <c:pt idx="28">
                  <c:v>91.36245830400001</c:v>
                </c:pt>
                <c:pt idx="29">
                  <c:v>68.5906313472</c:v>
                </c:pt>
                <c:pt idx="30">
                  <c:v>42.6196367712</c:v>
                </c:pt>
                <c:pt idx="31">
                  <c:v>118.98093746880001</c:v>
                </c:pt>
                <c:pt idx="32">
                  <c:v>71.06409792</c:v>
                </c:pt>
                <c:pt idx="33">
                  <c:v>424.0768384512</c:v>
                </c:pt>
                <c:pt idx="34">
                  <c:v>270.538344288</c:v>
                </c:pt>
                <c:pt idx="35">
                  <c:v>306.81713687039996</c:v>
                </c:pt>
                <c:pt idx="36">
                  <c:v>28.604171779200005</c:v>
                </c:pt>
                <c:pt idx="37">
                  <c:v>836.3223358560002</c:v>
                </c:pt>
                <c:pt idx="38">
                  <c:v>296.37371851200004</c:v>
                </c:pt>
                <c:pt idx="39">
                  <c:v>614.6484246144001</c:v>
                </c:pt>
                <c:pt idx="40">
                  <c:v>2312.8207392384</c:v>
                </c:pt>
                <c:pt idx="41">
                  <c:v>336.7124568576</c:v>
                </c:pt>
                <c:pt idx="42">
                  <c:v>120.15473112000001</c:v>
                </c:pt>
                <c:pt idx="43">
                  <c:v>409.30031301120005</c:v>
                </c:pt>
                <c:pt idx="44">
                  <c:v>822.4268924160001</c:v>
                </c:pt>
                <c:pt idx="45">
                  <c:v>293.14641124800005</c:v>
                </c:pt>
                <c:pt idx="46">
                  <c:v>862.4610802080001</c:v>
                </c:pt>
                <c:pt idx="47">
                  <c:v>495.5952249504001</c:v>
                </c:pt>
                <c:pt idx="48">
                  <c:v>736.77167136</c:v>
                </c:pt>
                <c:pt idx="49">
                  <c:v>14042.142153043198</c:v>
                </c:pt>
                <c:pt idx="50">
                  <c:v>2800.8757664064</c:v>
                </c:pt>
                <c:pt idx="51">
                  <c:v>583.9733023488</c:v>
                </c:pt>
                <c:pt idx="52">
                  <c:v>1784.8026759810239</c:v>
                </c:pt>
                <c:pt idx="53">
                  <c:v>228.36131739216003</c:v>
                </c:pt>
                <c:pt idx="54">
                  <c:v>116.09786568153599</c:v>
                </c:pt>
                <c:pt idx="55">
                  <c:v>62.359045544448</c:v>
                </c:pt>
                <c:pt idx="56">
                  <c:v>69.35174076096</c:v>
                </c:pt>
                <c:pt idx="57">
                  <c:v>68.82986798524801</c:v>
                </c:pt>
                <c:pt idx="58">
                  <c:v>74.8453850352</c:v>
                </c:pt>
                <c:pt idx="59">
                  <c:v>9.516456821375998</c:v>
                </c:pt>
                <c:pt idx="60">
                  <c:v>16.16750064864</c:v>
                </c:pt>
                <c:pt idx="61">
                  <c:v>328.7029909176</c:v>
                </c:pt>
                <c:pt idx="62">
                  <c:v>128.61328537411202</c:v>
                </c:pt>
                <c:pt idx="63">
                  <c:v>203.58951516633596</c:v>
                </c:pt>
                <c:pt idx="64">
                  <c:v>346.709304942336</c:v>
                </c:pt>
                <c:pt idx="65">
                  <c:v>286.40861851968</c:v>
                </c:pt>
                <c:pt idx="66">
                  <c:v>343.88294335488</c:v>
                </c:pt>
                <c:pt idx="67">
                  <c:v>271.196414409312</c:v>
                </c:pt>
                <c:pt idx="68">
                  <c:v>121.86298291795201</c:v>
                </c:pt>
                <c:pt idx="69">
                  <c:v>386.29494242265605</c:v>
                </c:pt>
                <c:pt idx="70">
                  <c:v>426.19758582441597</c:v>
                </c:pt>
                <c:pt idx="71">
                  <c:v>124.764926035392</c:v>
                </c:pt>
                <c:pt idx="72">
                  <c:v>2211.4943427038397</c:v>
                </c:pt>
                <c:pt idx="73">
                  <c:v>2334.1349071728</c:v>
                </c:pt>
                <c:pt idx="74">
                  <c:v>530.4913407043201</c:v>
                </c:pt>
                <c:pt idx="75">
                  <c:v>31365.585308538437</c:v>
                </c:pt>
                <c:pt idx="76">
                  <c:v>6489.546164188416</c:v>
                </c:pt>
                <c:pt idx="77">
                  <c:v>620.179183394496</c:v>
                </c:pt>
                <c:pt idx="78">
                  <c:v>378.1520343216</c:v>
                </c:pt>
                <c:pt idx="79">
                  <c:v>1072.4319646620481</c:v>
                </c:pt>
                <c:pt idx="80">
                  <c:v>366.1944933081601</c:v>
                </c:pt>
                <c:pt idx="81">
                  <c:v>229.39229765375998</c:v>
                </c:pt>
                <c:pt idx="82">
                  <c:v>312.370275967488</c:v>
                </c:pt>
                <c:pt idx="83">
                  <c:v>158.11392734179205</c:v>
                </c:pt>
                <c:pt idx="84">
                  <c:v>169.828382509632</c:v>
                </c:pt>
                <c:pt idx="85">
                  <c:v>86.40432299289601</c:v>
                </c:pt>
                <c:pt idx="86">
                  <c:v>56.773783028736</c:v>
                </c:pt>
                <c:pt idx="87">
                  <c:v>53.99314272</c:v>
                </c:pt>
                <c:pt idx="88">
                  <c:v>43.022253358656</c:v>
                </c:pt>
                <c:pt idx="89">
                  <c:v>25.171492389119997</c:v>
                </c:pt>
                <c:pt idx="90">
                  <c:v>9.787326396480001</c:v>
                </c:pt>
                <c:pt idx="91">
                  <c:v>8.20740167424</c:v>
                </c:pt>
                <c:pt idx="92">
                  <c:v>15.474287132928001</c:v>
                </c:pt>
                <c:pt idx="93">
                  <c:v>28.133035862400003</c:v>
                </c:pt>
                <c:pt idx="94">
                  <c:v>13.367658978432003</c:v>
                </c:pt>
                <c:pt idx="95">
                  <c:v>35.2937488176</c:v>
                </c:pt>
                <c:pt idx="96">
                  <c:v>88.95554319571201</c:v>
                </c:pt>
                <c:pt idx="97">
                  <c:v>137.19894548889602</c:v>
                </c:pt>
                <c:pt idx="98">
                  <c:v>81.3824413056</c:v>
                </c:pt>
                <c:pt idx="99">
                  <c:v>6.133220145792</c:v>
                </c:pt>
                <c:pt idx="100">
                  <c:v>108.32315700556799</c:v>
                </c:pt>
                <c:pt idx="101">
                  <c:v>63.245471635583996</c:v>
                </c:pt>
                <c:pt idx="102">
                  <c:v>144.636311119104</c:v>
                </c:pt>
                <c:pt idx="103">
                  <c:v>48.204024463871995</c:v>
                </c:pt>
                <c:pt idx="104">
                  <c:v>105.79061654582401</c:v>
                </c:pt>
                <c:pt idx="105">
                  <c:v>169.64380272614397</c:v>
                </c:pt>
                <c:pt idx="106">
                  <c:v>247.23147149568</c:v>
                </c:pt>
                <c:pt idx="107">
                  <c:v>203.20802508153602</c:v>
                </c:pt>
                <c:pt idx="108">
                  <c:v>74.664493232256</c:v>
                </c:pt>
                <c:pt idx="109">
                  <c:v>65.563132490784</c:v>
                </c:pt>
                <c:pt idx="110">
                  <c:v>1613.7616902364798</c:v>
                </c:pt>
                <c:pt idx="111">
                  <c:v>14641.979969901313</c:v>
                </c:pt>
                <c:pt idx="112">
                  <c:v>4324.9772978496</c:v>
                </c:pt>
                <c:pt idx="113">
                  <c:v>543.566013734304</c:v>
                </c:pt>
                <c:pt idx="114">
                  <c:v>3130.9834744252803</c:v>
                </c:pt>
                <c:pt idx="115">
                  <c:v>3813.085054291968</c:v>
                </c:pt>
                <c:pt idx="116">
                  <c:v>1449.8736021146879</c:v>
                </c:pt>
                <c:pt idx="117">
                  <c:v>2611.5030251553603</c:v>
                </c:pt>
                <c:pt idx="118">
                  <c:v>908.7972458610241</c:v>
                </c:pt>
                <c:pt idx="119">
                  <c:v>972.9153971784</c:v>
                </c:pt>
                <c:pt idx="120">
                  <c:v>495.60590370816</c:v>
                </c:pt>
                <c:pt idx="121">
                  <c:v>491.48250335280005</c:v>
                </c:pt>
                <c:pt idx="122">
                  <c:v>104.19560554060801</c:v>
                </c:pt>
                <c:pt idx="123">
                  <c:v>92.71204504588799</c:v>
                </c:pt>
                <c:pt idx="124">
                  <c:v>85.553830478592</c:v>
                </c:pt>
                <c:pt idx="125">
                  <c:v>48.38135002992001</c:v>
                </c:pt>
                <c:pt idx="126">
                  <c:v>63.945042838271995</c:v>
                </c:pt>
                <c:pt idx="127">
                  <c:v>46.51734363839999</c:v>
                </c:pt>
                <c:pt idx="128">
                  <c:v>100.84617545932801</c:v>
                </c:pt>
                <c:pt idx="129">
                  <c:v>97.84916609241601</c:v>
                </c:pt>
                <c:pt idx="130">
                  <c:v>103.75696527984</c:v>
                </c:pt>
                <c:pt idx="131">
                  <c:v>67.46488257657602</c:v>
                </c:pt>
                <c:pt idx="132">
                  <c:v>98.136196204032</c:v>
                </c:pt>
                <c:pt idx="133">
                  <c:v>100.76944776192</c:v>
                </c:pt>
                <c:pt idx="134">
                  <c:v>384.56427194150405</c:v>
                </c:pt>
                <c:pt idx="135">
                  <c:v>453.34346260176005</c:v>
                </c:pt>
                <c:pt idx="136">
                  <c:v>1189.7762323956479</c:v>
                </c:pt>
                <c:pt idx="137">
                  <c:v>276.06872478528004</c:v>
                </c:pt>
                <c:pt idx="138">
                  <c:v>787.86399952512</c:v>
                </c:pt>
                <c:pt idx="139">
                  <c:v>296.3559951360001</c:v>
                </c:pt>
                <c:pt idx="140">
                  <c:v>1056.188751964416</c:v>
                </c:pt>
                <c:pt idx="141">
                  <c:v>2017.45246123008</c:v>
                </c:pt>
                <c:pt idx="142">
                  <c:v>1628.1969276672003</c:v>
                </c:pt>
                <c:pt idx="143">
                  <c:v>517.4449127415361</c:v>
                </c:pt>
                <c:pt idx="144">
                  <c:v>2305.5163211266563</c:v>
                </c:pt>
                <c:pt idx="145">
                  <c:v>1596.8008533294721</c:v>
                </c:pt>
                <c:pt idx="146">
                  <c:v>25160.599111263844</c:v>
                </c:pt>
                <c:pt idx="147">
                  <c:v>13419.132571657154</c:v>
                </c:pt>
                <c:pt idx="148">
                  <c:v>3687.8682700483205</c:v>
                </c:pt>
                <c:pt idx="149">
                  <c:v>12750.989327863203</c:v>
                </c:pt>
                <c:pt idx="150">
                  <c:v>55551.523811432555</c:v>
                </c:pt>
                <c:pt idx="151">
                  <c:v>106906.15352241792</c:v>
                </c:pt>
                <c:pt idx="152">
                  <c:v>6594.220710665281</c:v>
                </c:pt>
                <c:pt idx="153">
                  <c:v>2988.5748234088323</c:v>
                </c:pt>
                <c:pt idx="154">
                  <c:v>918.1945519309439</c:v>
                </c:pt>
                <c:pt idx="155">
                  <c:v>1172.8103656896003</c:v>
                </c:pt>
                <c:pt idx="156">
                  <c:v>398.153736744192</c:v>
                </c:pt>
                <c:pt idx="157">
                  <c:v>123.03885116102398</c:v>
                </c:pt>
                <c:pt idx="158">
                  <c:v>220.20027934608004</c:v>
                </c:pt>
                <c:pt idx="159">
                  <c:v>133.68625150809603</c:v>
                </c:pt>
                <c:pt idx="160">
                  <c:v>79.80960540672001</c:v>
                </c:pt>
                <c:pt idx="161">
                  <c:v>65.61944679110401</c:v>
                </c:pt>
                <c:pt idx="162">
                  <c:v>116.57555050694401</c:v>
                </c:pt>
                <c:pt idx="163">
                  <c:v>66.310002245376</c:v>
                </c:pt>
                <c:pt idx="164">
                  <c:v>264.66092175456004</c:v>
                </c:pt>
                <c:pt idx="165">
                  <c:v>58.870882498751996</c:v>
                </c:pt>
                <c:pt idx="166">
                  <c:v>289.170341344512</c:v>
                </c:pt>
                <c:pt idx="167">
                  <c:v>88.11757015833601</c:v>
                </c:pt>
                <c:pt idx="168">
                  <c:v>199.013959872</c:v>
                </c:pt>
                <c:pt idx="169">
                  <c:v>122.45744771711999</c:v>
                </c:pt>
                <c:pt idx="170">
                  <c:v>79.21222371100801</c:v>
                </c:pt>
                <c:pt idx="171">
                  <c:v>56.98421312313601</c:v>
                </c:pt>
                <c:pt idx="172">
                  <c:v>93.45280493088</c:v>
                </c:pt>
                <c:pt idx="173">
                  <c:v>79.191786524256</c:v>
                </c:pt>
                <c:pt idx="174">
                  <c:v>260.34094189008005</c:v>
                </c:pt>
                <c:pt idx="175">
                  <c:v>124.58605980095997</c:v>
                </c:pt>
                <c:pt idx="176">
                  <c:v>145.48047728860803</c:v>
                </c:pt>
                <c:pt idx="177">
                  <c:v>302.64540900768003</c:v>
                </c:pt>
                <c:pt idx="178">
                  <c:v>69.505537421088</c:v>
                </c:pt>
                <c:pt idx="179">
                  <c:v>56.427028579584</c:v>
                </c:pt>
                <c:pt idx="180">
                  <c:v>138.24455684140798</c:v>
                </c:pt>
                <c:pt idx="181">
                  <c:v>268.66201374864</c:v>
                </c:pt>
                <c:pt idx="182">
                  <c:v>39.17816202672</c:v>
                </c:pt>
                <c:pt idx="183">
                  <c:v>73.35332199936</c:v>
                </c:pt>
                <c:pt idx="184">
                  <c:v>876.6968435596801</c:v>
                </c:pt>
                <c:pt idx="185">
                  <c:v>4693.139941148641</c:v>
                </c:pt>
                <c:pt idx="186">
                  <c:v>15186.382781145405</c:v>
                </c:pt>
                <c:pt idx="187">
                  <c:v>11906.546675606496</c:v>
                </c:pt>
                <c:pt idx="188">
                  <c:v>621.10270643904</c:v>
                </c:pt>
                <c:pt idx="189">
                  <c:v>84.73836390220801</c:v>
                </c:pt>
                <c:pt idx="190">
                  <c:v>29.512901673503997</c:v>
                </c:pt>
                <c:pt idx="191">
                  <c:v>470.588497714944</c:v>
                </c:pt>
                <c:pt idx="192">
                  <c:v>4039.271147210976</c:v>
                </c:pt>
                <c:pt idx="193">
                  <c:v>111.91140333504002</c:v>
                </c:pt>
                <c:pt idx="194">
                  <c:v>610.467660288</c:v>
                </c:pt>
                <c:pt idx="195">
                  <c:v>53.19122252284801</c:v>
                </c:pt>
                <c:pt idx="196">
                  <c:v>22.533458000255997</c:v>
                </c:pt>
                <c:pt idx="197">
                  <c:v>11.266670697119999</c:v>
                </c:pt>
                <c:pt idx="198">
                  <c:v>14.124790362815999</c:v>
                </c:pt>
                <c:pt idx="199">
                  <c:v>5.494403039328001</c:v>
                </c:pt>
                <c:pt idx="200">
                  <c:v>141.341389506432</c:v>
                </c:pt>
                <c:pt idx="201">
                  <c:v>10.589714505216001</c:v>
                </c:pt>
                <c:pt idx="202">
                  <c:v>13.193827142400004</c:v>
                </c:pt>
                <c:pt idx="203">
                  <c:v>20.931429119040004</c:v>
                </c:pt>
                <c:pt idx="204">
                  <c:v>5.24498462208</c:v>
                </c:pt>
                <c:pt idx="205">
                  <c:v>26.500617761184</c:v>
                </c:pt>
                <c:pt idx="206">
                  <c:v>9.485161883712</c:v>
                </c:pt>
                <c:pt idx="207">
                  <c:v>63.431265794687995</c:v>
                </c:pt>
                <c:pt idx="208">
                  <c:v>10.071546103872002</c:v>
                </c:pt>
                <c:pt idx="209">
                  <c:v>6.7243712440320005</c:v>
                </c:pt>
                <c:pt idx="210">
                  <c:v>41.750380227456006</c:v>
                </c:pt>
                <c:pt idx="211">
                  <c:v>7.607527527456001</c:v>
                </c:pt>
                <c:pt idx="212">
                  <c:v>3.5301624151680002</c:v>
                </c:pt>
                <c:pt idx="213">
                  <c:v>23.154459657408</c:v>
                </c:pt>
                <c:pt idx="214">
                  <c:v>23.759091877248</c:v>
                </c:pt>
                <c:pt idx="215">
                  <c:v>58.10656580352001</c:v>
                </c:pt>
                <c:pt idx="216">
                  <c:v>145.521064213056</c:v>
                </c:pt>
                <c:pt idx="217">
                  <c:v>10317.666441659905</c:v>
                </c:pt>
                <c:pt idx="218">
                  <c:v>9930.695003930594</c:v>
                </c:pt>
                <c:pt idx="219">
                  <c:v>1115.704056179808</c:v>
                </c:pt>
                <c:pt idx="220">
                  <c:v>108.18619602278403</c:v>
                </c:pt>
                <c:pt idx="221">
                  <c:v>2163.480523768224</c:v>
                </c:pt>
                <c:pt idx="222">
                  <c:v>14195.7797802912</c:v>
                </c:pt>
                <c:pt idx="223">
                  <c:v>4203.425823624</c:v>
                </c:pt>
                <c:pt idx="224">
                  <c:v>152.69116361990405</c:v>
                </c:pt>
                <c:pt idx="225">
                  <c:v>388.15864053292796</c:v>
                </c:pt>
                <c:pt idx="226">
                  <c:v>59.48289445017601</c:v>
                </c:pt>
                <c:pt idx="227">
                  <c:v>543.9514917959999</c:v>
                </c:pt>
                <c:pt idx="228">
                  <c:v>140.22359330284806</c:v>
                </c:pt>
                <c:pt idx="229">
                  <c:v>48.896866706688</c:v>
                </c:pt>
                <c:pt idx="230">
                  <c:v>75.66833084140801</c:v>
                </c:pt>
                <c:pt idx="231">
                  <c:v>11.421347875776002</c:v>
                </c:pt>
                <c:pt idx="232">
                  <c:v>36.37510191705601</c:v>
                </c:pt>
                <c:pt idx="233">
                  <c:v>18.020170414080003</c:v>
                </c:pt>
                <c:pt idx="234">
                  <c:v>9.299082717504001</c:v>
                </c:pt>
                <c:pt idx="235">
                  <c:v>9.4090987728</c:v>
                </c:pt>
                <c:pt idx="236">
                  <c:v>13.453712907263998</c:v>
                </c:pt>
                <c:pt idx="237">
                  <c:v>1.084492328256</c:v>
                </c:pt>
                <c:pt idx="238">
                  <c:v>0.9560726933760001</c:v>
                </c:pt>
                <c:pt idx="239">
                  <c:v>0.11681462591999998</c:v>
                </c:pt>
                <c:pt idx="240">
                  <c:v>0.675167825376</c:v>
                </c:pt>
                <c:pt idx="241">
                  <c:v>7.414291237248</c:v>
                </c:pt>
                <c:pt idx="242">
                  <c:v>5.41585897291747</c:v>
                </c:pt>
                <c:pt idx="243">
                  <c:v>26.632295518589494</c:v>
                </c:pt>
                <c:pt idx="244">
                  <c:v>6.760429562824431</c:v>
                </c:pt>
                <c:pt idx="245">
                  <c:v>33.65718266163903</c:v>
                </c:pt>
                <c:pt idx="246">
                  <c:v>18.627855780944245</c:v>
                </c:pt>
                <c:pt idx="247">
                  <c:v>12.580971740844008</c:v>
                </c:pt>
                <c:pt idx="248">
                  <c:v>138.04641077616307</c:v>
                </c:pt>
                <c:pt idx="249">
                  <c:v>40.24056356415574</c:v>
                </c:pt>
                <c:pt idx="250">
                  <c:v>26.147705160548757</c:v>
                </c:pt>
                <c:pt idx="251">
                  <c:v>166.91513937996822</c:v>
                </c:pt>
                <c:pt idx="252">
                  <c:v>117.20876035407152</c:v>
                </c:pt>
                <c:pt idx="253">
                  <c:v>507.81553026943874</c:v>
                </c:pt>
                <c:pt idx="254">
                  <c:v>5297.1377591885075</c:v>
                </c:pt>
                <c:pt idx="255">
                  <c:v>814.9964929160695</c:v>
                </c:pt>
                <c:pt idx="256">
                  <c:v>2069.8479039434187</c:v>
                </c:pt>
                <c:pt idx="257">
                  <c:v>310.78049621134284</c:v>
                </c:pt>
                <c:pt idx="258">
                  <c:v>71.90040607918432</c:v>
                </c:pt>
                <c:pt idx="259">
                  <c:v>305.3487465479309</c:v>
                </c:pt>
                <c:pt idx="260">
                  <c:v>22.70674991311498</c:v>
                </c:pt>
                <c:pt idx="261">
                  <c:v>33.63945293128119</c:v>
                </c:pt>
                <c:pt idx="262">
                  <c:v>301.79997227952595</c:v>
                </c:pt>
                <c:pt idx="263">
                  <c:v>106.10383317661402</c:v>
                </c:pt>
                <c:pt idx="264">
                  <c:v>44.84100407876033</c:v>
                </c:pt>
                <c:pt idx="265">
                  <c:v>12.001800730855743</c:v>
                </c:pt>
                <c:pt idx="266">
                  <c:v>1.6737346071868993</c:v>
                </c:pt>
                <c:pt idx="267">
                  <c:v>1.1203054504262726</c:v>
                </c:pt>
                <c:pt idx="268">
                  <c:v>7.82128452096</c:v>
                </c:pt>
                <c:pt idx="269">
                  <c:v>36.382995071424</c:v>
                </c:pt>
                <c:pt idx="270">
                  <c:v>8.6415326784</c:v>
                </c:pt>
                <c:pt idx="271">
                  <c:v>13.458377681280002</c:v>
                </c:pt>
                <c:pt idx="272">
                  <c:v>5.698726240032</c:v>
                </c:pt>
                <c:pt idx="273">
                  <c:v>9.138406335552</c:v>
                </c:pt>
                <c:pt idx="274">
                  <c:v>4.466690881344</c:v>
                </c:pt>
                <c:pt idx="275">
                  <c:v>21.180788281728</c:v>
                </c:pt>
                <c:pt idx="276">
                  <c:v>7.418390811263999</c:v>
                </c:pt>
                <c:pt idx="277">
                  <c:v>7.168692641184001</c:v>
                </c:pt>
                <c:pt idx="278">
                  <c:v>96.40466947872002</c:v>
                </c:pt>
                <c:pt idx="279">
                  <c:v>76.153784564448</c:v>
                </c:pt>
                <c:pt idx="280">
                  <c:v>32.113181384928</c:v>
                </c:pt>
                <c:pt idx="281">
                  <c:v>28.706732114976</c:v>
                </c:pt>
                <c:pt idx="282">
                  <c:v>2.888799927552</c:v>
                </c:pt>
                <c:pt idx="283">
                  <c:v>28.710416975327995</c:v>
                </c:pt>
                <c:pt idx="284">
                  <c:v>21.89226906432</c:v>
                </c:pt>
                <c:pt idx="285">
                  <c:v>143.56810358352</c:v>
                </c:pt>
                <c:pt idx="286">
                  <c:v>84.80861633433601</c:v>
                </c:pt>
                <c:pt idx="287">
                  <c:v>1929.97964037888</c:v>
                </c:pt>
                <c:pt idx="288">
                  <c:v>68.45514501888</c:v>
                </c:pt>
                <c:pt idx="289">
                  <c:v>12.24426681504</c:v>
                </c:pt>
                <c:pt idx="290">
                  <c:v>17.550879064416</c:v>
                </c:pt>
                <c:pt idx="291">
                  <c:v>8.544612972672</c:v>
                </c:pt>
                <c:pt idx="292">
                  <c:v>15.770068139232002</c:v>
                </c:pt>
                <c:pt idx="293">
                  <c:v>5.042650423104</c:v>
                </c:pt>
                <c:pt idx="294">
                  <c:v>1.13180576544</c:v>
                </c:pt>
                <c:pt idx="295">
                  <c:v>2.487701938176</c:v>
                </c:pt>
                <c:pt idx="296">
                  <c:v>5.028086772</c:v>
                </c:pt>
                <c:pt idx="297">
                  <c:v>2.7735921144000004</c:v>
                </c:pt>
                <c:pt idx="298">
                  <c:v>4.575783807936</c:v>
                </c:pt>
                <c:pt idx="299">
                  <c:v>8.758528192512001</c:v>
                </c:pt>
                <c:pt idx="300">
                  <c:v>2.71799084592</c:v>
                </c:pt>
                <c:pt idx="301">
                  <c:v>3.1063391533440012</c:v>
                </c:pt>
                <c:pt idx="302">
                  <c:v>4.2829113024000005</c:v>
                </c:pt>
                <c:pt idx="303">
                  <c:v>2.657901584448</c:v>
                </c:pt>
                <c:pt idx="304">
                  <c:v>35.91113855472</c:v>
                </c:pt>
                <c:pt idx="305">
                  <c:v>5.303263592448</c:v>
                </c:pt>
                <c:pt idx="306">
                  <c:v>4.266987416352</c:v>
                </c:pt>
                <c:pt idx="307">
                  <c:v>1.748656570752</c:v>
                </c:pt>
                <c:pt idx="308">
                  <c:v>2.3269795516800005</c:v>
                </c:pt>
                <c:pt idx="309">
                  <c:v>194.68983072240002</c:v>
                </c:pt>
                <c:pt idx="310">
                  <c:v>2.041450042464</c:v>
                </c:pt>
                <c:pt idx="311">
                  <c:v>3929.1624591480004</c:v>
                </c:pt>
                <c:pt idx="312">
                  <c:v>42.07275009504</c:v>
                </c:pt>
                <c:pt idx="313">
                  <c:v>125.18131329475203</c:v>
                </c:pt>
                <c:pt idx="314">
                  <c:v>314.385250739904</c:v>
                </c:pt>
                <c:pt idx="315">
                  <c:v>224.26372162080003</c:v>
                </c:pt>
                <c:pt idx="316">
                  <c:v>2453.2126797479036</c:v>
                </c:pt>
                <c:pt idx="317">
                  <c:v>1546.9388816460482</c:v>
                </c:pt>
                <c:pt idx="318">
                  <c:v>164.96879721004802</c:v>
                </c:pt>
                <c:pt idx="319">
                  <c:v>562.4758949388481</c:v>
                </c:pt>
                <c:pt idx="320">
                  <c:v>212.41350474336</c:v>
                </c:pt>
                <c:pt idx="321">
                  <c:v>196.02089245584</c:v>
                </c:pt>
                <c:pt idx="322">
                  <c:v>595.7001708269761</c:v>
                </c:pt>
                <c:pt idx="323">
                  <c:v>44.63486520192001</c:v>
                </c:pt>
                <c:pt idx="324">
                  <c:v>44118.31810492369</c:v>
                </c:pt>
                <c:pt idx="325">
                  <c:v>25028.76833747021</c:v>
                </c:pt>
                <c:pt idx="326">
                  <c:v>179.87824970438405</c:v>
                </c:pt>
                <c:pt idx="327">
                  <c:v>8.589900439295999</c:v>
                </c:pt>
                <c:pt idx="328">
                  <c:v>6.85690342272</c:v>
                </c:pt>
                <c:pt idx="329">
                  <c:v>11.051885571263998</c:v>
                </c:pt>
                <c:pt idx="330">
                  <c:v>9.45098904672</c:v>
                </c:pt>
                <c:pt idx="331">
                  <c:v>10.49958010656</c:v>
                </c:pt>
                <c:pt idx="332">
                  <c:v>112.17415133952004</c:v>
                </c:pt>
                <c:pt idx="333">
                  <c:v>5.9426383901760005</c:v>
                </c:pt>
                <c:pt idx="334">
                  <c:v>35.83150293542399</c:v>
                </c:pt>
                <c:pt idx="335">
                  <c:v>27.828935143776004</c:v>
                </c:pt>
                <c:pt idx="336">
                  <c:v>204.31682985369602</c:v>
                </c:pt>
                <c:pt idx="337">
                  <c:v>199.70628746256</c:v>
                </c:pt>
                <c:pt idx="338">
                  <c:v>24.979271842368004</c:v>
                </c:pt>
                <c:pt idx="339">
                  <c:v>14.670301206528002</c:v>
                </c:pt>
                <c:pt idx="340">
                  <c:v>47.080793921472</c:v>
                </c:pt>
                <c:pt idx="341">
                  <c:v>159.45294229200002</c:v>
                </c:pt>
                <c:pt idx="342">
                  <c:v>848.52269067456</c:v>
                </c:pt>
                <c:pt idx="343">
                  <c:v>97.42238773977601</c:v>
                </c:pt>
                <c:pt idx="344">
                  <c:v>131.02524711648002</c:v>
                </c:pt>
                <c:pt idx="345">
                  <c:v>43.039240187328005</c:v>
                </c:pt>
                <c:pt idx="346">
                  <c:v>597.560553087264</c:v>
                </c:pt>
                <c:pt idx="347">
                  <c:v>7848.132857450496</c:v>
                </c:pt>
                <c:pt idx="348">
                  <c:v>54664.11751699585</c:v>
                </c:pt>
                <c:pt idx="349">
                  <c:v>190.98239165913603</c:v>
                </c:pt>
                <c:pt idx="350">
                  <c:v>91.55297241792</c:v>
                </c:pt>
                <c:pt idx="351">
                  <c:v>466.5550183056</c:v>
                </c:pt>
                <c:pt idx="352">
                  <c:v>3119.5417863133443</c:v>
                </c:pt>
                <c:pt idx="353">
                  <c:v>493.64869410201595</c:v>
                </c:pt>
                <c:pt idx="354">
                  <c:v>1321.386484245984</c:v>
                </c:pt>
                <c:pt idx="355">
                  <c:v>1015.5353017714559</c:v>
                </c:pt>
                <c:pt idx="356">
                  <c:v>2736.31029089184</c:v>
                </c:pt>
                <c:pt idx="357">
                  <c:v>3280.475830106304</c:v>
                </c:pt>
                <c:pt idx="358">
                  <c:v>136.02520127347202</c:v>
                </c:pt>
                <c:pt idx="359">
                  <c:v>212.785176121056</c:v>
                </c:pt>
                <c:pt idx="360">
                  <c:v>79.310852272512</c:v>
                </c:pt>
                <c:pt idx="361">
                  <c:v>105.69804889104</c:v>
                </c:pt>
                <c:pt idx="362">
                  <c:v>61.94727069696</c:v>
                </c:pt>
                <c:pt idx="363">
                  <c:v>54.427688764416004</c:v>
                </c:pt>
                <c:pt idx="364">
                  <c:v>7.8594134302080025</c:v>
                </c:pt>
                <c:pt idx="365">
                  <c:v>12.555721056960003</c:v>
                </c:pt>
                <c:pt idx="366">
                  <c:v>35.14697233632001</c:v>
                </c:pt>
                <c:pt idx="367">
                  <c:v>17.773234729056</c:v>
                </c:pt>
                <c:pt idx="368">
                  <c:v>83.486194881408</c:v>
                </c:pt>
                <c:pt idx="369">
                  <c:v>80.06862532579201</c:v>
                </c:pt>
                <c:pt idx="370">
                  <c:v>57.072339792576</c:v>
                </c:pt>
              </c:numCache>
            </c:numRef>
          </c:yVal>
          <c:smooth val="0"/>
        </c:ser>
        <c:axId val="40436764"/>
        <c:axId val="28386557"/>
      </c:scatterChart>
      <c:valAx>
        <c:axId val="40436764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8386557"/>
        <c:crossesAt val="0.1"/>
        <c:crossBetween val="midCat"/>
        <c:dispUnits/>
      </c:valAx>
      <c:valAx>
        <c:axId val="28386557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043676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1"/>
          <c:y val="0.26725"/>
          <c:w val="0.139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P.67 Mae Nam Ping  A.San Sai Chaing Mai   Year 2017</a:t>
            </a:r>
          </a:p>
        </c:rich>
      </c:tx>
      <c:layout>
        <c:manualLayout>
          <c:xMode val="factor"/>
          <c:yMode val="factor"/>
          <c:x val="0.0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4"/>
          <c:w val="0.9425"/>
          <c:h val="0.763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'P67'!$B$1:$B$365</c:f>
              <c:strCache/>
            </c:strRef>
          </c:cat>
          <c:val>
            <c:numRef>
              <c:f>'P67'!$D$1:$D$365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'P67'!$B$1:$B$365</c:f>
              <c:strCache/>
            </c:strRef>
          </c:cat>
          <c:val>
            <c:numRef>
              <c:f>'P67'!$E$1:$E$365</c:f>
              <c:numCache/>
            </c:numRef>
          </c:val>
          <c:smooth val="0"/>
        </c:ser>
        <c:marker val="1"/>
        <c:axId val="54152422"/>
        <c:axId val="17609751"/>
      </c:lineChart>
      <c:dateAx>
        <c:axId val="541524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m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2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7609751"/>
        <c:crossesAt val="31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7609751"/>
        <c:scaling>
          <c:orientation val="minMax"/>
          <c:max val="321.5"/>
          <c:min val="31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 ( m.s.l 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52422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0325"/>
          <c:y val="0.920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D.A.5,323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0915"/>
          <c:w val="0.7812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DATA!$D$347:$D$379</c:f>
              <c:numCache>
                <c:ptCount val="33"/>
                <c:pt idx="0">
                  <c:v>5.211</c:v>
                </c:pt>
                <c:pt idx="1">
                  <c:v>3.104</c:v>
                </c:pt>
                <c:pt idx="2">
                  <c:v>4.577</c:v>
                </c:pt>
                <c:pt idx="3">
                  <c:v>10.913</c:v>
                </c:pt>
                <c:pt idx="4">
                  <c:v>41.778</c:v>
                </c:pt>
                <c:pt idx="5">
                  <c:v>8.266</c:v>
                </c:pt>
                <c:pt idx="6">
                  <c:v>11.135</c:v>
                </c:pt>
                <c:pt idx="7">
                  <c:v>4.042</c:v>
                </c:pt>
                <c:pt idx="8">
                  <c:v>22.973</c:v>
                </c:pt>
                <c:pt idx="9">
                  <c:v>132.448</c:v>
                </c:pt>
                <c:pt idx="10">
                  <c:v>301.49</c:v>
                </c:pt>
                <c:pt idx="11">
                  <c:v>25.564</c:v>
                </c:pt>
                <c:pt idx="12">
                  <c:v>12.22</c:v>
                </c:pt>
                <c:pt idx="13">
                  <c:v>47.425</c:v>
                </c:pt>
                <c:pt idx="14">
                  <c:v>44.037</c:v>
                </c:pt>
                <c:pt idx="15">
                  <c:v>48.068</c:v>
                </c:pt>
                <c:pt idx="16">
                  <c:v>112.897</c:v>
                </c:pt>
                <c:pt idx="17">
                  <c:v>65.642</c:v>
                </c:pt>
                <c:pt idx="18">
                  <c:v>127.21</c:v>
                </c:pt>
                <c:pt idx="19">
                  <c:v>168.239</c:v>
                </c:pt>
                <c:pt idx="20">
                  <c:v>32.646</c:v>
                </c:pt>
                <c:pt idx="21">
                  <c:v>44.037</c:v>
                </c:pt>
                <c:pt idx="22">
                  <c:v>22.822</c:v>
                </c:pt>
                <c:pt idx="23">
                  <c:v>22.973</c:v>
                </c:pt>
                <c:pt idx="24">
                  <c:v>12.34</c:v>
                </c:pt>
                <c:pt idx="25">
                  <c:v>11.792</c:v>
                </c:pt>
                <c:pt idx="26">
                  <c:v>9.006</c:v>
                </c:pt>
                <c:pt idx="27">
                  <c:v>9.265</c:v>
                </c:pt>
                <c:pt idx="28">
                  <c:v>5.814</c:v>
                </c:pt>
                <c:pt idx="29">
                  <c:v>4.827</c:v>
                </c:pt>
                <c:pt idx="30">
                  <c:v>12.969</c:v>
                </c:pt>
                <c:pt idx="31">
                  <c:v>11.691</c:v>
                </c:pt>
                <c:pt idx="32">
                  <c:v>11.553</c:v>
                </c:pt>
              </c:numCache>
            </c:numRef>
          </c:xVal>
          <c:yVal>
            <c:numRef>
              <c:f>DATA!$G$347:$G$379</c:f>
              <c:numCache>
                <c:ptCount val="33"/>
                <c:pt idx="0">
                  <c:v>24.979271842368004</c:v>
                </c:pt>
                <c:pt idx="1">
                  <c:v>14.670301206528002</c:v>
                </c:pt>
                <c:pt idx="2">
                  <c:v>47.080793921472</c:v>
                </c:pt>
                <c:pt idx="3">
                  <c:v>159.45294229200002</c:v>
                </c:pt>
                <c:pt idx="4">
                  <c:v>848.52269067456</c:v>
                </c:pt>
                <c:pt idx="5">
                  <c:v>97.42238773977601</c:v>
                </c:pt>
                <c:pt idx="6">
                  <c:v>131.02524711648002</c:v>
                </c:pt>
                <c:pt idx="7">
                  <c:v>43.039240187328005</c:v>
                </c:pt>
                <c:pt idx="8">
                  <c:v>597.560553087264</c:v>
                </c:pt>
                <c:pt idx="9">
                  <c:v>7848.132857450496</c:v>
                </c:pt>
                <c:pt idx="10">
                  <c:v>54664.11751699585</c:v>
                </c:pt>
                <c:pt idx="11">
                  <c:v>190.98239165913603</c:v>
                </c:pt>
                <c:pt idx="12">
                  <c:v>91.55297241792</c:v>
                </c:pt>
                <c:pt idx="13">
                  <c:v>466.5550183056</c:v>
                </c:pt>
                <c:pt idx="14">
                  <c:v>3119.5417863133443</c:v>
                </c:pt>
                <c:pt idx="15">
                  <c:v>493.64869410201595</c:v>
                </c:pt>
                <c:pt idx="16">
                  <c:v>1321.386484245984</c:v>
                </c:pt>
                <c:pt idx="17">
                  <c:v>1015.5353017714559</c:v>
                </c:pt>
                <c:pt idx="18">
                  <c:v>2736.31029089184</c:v>
                </c:pt>
                <c:pt idx="19">
                  <c:v>3280.475830106304</c:v>
                </c:pt>
                <c:pt idx="20">
                  <c:v>136.02520127347202</c:v>
                </c:pt>
                <c:pt idx="21">
                  <c:v>212.785176121056</c:v>
                </c:pt>
                <c:pt idx="22">
                  <c:v>79.310852272512</c:v>
                </c:pt>
                <c:pt idx="23">
                  <c:v>105.69804889104</c:v>
                </c:pt>
                <c:pt idx="24">
                  <c:v>61.94727069696</c:v>
                </c:pt>
                <c:pt idx="25">
                  <c:v>54.427688764416004</c:v>
                </c:pt>
                <c:pt idx="26">
                  <c:v>7.8594134302080025</c:v>
                </c:pt>
                <c:pt idx="27">
                  <c:v>12.555721056960003</c:v>
                </c:pt>
                <c:pt idx="28">
                  <c:v>35.14697233632001</c:v>
                </c:pt>
                <c:pt idx="29">
                  <c:v>17.773234729056</c:v>
                </c:pt>
                <c:pt idx="30">
                  <c:v>83.486194881408</c:v>
                </c:pt>
                <c:pt idx="31">
                  <c:v>80.06862532579201</c:v>
                </c:pt>
                <c:pt idx="32">
                  <c:v>57.072339792576</c:v>
                </c:pt>
              </c:numCache>
            </c:numRef>
          </c:yVal>
          <c:smooth val="0"/>
        </c:ser>
        <c:axId val="24270032"/>
        <c:axId val="17103697"/>
      </c:scatterChart>
      <c:valAx>
        <c:axId val="24270032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7103697"/>
        <c:crossesAt val="1"/>
        <c:crossBetween val="midCat"/>
        <c:dispUnits/>
      </c:valAx>
      <c:valAx>
        <c:axId val="17103697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42700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4"/>
          <c:y val="0.32325"/>
          <c:w val="0.114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9</xdr:col>
      <xdr:colOff>0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0" y="47625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57150</xdr:rowOff>
    </xdr:from>
    <xdr:to>
      <xdr:col>8</xdr:col>
      <xdr:colOff>590550</xdr:colOff>
      <xdr:row>32</xdr:row>
      <xdr:rowOff>238125</xdr:rowOff>
    </xdr:to>
    <xdr:graphicFrame>
      <xdr:nvGraphicFramePr>
        <xdr:cNvPr id="2" name="Chart 2"/>
        <xdr:cNvGraphicFramePr/>
      </xdr:nvGraphicFramePr>
      <xdr:xfrm>
        <a:off x="0" y="5086350"/>
        <a:ext cx="577215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28575</xdr:rowOff>
    </xdr:from>
    <xdr:to>
      <xdr:col>15</xdr:col>
      <xdr:colOff>19050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18</xdr:row>
      <xdr:rowOff>114300</xdr:rowOff>
    </xdr:from>
    <xdr:to>
      <xdr:col>14</xdr:col>
      <xdr:colOff>638175</xdr:colOff>
      <xdr:row>35</xdr:row>
      <xdr:rowOff>66675</xdr:rowOff>
    </xdr:to>
    <xdr:graphicFrame>
      <xdr:nvGraphicFramePr>
        <xdr:cNvPr id="2" name="Chart 1"/>
        <xdr:cNvGraphicFramePr/>
      </xdr:nvGraphicFramePr>
      <xdr:xfrm>
        <a:off x="2886075" y="525780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การคำนวณตะกอน"/>
      <sheetName val="DATA"/>
      <sheetName val="อท.50"/>
      <sheetName val="TOTAL-2"/>
      <sheetName val="P77"/>
    </sheetNames>
    <sheetDataSet>
      <sheetData sheetId="2">
        <row r="105">
          <cell r="B105">
            <v>37721</v>
          </cell>
        </row>
        <row r="106">
          <cell r="B106">
            <v>37732</v>
          </cell>
        </row>
        <row r="107">
          <cell r="B107">
            <v>37740</v>
          </cell>
        </row>
        <row r="108">
          <cell r="B108">
            <v>37747</v>
          </cell>
        </row>
        <row r="109">
          <cell r="B109">
            <v>37761</v>
          </cell>
        </row>
        <row r="110">
          <cell r="B110">
            <v>37768</v>
          </cell>
        </row>
        <row r="111">
          <cell r="B111">
            <v>37774</v>
          </cell>
        </row>
        <row r="112">
          <cell r="B112">
            <v>37789</v>
          </cell>
        </row>
        <row r="113">
          <cell r="B113">
            <v>37797</v>
          </cell>
        </row>
        <row r="114">
          <cell r="B114">
            <v>37803</v>
          </cell>
        </row>
        <row r="115">
          <cell r="B115">
            <v>37820</v>
          </cell>
        </row>
        <row r="116">
          <cell r="B116">
            <v>37830</v>
          </cell>
        </row>
        <row r="117">
          <cell r="B117">
            <v>37834</v>
          </cell>
        </row>
        <row r="118">
          <cell r="B118">
            <v>37847</v>
          </cell>
        </row>
        <row r="119">
          <cell r="B119">
            <v>37861</v>
          </cell>
        </row>
        <row r="120">
          <cell r="B120">
            <v>37865</v>
          </cell>
        </row>
        <row r="121">
          <cell r="B121">
            <v>37874</v>
          </cell>
        </row>
        <row r="122">
          <cell r="B122">
            <v>37892</v>
          </cell>
        </row>
        <row r="123">
          <cell r="B123">
            <v>37896</v>
          </cell>
        </row>
        <row r="124">
          <cell r="B124">
            <v>37915</v>
          </cell>
        </row>
        <row r="125">
          <cell r="B125">
            <v>37925</v>
          </cell>
        </row>
        <row r="126">
          <cell r="B126">
            <v>37931</v>
          </cell>
        </row>
        <row r="127">
          <cell r="B127">
            <v>37944</v>
          </cell>
        </row>
        <row r="128">
          <cell r="B128">
            <v>37951</v>
          </cell>
        </row>
        <row r="129">
          <cell r="B129">
            <v>37956</v>
          </cell>
        </row>
        <row r="130">
          <cell r="B130">
            <v>37973</v>
          </cell>
        </row>
        <row r="131">
          <cell r="B131">
            <v>37984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394"/>
  <sheetViews>
    <sheetView zoomScalePageLayoutView="0" workbookViewId="0" topLeftCell="A377">
      <selection activeCell="K398" sqref="K398"/>
    </sheetView>
  </sheetViews>
  <sheetFormatPr defaultColWidth="9.140625" defaultRowHeight="23.25"/>
  <cols>
    <col min="1" max="1" width="9.421875" style="124" bestFit="1" customWidth="1"/>
    <col min="2" max="2" width="9.140625" style="206" customWidth="1"/>
    <col min="3" max="3" width="9.140625" style="134" customWidth="1"/>
    <col min="4" max="4" width="9.421875" style="134" bestFit="1" customWidth="1"/>
    <col min="6" max="6" width="10.421875" style="147" bestFit="1" customWidth="1"/>
    <col min="8" max="8" width="9.140625" style="206" customWidth="1"/>
    <col min="9" max="10" width="9.140625" style="143" customWidth="1"/>
  </cols>
  <sheetData>
    <row r="1" spans="1:10" s="103" customFormat="1" ht="21">
      <c r="A1" s="212" t="s">
        <v>141</v>
      </c>
      <c r="B1" s="213"/>
      <c r="C1" s="213"/>
      <c r="D1" s="213"/>
      <c r="E1" s="213"/>
      <c r="F1" s="213"/>
      <c r="G1" s="213"/>
      <c r="H1" s="213"/>
      <c r="I1" s="213"/>
      <c r="J1" s="214"/>
    </row>
    <row r="2" spans="1:10" s="103" customFormat="1" ht="21">
      <c r="A2" s="119" t="s">
        <v>142</v>
      </c>
      <c r="B2" s="114" t="s">
        <v>143</v>
      </c>
      <c r="C2" s="127" t="s">
        <v>144</v>
      </c>
      <c r="D2" s="128" t="s">
        <v>144</v>
      </c>
      <c r="E2" s="113" t="s">
        <v>145</v>
      </c>
      <c r="F2" s="144" t="s">
        <v>145</v>
      </c>
      <c r="G2" s="113" t="s">
        <v>145</v>
      </c>
      <c r="H2" s="114" t="s">
        <v>146</v>
      </c>
      <c r="I2" s="135" t="s">
        <v>145</v>
      </c>
      <c r="J2" s="136" t="s">
        <v>145</v>
      </c>
    </row>
    <row r="3" spans="1:10" s="103" customFormat="1" ht="21">
      <c r="A3" s="120" t="s">
        <v>147</v>
      </c>
      <c r="B3" s="116" t="s">
        <v>148</v>
      </c>
      <c r="C3" s="129" t="s">
        <v>149</v>
      </c>
      <c r="D3" s="130" t="s">
        <v>149</v>
      </c>
      <c r="E3" s="115" t="s">
        <v>150</v>
      </c>
      <c r="F3" s="145" t="s">
        <v>150</v>
      </c>
      <c r="G3" s="115" t="s">
        <v>151</v>
      </c>
      <c r="H3" s="116" t="s">
        <v>152</v>
      </c>
      <c r="I3" s="137" t="s">
        <v>153</v>
      </c>
      <c r="J3" s="138" t="s">
        <v>154</v>
      </c>
    </row>
    <row r="4" spans="1:10" s="103" customFormat="1" ht="18.75" customHeight="1">
      <c r="A4" s="121"/>
      <c r="B4" s="116" t="s">
        <v>155</v>
      </c>
      <c r="C4" s="129" t="s">
        <v>156</v>
      </c>
      <c r="D4" s="130" t="s">
        <v>157</v>
      </c>
      <c r="E4" s="115" t="s">
        <v>158</v>
      </c>
      <c r="F4" s="145" t="s">
        <v>159</v>
      </c>
      <c r="G4" s="115" t="s">
        <v>160</v>
      </c>
      <c r="H4" s="116" t="s">
        <v>161</v>
      </c>
      <c r="I4" s="139"/>
      <c r="J4" s="140"/>
    </row>
    <row r="5" spans="1:10" s="103" customFormat="1" ht="18.75" customHeight="1">
      <c r="A5" s="122"/>
      <c r="B5" s="205"/>
      <c r="C5" s="131" t="s">
        <v>101</v>
      </c>
      <c r="D5" s="132" t="s">
        <v>100</v>
      </c>
      <c r="E5" s="117" t="s">
        <v>102</v>
      </c>
      <c r="F5" s="146"/>
      <c r="G5" s="117" t="s">
        <v>162</v>
      </c>
      <c r="H5" s="205"/>
      <c r="I5" s="141" t="s">
        <v>163</v>
      </c>
      <c r="J5" s="138" t="s">
        <v>164</v>
      </c>
    </row>
    <row r="6" spans="1:10" s="103" customFormat="1" ht="18.75" customHeight="1">
      <c r="A6" s="104">
        <v>20914</v>
      </c>
      <c r="B6" s="105">
        <v>1</v>
      </c>
      <c r="C6" s="106">
        <v>85.4277</v>
      </c>
      <c r="D6" s="106">
        <v>85.4424</v>
      </c>
      <c r="E6" s="107">
        <f aca="true" t="shared" si="0" ref="E6:E12">D6-C6</f>
        <v>0.01470000000000482</v>
      </c>
      <c r="F6" s="108">
        <f aca="true" t="shared" si="1" ref="F6:F12">((10^6)*E6/G6)</f>
        <v>55.142921449489165</v>
      </c>
      <c r="G6" s="109">
        <f aca="true" t="shared" si="2" ref="G6:G12">I6-J6</f>
        <v>266.58</v>
      </c>
      <c r="H6" s="105">
        <v>1</v>
      </c>
      <c r="I6" s="110">
        <v>661.74</v>
      </c>
      <c r="J6" s="109">
        <v>395.16</v>
      </c>
    </row>
    <row r="7" spans="1:10" s="103" customFormat="1" ht="18.75" customHeight="1">
      <c r="A7" s="104"/>
      <c r="B7" s="105">
        <v>2</v>
      </c>
      <c r="C7" s="106">
        <v>87.4758</v>
      </c>
      <c r="D7" s="106">
        <v>87.4889</v>
      </c>
      <c r="E7" s="107">
        <f t="shared" si="0"/>
        <v>0.013099999999994338</v>
      </c>
      <c r="F7" s="108">
        <f t="shared" si="1"/>
        <v>45.00790215073984</v>
      </c>
      <c r="G7" s="109">
        <f t="shared" si="2"/>
        <v>291.06000000000006</v>
      </c>
      <c r="H7" s="105">
        <v>2</v>
      </c>
      <c r="I7" s="110">
        <v>879.6</v>
      </c>
      <c r="J7" s="109">
        <v>588.54</v>
      </c>
    </row>
    <row r="8" spans="1:10" s="103" customFormat="1" ht="18.75" customHeight="1">
      <c r="A8" s="104"/>
      <c r="B8" s="105">
        <v>3</v>
      </c>
      <c r="C8" s="106">
        <v>85.8655</v>
      </c>
      <c r="D8" s="106">
        <v>85.8813</v>
      </c>
      <c r="E8" s="107">
        <f t="shared" si="0"/>
        <v>0.015799999999998704</v>
      </c>
      <c r="F8" s="108">
        <f t="shared" si="1"/>
        <v>62.6635995875256</v>
      </c>
      <c r="G8" s="109">
        <f t="shared" si="2"/>
        <v>252.14</v>
      </c>
      <c r="H8" s="105">
        <v>3</v>
      </c>
      <c r="I8" s="110">
        <v>819.98</v>
      </c>
      <c r="J8" s="111">
        <v>567.84</v>
      </c>
    </row>
    <row r="9" spans="1:10" s="103" customFormat="1" ht="18.75" customHeight="1">
      <c r="A9" s="104">
        <v>20932</v>
      </c>
      <c r="B9" s="105">
        <v>4</v>
      </c>
      <c r="C9" s="106">
        <v>85.036</v>
      </c>
      <c r="D9" s="106">
        <v>85.0445</v>
      </c>
      <c r="E9" s="107">
        <f t="shared" si="0"/>
        <v>0.008499999999997954</v>
      </c>
      <c r="F9" s="108">
        <f t="shared" si="1"/>
        <v>38.862472567657065</v>
      </c>
      <c r="G9" s="109">
        <f t="shared" si="2"/>
        <v>218.72000000000003</v>
      </c>
      <c r="H9" s="105">
        <v>4</v>
      </c>
      <c r="I9" s="110">
        <v>768.36</v>
      </c>
      <c r="J9" s="109">
        <v>549.64</v>
      </c>
    </row>
    <row r="10" spans="1:10" s="103" customFormat="1" ht="18.75" customHeight="1">
      <c r="A10" s="104"/>
      <c r="B10" s="105">
        <v>5</v>
      </c>
      <c r="C10" s="106">
        <v>85.0299</v>
      </c>
      <c r="D10" s="106">
        <v>85.0433</v>
      </c>
      <c r="E10" s="107">
        <f t="shared" si="0"/>
        <v>0.013400000000004297</v>
      </c>
      <c r="F10" s="108">
        <f t="shared" si="1"/>
        <v>46.895779379870845</v>
      </c>
      <c r="G10" s="109">
        <f t="shared" si="2"/>
        <v>285.74</v>
      </c>
      <c r="H10" s="105">
        <v>5</v>
      </c>
      <c r="I10" s="110">
        <v>529.01</v>
      </c>
      <c r="J10" s="109">
        <v>243.27</v>
      </c>
    </row>
    <row r="11" spans="1:10" s="103" customFormat="1" ht="18.75" customHeight="1">
      <c r="A11" s="104"/>
      <c r="B11" s="105">
        <v>6</v>
      </c>
      <c r="C11" s="106">
        <v>87.4015</v>
      </c>
      <c r="D11" s="106">
        <v>87.4094</v>
      </c>
      <c r="E11" s="107">
        <f t="shared" si="0"/>
        <v>0.007900000000006457</v>
      </c>
      <c r="F11" s="108">
        <f t="shared" si="1"/>
        <v>37.21149317007282</v>
      </c>
      <c r="G11" s="109">
        <f t="shared" si="2"/>
        <v>212.29999999999995</v>
      </c>
      <c r="H11" s="105">
        <v>6</v>
      </c>
      <c r="I11" s="110">
        <v>720.9</v>
      </c>
      <c r="J11" s="111">
        <v>508.6</v>
      </c>
    </row>
    <row r="12" spans="1:10" s="103" customFormat="1" ht="18.75" customHeight="1">
      <c r="A12" s="104">
        <v>20942</v>
      </c>
      <c r="B12" s="105">
        <v>10</v>
      </c>
      <c r="C12" s="106">
        <v>85.0693</v>
      </c>
      <c r="D12" s="106">
        <v>85.0819</v>
      </c>
      <c r="E12" s="107">
        <f t="shared" si="0"/>
        <v>0.012600000000006162</v>
      </c>
      <c r="F12" s="108">
        <f t="shared" si="1"/>
        <v>44.806372461883164</v>
      </c>
      <c r="G12" s="109">
        <f t="shared" si="2"/>
        <v>281.21</v>
      </c>
      <c r="H12" s="105">
        <v>7</v>
      </c>
      <c r="I12" s="110">
        <v>614.04</v>
      </c>
      <c r="J12" s="109">
        <v>332.83</v>
      </c>
    </row>
    <row r="13" spans="1:10" s="103" customFormat="1" ht="18.75" customHeight="1">
      <c r="A13" s="104"/>
      <c r="B13" s="105">
        <v>11</v>
      </c>
      <c r="C13" s="106">
        <v>86.0964</v>
      </c>
      <c r="D13" s="106">
        <v>86.1061</v>
      </c>
      <c r="E13" s="107">
        <f aca="true" t="shared" si="3" ref="E13:E20">D13-C13</f>
        <v>0.009699999999995157</v>
      </c>
      <c r="F13" s="108">
        <f aca="true" t="shared" si="4" ref="F13:F20">((10^6)*E13/G13)</f>
        <v>32.637954239553025</v>
      </c>
      <c r="G13" s="109">
        <f aca="true" t="shared" si="5" ref="G13:G20">I13-J13</f>
        <v>297.19999999999993</v>
      </c>
      <c r="H13" s="105">
        <v>8</v>
      </c>
      <c r="I13" s="110">
        <v>820.66</v>
      </c>
      <c r="J13" s="109">
        <v>523.46</v>
      </c>
    </row>
    <row r="14" spans="1:10" s="103" customFormat="1" ht="18.75" customHeight="1">
      <c r="A14" s="104"/>
      <c r="B14" s="105">
        <v>12</v>
      </c>
      <c r="C14" s="106">
        <v>84.8385</v>
      </c>
      <c r="D14" s="106">
        <v>84.8428</v>
      </c>
      <c r="E14" s="107">
        <f t="shared" si="3"/>
        <v>0.004300000000000637</v>
      </c>
      <c r="F14" s="108">
        <f t="shared" si="4"/>
        <v>17.13147410358819</v>
      </c>
      <c r="G14" s="109">
        <f t="shared" si="5"/>
        <v>251.00000000000006</v>
      </c>
      <c r="H14" s="105">
        <v>9</v>
      </c>
      <c r="I14" s="110">
        <v>753.96</v>
      </c>
      <c r="J14" s="111">
        <v>502.96</v>
      </c>
    </row>
    <row r="15" spans="1:10" s="103" customFormat="1" ht="18.75" customHeight="1">
      <c r="A15" s="104">
        <v>20955</v>
      </c>
      <c r="B15" s="105">
        <v>13</v>
      </c>
      <c r="C15" s="106">
        <v>86.7012</v>
      </c>
      <c r="D15" s="106">
        <v>86.7131</v>
      </c>
      <c r="E15" s="107">
        <f t="shared" si="3"/>
        <v>0.011899999999997135</v>
      </c>
      <c r="F15" s="108">
        <f t="shared" si="4"/>
        <v>42.8967953570424</v>
      </c>
      <c r="G15" s="109">
        <f t="shared" si="5"/>
        <v>277.4100000000001</v>
      </c>
      <c r="H15" s="105">
        <v>10</v>
      </c>
      <c r="I15" s="110">
        <v>795.2</v>
      </c>
      <c r="J15" s="109">
        <v>517.79</v>
      </c>
    </row>
    <row r="16" spans="1:10" s="103" customFormat="1" ht="18.75" customHeight="1">
      <c r="A16" s="104"/>
      <c r="B16" s="105">
        <v>14</v>
      </c>
      <c r="C16" s="106">
        <v>85.925</v>
      </c>
      <c r="D16" s="106">
        <v>85.9378</v>
      </c>
      <c r="E16" s="107">
        <f t="shared" si="3"/>
        <v>0.01279999999999859</v>
      </c>
      <c r="F16" s="108">
        <f t="shared" si="4"/>
        <v>49.04214559386433</v>
      </c>
      <c r="G16" s="109">
        <f t="shared" si="5"/>
        <v>261</v>
      </c>
      <c r="H16" s="105">
        <v>11</v>
      </c>
      <c r="I16" s="110">
        <v>620.76</v>
      </c>
      <c r="J16" s="109">
        <v>359.76</v>
      </c>
    </row>
    <row r="17" spans="1:10" s="103" customFormat="1" ht="18.75" customHeight="1">
      <c r="A17" s="104"/>
      <c r="B17" s="105">
        <v>15</v>
      </c>
      <c r="C17" s="106">
        <v>86.9705</v>
      </c>
      <c r="D17" s="106">
        <v>86.9898</v>
      </c>
      <c r="E17" s="107">
        <f t="shared" si="3"/>
        <v>0.019300000000001205</v>
      </c>
      <c r="F17" s="108">
        <f t="shared" si="4"/>
        <v>60.3879849812303</v>
      </c>
      <c r="G17" s="109">
        <f t="shared" si="5"/>
        <v>319.6</v>
      </c>
      <c r="H17" s="105">
        <v>12</v>
      </c>
      <c r="I17" s="110">
        <v>602.25</v>
      </c>
      <c r="J17" s="111">
        <v>282.65</v>
      </c>
    </row>
    <row r="18" spans="1:10" s="103" customFormat="1" ht="18.75" customHeight="1">
      <c r="A18" s="104">
        <v>20963</v>
      </c>
      <c r="B18" s="105">
        <v>16</v>
      </c>
      <c r="C18" s="106">
        <v>86.1398</v>
      </c>
      <c r="D18" s="106">
        <v>86.1599</v>
      </c>
      <c r="E18" s="107">
        <f t="shared" si="3"/>
        <v>0.02009999999999934</v>
      </c>
      <c r="F18" s="108">
        <f t="shared" si="4"/>
        <v>84.28026332340704</v>
      </c>
      <c r="G18" s="109">
        <f t="shared" si="5"/>
        <v>238.48999999999995</v>
      </c>
      <c r="H18" s="105">
        <v>13</v>
      </c>
      <c r="I18" s="110">
        <v>648.43</v>
      </c>
      <c r="J18" s="109">
        <v>409.94</v>
      </c>
    </row>
    <row r="19" spans="1:10" s="103" customFormat="1" ht="18.75" customHeight="1">
      <c r="A19" s="104"/>
      <c r="B19" s="105">
        <v>17</v>
      </c>
      <c r="C19" s="106">
        <v>87.2234</v>
      </c>
      <c r="D19" s="106">
        <v>87.2406</v>
      </c>
      <c r="E19" s="107">
        <f t="shared" si="3"/>
        <v>0.017200000000002547</v>
      </c>
      <c r="F19" s="108">
        <f t="shared" si="4"/>
        <v>80.84606345477107</v>
      </c>
      <c r="G19" s="109">
        <f t="shared" si="5"/>
        <v>212.75</v>
      </c>
      <c r="H19" s="105">
        <v>14</v>
      </c>
      <c r="I19" s="110">
        <v>735.65</v>
      </c>
      <c r="J19" s="109">
        <v>522.9</v>
      </c>
    </row>
    <row r="20" spans="1:10" s="103" customFormat="1" ht="18.75" customHeight="1">
      <c r="A20" s="104"/>
      <c r="B20" s="105">
        <v>18</v>
      </c>
      <c r="C20" s="106">
        <v>85.13</v>
      </c>
      <c r="D20" s="106">
        <v>85.1473</v>
      </c>
      <c r="E20" s="107">
        <f t="shared" si="3"/>
        <v>0.017300000000005866</v>
      </c>
      <c r="F20" s="108">
        <f t="shared" si="4"/>
        <v>79.96671905336906</v>
      </c>
      <c r="G20" s="109">
        <f t="shared" si="5"/>
        <v>216.34000000000003</v>
      </c>
      <c r="H20" s="105">
        <v>15</v>
      </c>
      <c r="I20" s="110">
        <v>756.52</v>
      </c>
      <c r="J20" s="111">
        <v>540.18</v>
      </c>
    </row>
    <row r="21" spans="1:10" s="103" customFormat="1" ht="18.75" customHeight="1">
      <c r="A21" s="104">
        <v>20975</v>
      </c>
      <c r="B21" s="105">
        <v>28</v>
      </c>
      <c r="C21" s="106">
        <v>87.2047</v>
      </c>
      <c r="D21" s="106">
        <v>87.2201</v>
      </c>
      <c r="E21" s="107">
        <f>D21-C21</f>
        <v>0.015399999999999636</v>
      </c>
      <c r="F21" s="108">
        <f>((10^6)*E21/G21)</f>
        <v>58.54845454890939</v>
      </c>
      <c r="G21" s="109">
        <f>I21-J21</f>
        <v>263.03</v>
      </c>
      <c r="H21" s="105">
        <v>16</v>
      </c>
      <c r="I21" s="110">
        <v>639.39</v>
      </c>
      <c r="J21" s="109">
        <v>376.36</v>
      </c>
    </row>
    <row r="22" spans="1:10" s="103" customFormat="1" ht="18.75" customHeight="1">
      <c r="A22" s="104"/>
      <c r="B22" s="105">
        <v>29</v>
      </c>
      <c r="C22" s="106">
        <v>85.2144</v>
      </c>
      <c r="D22" s="106">
        <v>85.2265</v>
      </c>
      <c r="E22" s="107">
        <f aca="true" t="shared" si="6" ref="E22:E29">D22-C22</f>
        <v>0.012100000000003774</v>
      </c>
      <c r="F22" s="108">
        <f aca="true" t="shared" si="7" ref="F22:F29">((10^6)*E22/G22)</f>
        <v>48.42324315673033</v>
      </c>
      <c r="G22" s="109">
        <f aca="true" t="shared" si="8" ref="G22:G29">I22-J22</f>
        <v>249.88</v>
      </c>
      <c r="H22" s="105">
        <v>17</v>
      </c>
      <c r="I22" s="110">
        <v>786.31</v>
      </c>
      <c r="J22" s="109">
        <v>536.43</v>
      </c>
    </row>
    <row r="23" spans="1:10" s="103" customFormat="1" ht="18.75" customHeight="1">
      <c r="A23" s="104"/>
      <c r="B23" s="105">
        <v>30</v>
      </c>
      <c r="C23" s="106">
        <v>84.958</v>
      </c>
      <c r="D23" s="106">
        <v>84.9739</v>
      </c>
      <c r="E23" s="107">
        <f t="shared" si="6"/>
        <v>0.015900000000002024</v>
      </c>
      <c r="F23" s="108">
        <f t="shared" si="7"/>
        <v>52.984104768576174</v>
      </c>
      <c r="G23" s="109">
        <f t="shared" si="8"/>
        <v>300.09</v>
      </c>
      <c r="H23" s="105">
        <v>18</v>
      </c>
      <c r="I23" s="110">
        <v>675.43</v>
      </c>
      <c r="J23" s="111">
        <v>375.34</v>
      </c>
    </row>
    <row r="24" spans="1:10" s="103" customFormat="1" ht="18.75" customHeight="1">
      <c r="A24" s="104">
        <v>20983</v>
      </c>
      <c r="B24" s="105">
        <v>31</v>
      </c>
      <c r="C24" s="106">
        <v>86.0589</v>
      </c>
      <c r="D24" s="106">
        <v>86.0935</v>
      </c>
      <c r="E24" s="107">
        <f t="shared" si="6"/>
        <v>0.03460000000001173</v>
      </c>
      <c r="F24" s="108">
        <f t="shared" si="7"/>
        <v>118.09276767129161</v>
      </c>
      <c r="G24" s="109">
        <f t="shared" si="8"/>
        <v>292.99</v>
      </c>
      <c r="H24" s="105">
        <v>19</v>
      </c>
      <c r="I24" s="110">
        <v>618.38</v>
      </c>
      <c r="J24" s="109">
        <v>325.39</v>
      </c>
    </row>
    <row r="25" spans="1:10" s="103" customFormat="1" ht="18.75" customHeight="1">
      <c r="A25" s="104"/>
      <c r="B25" s="105">
        <v>32</v>
      </c>
      <c r="C25" s="106">
        <v>85.0062</v>
      </c>
      <c r="D25" s="106">
        <v>85.0348</v>
      </c>
      <c r="E25" s="107">
        <f t="shared" si="6"/>
        <v>0.028599999999997294</v>
      </c>
      <c r="F25" s="108">
        <f t="shared" si="7"/>
        <v>101.94261272499483</v>
      </c>
      <c r="G25" s="109">
        <f t="shared" si="8"/>
        <v>280.54999999999995</v>
      </c>
      <c r="H25" s="105">
        <v>20</v>
      </c>
      <c r="I25" s="110">
        <v>809.93</v>
      </c>
      <c r="J25" s="109">
        <v>529.38</v>
      </c>
    </row>
    <row r="26" spans="1:10" s="103" customFormat="1" ht="18.75" customHeight="1">
      <c r="A26" s="104"/>
      <c r="B26" s="105">
        <v>33</v>
      </c>
      <c r="C26" s="106">
        <v>84.8102</v>
      </c>
      <c r="D26" s="106">
        <v>84.8487</v>
      </c>
      <c r="E26" s="107">
        <f t="shared" si="6"/>
        <v>0.03849999999999909</v>
      </c>
      <c r="F26" s="108">
        <f t="shared" si="7"/>
        <v>125.84989539748658</v>
      </c>
      <c r="G26" s="109">
        <f t="shared" si="8"/>
        <v>305.91999999999996</v>
      </c>
      <c r="H26" s="105">
        <v>21</v>
      </c>
      <c r="I26" s="110">
        <v>657.18</v>
      </c>
      <c r="J26" s="111">
        <v>351.26</v>
      </c>
    </row>
    <row r="27" spans="1:10" s="103" customFormat="1" ht="18.75" customHeight="1">
      <c r="A27" s="104">
        <v>20996</v>
      </c>
      <c r="B27" s="105">
        <v>34</v>
      </c>
      <c r="C27" s="106">
        <v>83.7334</v>
      </c>
      <c r="D27" s="106">
        <v>83.7484</v>
      </c>
      <c r="E27" s="107">
        <f t="shared" si="6"/>
        <v>0.015000000000000568</v>
      </c>
      <c r="F27" s="108">
        <f t="shared" si="7"/>
        <v>57.96877415365807</v>
      </c>
      <c r="G27" s="109">
        <f t="shared" si="8"/>
        <v>258.7600000000001</v>
      </c>
      <c r="H27" s="105">
        <v>22</v>
      </c>
      <c r="I27" s="110">
        <v>813.69</v>
      </c>
      <c r="J27" s="109">
        <v>554.93</v>
      </c>
    </row>
    <row r="28" spans="1:10" s="103" customFormat="1" ht="18.75" customHeight="1">
      <c r="A28" s="104"/>
      <c r="B28" s="105">
        <v>35</v>
      </c>
      <c r="C28" s="106">
        <v>85.0172</v>
      </c>
      <c r="D28" s="106">
        <v>85.0314</v>
      </c>
      <c r="E28" s="107">
        <f t="shared" si="6"/>
        <v>0.014200000000002433</v>
      </c>
      <c r="F28" s="108">
        <f t="shared" si="7"/>
        <v>49.04669798287661</v>
      </c>
      <c r="G28" s="109">
        <f t="shared" si="8"/>
        <v>289.52</v>
      </c>
      <c r="H28" s="105">
        <v>23</v>
      </c>
      <c r="I28" s="110">
        <v>649.92</v>
      </c>
      <c r="J28" s="109">
        <v>360.4</v>
      </c>
    </row>
    <row r="29" spans="1:10" s="103" customFormat="1" ht="18.75" customHeight="1">
      <c r="A29" s="104"/>
      <c r="B29" s="105">
        <v>36</v>
      </c>
      <c r="C29" s="106">
        <v>84.5968</v>
      </c>
      <c r="D29" s="106">
        <v>84.6143</v>
      </c>
      <c r="E29" s="107">
        <f t="shared" si="6"/>
        <v>0.017499999999998295</v>
      </c>
      <c r="F29" s="108">
        <f t="shared" si="7"/>
        <v>56.63430420711422</v>
      </c>
      <c r="G29" s="109">
        <f t="shared" si="8"/>
        <v>309</v>
      </c>
      <c r="H29" s="105">
        <v>24</v>
      </c>
      <c r="I29" s="110">
        <v>724.64</v>
      </c>
      <c r="J29" s="111">
        <v>415.64</v>
      </c>
    </row>
    <row r="30" spans="1:10" s="103" customFormat="1" ht="18.75" customHeight="1">
      <c r="A30" s="104">
        <v>21004</v>
      </c>
      <c r="B30" s="105">
        <v>10</v>
      </c>
      <c r="C30" s="106">
        <v>85.0808</v>
      </c>
      <c r="D30" s="106">
        <v>85.0892</v>
      </c>
      <c r="E30" s="107">
        <f>D30-C30</f>
        <v>0.008400000000008845</v>
      </c>
      <c r="F30" s="108">
        <f>((10^6)*E30/G30)</f>
        <v>34.59067698900036</v>
      </c>
      <c r="G30" s="109">
        <f>I30-J30</f>
        <v>242.83999999999992</v>
      </c>
      <c r="H30" s="105">
        <v>25</v>
      </c>
      <c r="I30" s="110">
        <v>794.56</v>
      </c>
      <c r="J30" s="109">
        <v>551.72</v>
      </c>
    </row>
    <row r="31" spans="1:10" s="103" customFormat="1" ht="18.75" customHeight="1">
      <c r="A31" s="104"/>
      <c r="B31" s="105">
        <v>11</v>
      </c>
      <c r="C31" s="106">
        <v>86.0932</v>
      </c>
      <c r="D31" s="106">
        <v>86.1085</v>
      </c>
      <c r="E31" s="107">
        <f aca="true" t="shared" si="9" ref="E31:E38">D31-C31</f>
        <v>0.015300000000010527</v>
      </c>
      <c r="F31" s="108">
        <f aca="true" t="shared" si="10" ref="F31:F38">((10^6)*E31/G31)</f>
        <v>57.93918279248128</v>
      </c>
      <c r="G31" s="109">
        <f aca="true" t="shared" si="11" ref="G31:G38">I31-J31</f>
        <v>264.06999999999994</v>
      </c>
      <c r="H31" s="105">
        <v>26</v>
      </c>
      <c r="I31" s="112">
        <v>772.56</v>
      </c>
      <c r="J31" s="109">
        <v>508.49</v>
      </c>
    </row>
    <row r="32" spans="1:10" s="103" customFormat="1" ht="18.75" customHeight="1">
      <c r="A32" s="104"/>
      <c r="B32" s="105">
        <v>12</v>
      </c>
      <c r="C32" s="106">
        <v>84.8328</v>
      </c>
      <c r="D32" s="106">
        <v>84.8458</v>
      </c>
      <c r="E32" s="107">
        <f t="shared" si="9"/>
        <v>0.012999999999991019</v>
      </c>
      <c r="F32" s="108">
        <f t="shared" si="10"/>
        <v>50.60531745101414</v>
      </c>
      <c r="G32" s="109">
        <f t="shared" si="11"/>
        <v>256.88999999999993</v>
      </c>
      <c r="H32" s="105">
        <v>27</v>
      </c>
      <c r="I32" s="110">
        <v>596.8</v>
      </c>
      <c r="J32" s="111">
        <v>339.91</v>
      </c>
    </row>
    <row r="33" spans="1:10" s="103" customFormat="1" ht="18.75" customHeight="1">
      <c r="A33" s="104">
        <v>21017</v>
      </c>
      <c r="B33" s="105">
        <v>13</v>
      </c>
      <c r="C33" s="106">
        <v>86.7234</v>
      </c>
      <c r="D33" s="106">
        <v>86.754</v>
      </c>
      <c r="E33" s="107">
        <f t="shared" si="9"/>
        <v>0.030600000000006844</v>
      </c>
      <c r="F33" s="108">
        <f t="shared" si="10"/>
        <v>113.72082652001947</v>
      </c>
      <c r="G33" s="109">
        <f t="shared" si="11"/>
        <v>269.08000000000004</v>
      </c>
      <c r="H33" s="105">
        <v>28</v>
      </c>
      <c r="I33" s="110">
        <v>784.07</v>
      </c>
      <c r="J33" s="109">
        <v>514.99</v>
      </c>
    </row>
    <row r="34" spans="1:10" s="103" customFormat="1" ht="18.75" customHeight="1">
      <c r="A34" s="104"/>
      <c r="B34" s="105">
        <v>14</v>
      </c>
      <c r="C34" s="106">
        <v>85.9223</v>
      </c>
      <c r="D34" s="106">
        <v>85.9474</v>
      </c>
      <c r="E34" s="107">
        <f t="shared" si="9"/>
        <v>0.025099999999994793</v>
      </c>
      <c r="F34" s="108">
        <f t="shared" si="10"/>
        <v>94.22629326524061</v>
      </c>
      <c r="G34" s="109">
        <f t="shared" si="11"/>
        <v>266.38</v>
      </c>
      <c r="H34" s="105">
        <v>29</v>
      </c>
      <c r="I34" s="110">
        <v>713.75</v>
      </c>
      <c r="J34" s="109">
        <v>447.37</v>
      </c>
    </row>
    <row r="35" spans="1:10" s="103" customFormat="1" ht="18.75" customHeight="1">
      <c r="A35" s="104"/>
      <c r="B35" s="105">
        <v>15</v>
      </c>
      <c r="C35" s="106">
        <v>86.9751</v>
      </c>
      <c r="D35" s="106">
        <v>87.0018</v>
      </c>
      <c r="E35" s="107">
        <f t="shared" si="9"/>
        <v>0.026700000000005275</v>
      </c>
      <c r="F35" s="108">
        <f t="shared" si="10"/>
        <v>90.2911636400706</v>
      </c>
      <c r="G35" s="109">
        <f t="shared" si="11"/>
        <v>295.71</v>
      </c>
      <c r="H35" s="105">
        <v>30</v>
      </c>
      <c r="I35" s="110">
        <v>667.37</v>
      </c>
      <c r="J35" s="111">
        <v>371.66</v>
      </c>
    </row>
    <row r="36" spans="1:10" s="103" customFormat="1" ht="18.75" customHeight="1">
      <c r="A36" s="104">
        <v>21025</v>
      </c>
      <c r="B36" s="105">
        <v>16</v>
      </c>
      <c r="C36" s="106">
        <v>86.1325</v>
      </c>
      <c r="D36" s="106">
        <v>86.1571</v>
      </c>
      <c r="E36" s="107">
        <f t="shared" si="9"/>
        <v>0.024600000000006617</v>
      </c>
      <c r="F36" s="108">
        <f t="shared" si="10"/>
        <v>83.88174719543976</v>
      </c>
      <c r="G36" s="109">
        <f t="shared" si="11"/>
        <v>293.27</v>
      </c>
      <c r="H36" s="105">
        <v>31</v>
      </c>
      <c r="I36" s="110">
        <v>673.79</v>
      </c>
      <c r="J36" s="109">
        <v>380.52</v>
      </c>
    </row>
    <row r="37" spans="1:10" s="103" customFormat="1" ht="18.75" customHeight="1">
      <c r="A37" s="104"/>
      <c r="B37" s="105">
        <v>17</v>
      </c>
      <c r="C37" s="106">
        <v>87.2247</v>
      </c>
      <c r="D37" s="106">
        <v>87.2507</v>
      </c>
      <c r="E37" s="107">
        <f t="shared" si="9"/>
        <v>0.02599999999999625</v>
      </c>
      <c r="F37" s="108">
        <f t="shared" si="10"/>
        <v>90.40019470809865</v>
      </c>
      <c r="G37" s="109">
        <f t="shared" si="11"/>
        <v>287.60999999999996</v>
      </c>
      <c r="H37" s="105">
        <v>32</v>
      </c>
      <c r="I37" s="110">
        <v>653.55</v>
      </c>
      <c r="J37" s="109">
        <v>365.94</v>
      </c>
    </row>
    <row r="38" spans="1:10" s="103" customFormat="1" ht="18.75" customHeight="1">
      <c r="A38" s="104"/>
      <c r="B38" s="105">
        <v>18</v>
      </c>
      <c r="C38" s="106">
        <v>85.1734</v>
      </c>
      <c r="D38" s="106">
        <v>85.192</v>
      </c>
      <c r="E38" s="107">
        <f t="shared" si="9"/>
        <v>0.01859999999999218</v>
      </c>
      <c r="F38" s="108">
        <f t="shared" si="10"/>
        <v>64.63719766469342</v>
      </c>
      <c r="G38" s="109">
        <f t="shared" si="11"/>
        <v>287.76</v>
      </c>
      <c r="H38" s="105">
        <v>33</v>
      </c>
      <c r="I38" s="110">
        <v>812.29</v>
      </c>
      <c r="J38" s="111">
        <v>524.53</v>
      </c>
    </row>
    <row r="39" spans="1:10" s="103" customFormat="1" ht="18.75" customHeight="1">
      <c r="A39" s="104">
        <v>21038</v>
      </c>
      <c r="B39" s="105">
        <v>1</v>
      </c>
      <c r="C39" s="106">
        <v>85.4426</v>
      </c>
      <c r="D39" s="106">
        <v>85.4886</v>
      </c>
      <c r="E39" s="107">
        <f>D39-C39</f>
        <v>0.04600000000000648</v>
      </c>
      <c r="F39" s="108">
        <f>((10^6)*E39/G39)</f>
        <v>161.17729502454975</v>
      </c>
      <c r="G39" s="109">
        <f>I39-J39</f>
        <v>285.3999999999999</v>
      </c>
      <c r="H39" s="105">
        <v>34</v>
      </c>
      <c r="I39" s="110">
        <v>763.31</v>
      </c>
      <c r="J39" s="109">
        <v>477.91</v>
      </c>
    </row>
    <row r="40" spans="1:10" s="103" customFormat="1" ht="18.75" customHeight="1">
      <c r="A40" s="104"/>
      <c r="B40" s="105">
        <v>2</v>
      </c>
      <c r="C40" s="106">
        <v>87.4716</v>
      </c>
      <c r="D40" s="106">
        <v>87.5132</v>
      </c>
      <c r="E40" s="107">
        <f aca="true" t="shared" si="12" ref="E40:E47">D40-C40</f>
        <v>0.041600000000002524</v>
      </c>
      <c r="F40" s="108">
        <f aca="true" t="shared" si="13" ref="F40:F47">((10^6)*E40/G40)</f>
        <v>137.43433876243859</v>
      </c>
      <c r="G40" s="109">
        <f aca="true" t="shared" si="14" ref="G40:G47">I40-J40</f>
        <v>302.68999999999994</v>
      </c>
      <c r="H40" s="105">
        <v>35</v>
      </c>
      <c r="I40" s="110">
        <v>546.04</v>
      </c>
      <c r="J40" s="109">
        <v>243.35</v>
      </c>
    </row>
    <row r="41" spans="1:10" s="103" customFormat="1" ht="18.75" customHeight="1">
      <c r="A41" s="104"/>
      <c r="B41" s="105">
        <v>3</v>
      </c>
      <c r="C41" s="106">
        <v>85.8676</v>
      </c>
      <c r="D41" s="106">
        <v>85.9091</v>
      </c>
      <c r="E41" s="107">
        <f t="shared" si="12"/>
        <v>0.041499999999999204</v>
      </c>
      <c r="F41" s="108">
        <f t="shared" si="13"/>
        <v>158.614890689494</v>
      </c>
      <c r="G41" s="109">
        <f t="shared" si="14"/>
        <v>261.64</v>
      </c>
      <c r="H41" s="105">
        <v>36</v>
      </c>
      <c r="I41" s="110">
        <v>799.35</v>
      </c>
      <c r="J41" s="111">
        <v>537.71</v>
      </c>
    </row>
    <row r="42" spans="1:10" s="103" customFormat="1" ht="18.75" customHeight="1">
      <c r="A42" s="104">
        <v>21053</v>
      </c>
      <c r="B42" s="105">
        <v>4</v>
      </c>
      <c r="C42" s="106">
        <v>85.0358</v>
      </c>
      <c r="D42" s="106">
        <v>85.2271</v>
      </c>
      <c r="E42" s="107">
        <f t="shared" si="12"/>
        <v>0.19129999999999825</v>
      </c>
      <c r="F42" s="108">
        <f t="shared" si="13"/>
        <v>713.9658132417641</v>
      </c>
      <c r="G42" s="109">
        <f t="shared" si="14"/>
        <v>267.94</v>
      </c>
      <c r="H42" s="105">
        <v>37</v>
      </c>
      <c r="I42" s="110">
        <v>676.48</v>
      </c>
      <c r="J42" s="109">
        <v>408.54</v>
      </c>
    </row>
    <row r="43" spans="1:10" s="103" customFormat="1" ht="18.75" customHeight="1">
      <c r="A43" s="104"/>
      <c r="B43" s="105">
        <v>5</v>
      </c>
      <c r="C43" s="106">
        <v>85.05</v>
      </c>
      <c r="D43" s="106">
        <v>85.2079</v>
      </c>
      <c r="E43" s="107">
        <f t="shared" si="12"/>
        <v>0.15789999999999793</v>
      </c>
      <c r="F43" s="108">
        <f t="shared" si="13"/>
        <v>480.23114355230524</v>
      </c>
      <c r="G43" s="109">
        <f t="shared" si="14"/>
        <v>328.79999999999995</v>
      </c>
      <c r="H43" s="105">
        <v>38</v>
      </c>
      <c r="I43" s="110">
        <v>705.15</v>
      </c>
      <c r="J43" s="109">
        <v>376.35</v>
      </c>
    </row>
    <row r="44" spans="1:10" s="103" customFormat="1" ht="18.75" customHeight="1">
      <c r="A44" s="104"/>
      <c r="B44" s="105">
        <v>6</v>
      </c>
      <c r="C44" s="106">
        <v>87.3731</v>
      </c>
      <c r="D44" s="106">
        <v>87.5483</v>
      </c>
      <c r="E44" s="107">
        <f t="shared" si="12"/>
        <v>0.1752000000000038</v>
      </c>
      <c r="F44" s="108">
        <f t="shared" si="13"/>
        <v>595.877831440051</v>
      </c>
      <c r="G44" s="109">
        <f t="shared" si="14"/>
        <v>294.02</v>
      </c>
      <c r="H44" s="105">
        <v>39</v>
      </c>
      <c r="I44" s="110">
        <v>817.76</v>
      </c>
      <c r="J44" s="111">
        <v>523.74</v>
      </c>
    </row>
    <row r="45" spans="1:10" s="103" customFormat="1" ht="18.75" customHeight="1">
      <c r="A45" s="104">
        <v>21058</v>
      </c>
      <c r="B45" s="105">
        <v>7</v>
      </c>
      <c r="C45" s="106">
        <v>86.4262</v>
      </c>
      <c r="D45" s="106">
        <v>86.5031</v>
      </c>
      <c r="E45" s="107">
        <f t="shared" si="12"/>
        <v>0.07690000000000907</v>
      </c>
      <c r="F45" s="108">
        <f t="shared" si="13"/>
        <v>237.16999753271975</v>
      </c>
      <c r="G45" s="109">
        <f t="shared" si="14"/>
        <v>324.24000000000007</v>
      </c>
      <c r="H45" s="105">
        <v>40</v>
      </c>
      <c r="I45" s="110">
        <v>699.19</v>
      </c>
      <c r="J45" s="109">
        <v>374.95</v>
      </c>
    </row>
    <row r="46" spans="1:10" s="103" customFormat="1" ht="18.75" customHeight="1">
      <c r="A46" s="104"/>
      <c r="B46" s="105">
        <v>8</v>
      </c>
      <c r="C46" s="106">
        <v>84.8107</v>
      </c>
      <c r="D46" s="106">
        <v>84.8641</v>
      </c>
      <c r="E46" s="107">
        <f t="shared" si="12"/>
        <v>0.05339999999999634</v>
      </c>
      <c r="F46" s="108">
        <f t="shared" si="13"/>
        <v>201.85983216147397</v>
      </c>
      <c r="G46" s="109">
        <f t="shared" si="14"/>
        <v>264.5400000000001</v>
      </c>
      <c r="H46" s="105">
        <v>41</v>
      </c>
      <c r="I46" s="110">
        <v>814.1</v>
      </c>
      <c r="J46" s="109">
        <v>549.56</v>
      </c>
    </row>
    <row r="47" spans="1:10" s="103" customFormat="1" ht="18.75" customHeight="1">
      <c r="A47" s="104"/>
      <c r="B47" s="105">
        <v>9</v>
      </c>
      <c r="C47" s="106">
        <v>87.6662</v>
      </c>
      <c r="D47" s="106">
        <v>87.7144</v>
      </c>
      <c r="E47" s="107">
        <f t="shared" si="12"/>
        <v>0.04819999999999425</v>
      </c>
      <c r="F47" s="108">
        <f t="shared" si="13"/>
        <v>198.2804722530513</v>
      </c>
      <c r="G47" s="109">
        <f t="shared" si="14"/>
        <v>243.09000000000003</v>
      </c>
      <c r="H47" s="105">
        <v>42</v>
      </c>
      <c r="I47" s="110">
        <v>788.44</v>
      </c>
      <c r="J47" s="111">
        <v>545.35</v>
      </c>
    </row>
    <row r="48" spans="1:10" ht="18.75" customHeight="1">
      <c r="A48" s="123">
        <v>21067</v>
      </c>
      <c r="B48" s="118">
        <v>19</v>
      </c>
      <c r="C48" s="133">
        <v>88.9708</v>
      </c>
      <c r="D48" s="133">
        <v>89.0068</v>
      </c>
      <c r="E48" s="107">
        <f aca="true" t="shared" si="15" ref="E48:E64">D48-C48</f>
        <v>0.036000000000001364</v>
      </c>
      <c r="F48" s="108">
        <f aca="true" t="shared" si="16" ref="F48:F64">((10^6)*E48/G48)</f>
        <v>131.86813186813686</v>
      </c>
      <c r="G48" s="109">
        <f aca="true" t="shared" si="17" ref="G48:G64">I48-J48</f>
        <v>273.00000000000006</v>
      </c>
      <c r="H48" s="105">
        <v>43</v>
      </c>
      <c r="I48" s="142">
        <v>656.32</v>
      </c>
      <c r="J48" s="142">
        <v>383.32</v>
      </c>
    </row>
    <row r="49" spans="1:10" ht="18.75" customHeight="1">
      <c r="A49" s="123"/>
      <c r="B49" s="118">
        <v>20</v>
      </c>
      <c r="C49" s="133">
        <v>84.6492</v>
      </c>
      <c r="D49" s="133">
        <v>84.7079</v>
      </c>
      <c r="E49" s="107">
        <f t="shared" si="15"/>
        <v>0.05870000000000175</v>
      </c>
      <c r="F49" s="108">
        <f t="shared" si="16"/>
        <v>194.32581851889216</v>
      </c>
      <c r="G49" s="109">
        <f t="shared" si="17"/>
        <v>302.07</v>
      </c>
      <c r="H49" s="105">
        <v>44</v>
      </c>
      <c r="I49" s="142">
        <v>806.01</v>
      </c>
      <c r="J49" s="142">
        <v>503.94</v>
      </c>
    </row>
    <row r="50" spans="1:10" ht="18.75" customHeight="1">
      <c r="A50" s="123"/>
      <c r="B50" s="118">
        <v>21</v>
      </c>
      <c r="C50" s="133">
        <v>86.3528</v>
      </c>
      <c r="D50" s="133">
        <v>86.394</v>
      </c>
      <c r="E50" s="107">
        <f t="shared" si="15"/>
        <v>0.041200000000003456</v>
      </c>
      <c r="F50" s="108">
        <f t="shared" si="16"/>
        <v>154.18007634160412</v>
      </c>
      <c r="G50" s="109">
        <f t="shared" si="17"/>
        <v>267.22</v>
      </c>
      <c r="H50" s="105">
        <v>45</v>
      </c>
      <c r="I50" s="142">
        <v>786.14</v>
      </c>
      <c r="J50" s="142">
        <v>518.92</v>
      </c>
    </row>
    <row r="51" spans="1:10" ht="18.75" customHeight="1">
      <c r="A51" s="123">
        <v>21081</v>
      </c>
      <c r="B51" s="118">
        <v>22</v>
      </c>
      <c r="C51" s="133">
        <v>85.1141</v>
      </c>
      <c r="D51" s="133">
        <v>85.147</v>
      </c>
      <c r="E51" s="107">
        <f t="shared" si="15"/>
        <v>0.03290000000001214</v>
      </c>
      <c r="F51" s="108">
        <f t="shared" si="16"/>
        <v>128.92859942006484</v>
      </c>
      <c r="G51" s="109">
        <f t="shared" si="17"/>
        <v>255.18</v>
      </c>
      <c r="H51" s="105">
        <v>46</v>
      </c>
      <c r="I51" s="142">
        <v>643.02</v>
      </c>
      <c r="J51" s="142">
        <v>387.84</v>
      </c>
    </row>
    <row r="52" spans="1:10" ht="18.75" customHeight="1">
      <c r="A52" s="123"/>
      <c r="B52" s="118">
        <v>23</v>
      </c>
      <c r="C52" s="133">
        <v>87.6718</v>
      </c>
      <c r="D52" s="133">
        <v>87.7047</v>
      </c>
      <c r="E52" s="107">
        <f t="shared" si="15"/>
        <v>0.03289999999999793</v>
      </c>
      <c r="F52" s="108">
        <f t="shared" si="16"/>
        <v>106.34859063873135</v>
      </c>
      <c r="G52" s="109">
        <f t="shared" si="17"/>
        <v>309.36</v>
      </c>
      <c r="H52" s="105">
        <v>47</v>
      </c>
      <c r="I52" s="142">
        <v>700.63</v>
      </c>
      <c r="J52" s="142">
        <v>391.27</v>
      </c>
    </row>
    <row r="53" spans="1:10" ht="18.75" customHeight="1">
      <c r="A53" s="123"/>
      <c r="B53" s="118">
        <v>24</v>
      </c>
      <c r="C53" s="133">
        <v>88.0475</v>
      </c>
      <c r="D53" s="133">
        <v>88.0804</v>
      </c>
      <c r="E53" s="107">
        <f t="shared" si="15"/>
        <v>0.03289999999999793</v>
      </c>
      <c r="F53" s="108">
        <f t="shared" si="16"/>
        <v>114.81817547287612</v>
      </c>
      <c r="G53" s="109">
        <f t="shared" si="17"/>
        <v>286.5400000000001</v>
      </c>
      <c r="H53" s="105">
        <v>48</v>
      </c>
      <c r="I53" s="142">
        <v>812.35</v>
      </c>
      <c r="J53" s="142">
        <v>525.81</v>
      </c>
    </row>
    <row r="54" spans="1:10" ht="18.75" customHeight="1">
      <c r="A54" s="123">
        <v>21087</v>
      </c>
      <c r="B54" s="118">
        <v>25</v>
      </c>
      <c r="C54" s="133">
        <v>87.0608</v>
      </c>
      <c r="D54" s="133">
        <v>87.0695</v>
      </c>
      <c r="E54" s="107">
        <f t="shared" si="15"/>
        <v>0.008700000000004593</v>
      </c>
      <c r="F54" s="108">
        <f t="shared" si="16"/>
        <v>30.18946491777567</v>
      </c>
      <c r="G54" s="109">
        <f t="shared" si="17"/>
        <v>288.18</v>
      </c>
      <c r="H54" s="105">
        <v>49</v>
      </c>
      <c r="I54" s="142">
        <v>656.23</v>
      </c>
      <c r="J54" s="142">
        <v>368.05</v>
      </c>
    </row>
    <row r="55" spans="1:10" ht="18.75" customHeight="1">
      <c r="A55" s="123"/>
      <c r="B55" s="118">
        <v>26</v>
      </c>
      <c r="C55" s="133">
        <v>85.8035</v>
      </c>
      <c r="D55" s="133">
        <v>85.8193</v>
      </c>
      <c r="E55" s="107">
        <f t="shared" si="15"/>
        <v>0.015799999999998704</v>
      </c>
      <c r="F55" s="108">
        <f t="shared" si="16"/>
        <v>63.897763578269526</v>
      </c>
      <c r="G55" s="109">
        <f t="shared" si="17"/>
        <v>247.26999999999998</v>
      </c>
      <c r="H55" s="105">
        <v>50</v>
      </c>
      <c r="I55" s="142">
        <v>649.24</v>
      </c>
      <c r="J55" s="142">
        <v>401.97</v>
      </c>
    </row>
    <row r="56" spans="1:10" ht="18.75" customHeight="1">
      <c r="A56" s="123"/>
      <c r="B56" s="118">
        <v>27</v>
      </c>
      <c r="C56" s="133">
        <v>86.319</v>
      </c>
      <c r="D56" s="133">
        <v>86.332</v>
      </c>
      <c r="E56" s="107">
        <f t="shared" si="15"/>
        <v>0.012999999999991019</v>
      </c>
      <c r="F56" s="108">
        <f t="shared" si="16"/>
        <v>45.45454545451405</v>
      </c>
      <c r="G56" s="109">
        <f t="shared" si="17"/>
        <v>286</v>
      </c>
      <c r="H56" s="105">
        <v>51</v>
      </c>
      <c r="I56" s="142">
        <v>844.78</v>
      </c>
      <c r="J56" s="142">
        <v>558.78</v>
      </c>
    </row>
    <row r="57" spans="1:10" ht="18.75" customHeight="1">
      <c r="A57" s="123">
        <v>21095</v>
      </c>
      <c r="B57" s="118">
        <v>28</v>
      </c>
      <c r="C57" s="133">
        <v>87.2059</v>
      </c>
      <c r="D57" s="133">
        <v>87.2393</v>
      </c>
      <c r="E57" s="107">
        <f t="shared" si="15"/>
        <v>0.03340000000000032</v>
      </c>
      <c r="F57" s="108">
        <f t="shared" si="16"/>
        <v>113.49734946309745</v>
      </c>
      <c r="G57" s="109">
        <f t="shared" si="17"/>
        <v>294.28000000000003</v>
      </c>
      <c r="H57" s="105">
        <v>52</v>
      </c>
      <c r="I57" s="142">
        <v>785.09</v>
      </c>
      <c r="J57" s="142">
        <v>490.81</v>
      </c>
    </row>
    <row r="58" spans="1:10" ht="18.75" customHeight="1">
      <c r="A58" s="123"/>
      <c r="B58" s="118">
        <v>29</v>
      </c>
      <c r="C58" s="133">
        <v>85.2355</v>
      </c>
      <c r="D58" s="133">
        <v>85.2726</v>
      </c>
      <c r="E58" s="107">
        <f t="shared" si="15"/>
        <v>0.03709999999999525</v>
      </c>
      <c r="F58" s="108">
        <f t="shared" si="16"/>
        <v>115.67722624094301</v>
      </c>
      <c r="G58" s="109">
        <f t="shared" si="17"/>
        <v>320.72</v>
      </c>
      <c r="H58" s="105">
        <v>53</v>
      </c>
      <c r="I58" s="142">
        <v>656.09</v>
      </c>
      <c r="J58" s="142">
        <v>335.37</v>
      </c>
    </row>
    <row r="59" spans="1:10" ht="18.75" customHeight="1">
      <c r="A59" s="123"/>
      <c r="B59" s="118">
        <v>30</v>
      </c>
      <c r="C59" s="133">
        <v>84.9666</v>
      </c>
      <c r="D59" s="133">
        <v>85.0075</v>
      </c>
      <c r="E59" s="107">
        <f t="shared" si="15"/>
        <v>0.0408999999999935</v>
      </c>
      <c r="F59" s="108">
        <f t="shared" si="16"/>
        <v>146.6633198264191</v>
      </c>
      <c r="G59" s="109">
        <f t="shared" si="17"/>
        <v>278.87</v>
      </c>
      <c r="H59" s="105">
        <v>54</v>
      </c>
      <c r="I59" s="142">
        <v>791.91</v>
      </c>
      <c r="J59" s="142">
        <v>513.04</v>
      </c>
    </row>
    <row r="60" spans="1:10" ht="18.75" customHeight="1">
      <c r="A60" s="123">
        <v>21106</v>
      </c>
      <c r="B60" s="118">
        <v>31</v>
      </c>
      <c r="C60" s="133">
        <v>84.8849</v>
      </c>
      <c r="D60" s="133">
        <v>84.8901</v>
      </c>
      <c r="E60" s="107">
        <f t="shared" si="15"/>
        <v>0.005200000000002092</v>
      </c>
      <c r="F60" s="108">
        <f t="shared" si="16"/>
        <v>16.43749012170726</v>
      </c>
      <c r="G60" s="109">
        <f t="shared" si="17"/>
        <v>316.35</v>
      </c>
      <c r="H60" s="105">
        <v>55</v>
      </c>
      <c r="I60" s="142">
        <v>686.87</v>
      </c>
      <c r="J60" s="142">
        <v>370.52</v>
      </c>
    </row>
    <row r="61" spans="1:10" ht="18.75" customHeight="1">
      <c r="A61" s="123"/>
      <c r="B61" s="118">
        <v>32</v>
      </c>
      <c r="C61" s="133">
        <v>85.0343</v>
      </c>
      <c r="D61" s="133">
        <v>85.039</v>
      </c>
      <c r="E61" s="107">
        <f t="shared" si="15"/>
        <v>0.004699999999999704</v>
      </c>
      <c r="F61" s="108">
        <f t="shared" si="16"/>
        <v>17.76333194754037</v>
      </c>
      <c r="G61" s="109">
        <f t="shared" si="17"/>
        <v>264.5899999999999</v>
      </c>
      <c r="H61" s="105">
        <v>56</v>
      </c>
      <c r="I61" s="142">
        <v>779.56</v>
      </c>
      <c r="J61" s="142">
        <v>514.97</v>
      </c>
    </row>
    <row r="62" spans="1:10" ht="18.75" customHeight="1">
      <c r="A62" s="123"/>
      <c r="B62" s="118">
        <v>33</v>
      </c>
      <c r="C62" s="133">
        <v>85.9722</v>
      </c>
      <c r="D62" s="133">
        <v>85.9809</v>
      </c>
      <c r="E62" s="107">
        <f t="shared" si="15"/>
        <v>0.008700000000004593</v>
      </c>
      <c r="F62" s="108">
        <f t="shared" si="16"/>
        <v>31.088082901570814</v>
      </c>
      <c r="G62" s="109">
        <f t="shared" si="17"/>
        <v>279.85</v>
      </c>
      <c r="H62" s="105">
        <v>57</v>
      </c>
      <c r="I62" s="142">
        <v>671.75</v>
      </c>
      <c r="J62" s="142">
        <v>391.9</v>
      </c>
    </row>
    <row r="63" spans="1:10" ht="18.75" customHeight="1">
      <c r="A63" s="123">
        <v>21115</v>
      </c>
      <c r="B63" s="118">
        <v>34</v>
      </c>
      <c r="C63" s="133">
        <v>83.7282</v>
      </c>
      <c r="D63" s="133">
        <v>83.7379</v>
      </c>
      <c r="E63" s="107">
        <f t="shared" si="15"/>
        <v>0.009699999999995157</v>
      </c>
      <c r="F63" s="108">
        <f t="shared" si="16"/>
        <v>37.32061098070546</v>
      </c>
      <c r="G63" s="109">
        <f t="shared" si="17"/>
        <v>259.91</v>
      </c>
      <c r="H63" s="105">
        <v>58</v>
      </c>
      <c r="I63" s="142">
        <v>634.7</v>
      </c>
      <c r="J63" s="142">
        <v>374.79</v>
      </c>
    </row>
    <row r="64" spans="1:10" ht="18.75" customHeight="1">
      <c r="A64" s="123"/>
      <c r="B64" s="118">
        <v>35</v>
      </c>
      <c r="C64" s="133">
        <v>85.0141</v>
      </c>
      <c r="D64" s="133">
        <v>85.029</v>
      </c>
      <c r="E64" s="107">
        <f t="shared" si="15"/>
        <v>0.014899999999997249</v>
      </c>
      <c r="F64" s="108">
        <f t="shared" si="16"/>
        <v>53.99724577805773</v>
      </c>
      <c r="G64" s="109">
        <f t="shared" si="17"/>
        <v>275.94</v>
      </c>
      <c r="H64" s="105">
        <v>59</v>
      </c>
      <c r="I64" s="142">
        <v>768.73</v>
      </c>
      <c r="J64" s="142">
        <v>492.79</v>
      </c>
    </row>
    <row r="65" spans="1:10" ht="18.75" customHeight="1">
      <c r="A65" s="123"/>
      <c r="B65" s="118">
        <v>36</v>
      </c>
      <c r="C65" s="133">
        <v>86.5613</v>
      </c>
      <c r="D65" s="133">
        <v>86.5738</v>
      </c>
      <c r="E65" s="107">
        <f aca="true" t="shared" si="18" ref="E65:E70">D65-C65</f>
        <v>0.012500000000002842</v>
      </c>
      <c r="F65" s="108">
        <f aca="true" t="shared" si="19" ref="F65:F70">((10^6)*E65/G65)</f>
        <v>44.18522446095031</v>
      </c>
      <c r="G65" s="109">
        <f aca="true" t="shared" si="20" ref="G65:G70">I65-J65</f>
        <v>282.9</v>
      </c>
      <c r="H65" s="105">
        <v>60</v>
      </c>
      <c r="I65" s="142">
        <v>703.37</v>
      </c>
      <c r="J65" s="142">
        <v>420.47</v>
      </c>
    </row>
    <row r="66" spans="1:10" ht="18.75" customHeight="1">
      <c r="A66" s="123">
        <v>21129</v>
      </c>
      <c r="B66" s="118">
        <v>19</v>
      </c>
      <c r="C66" s="133">
        <v>88.9426</v>
      </c>
      <c r="D66" s="133">
        <v>88.9988</v>
      </c>
      <c r="E66" s="107">
        <f t="shared" si="18"/>
        <v>0.056200000000004025</v>
      </c>
      <c r="F66" s="108">
        <f>((10^6)*E66/G66)</f>
        <v>189.73666441594872</v>
      </c>
      <c r="G66" s="109">
        <f t="shared" si="20"/>
        <v>296.20000000000005</v>
      </c>
      <c r="H66" s="105">
        <v>61</v>
      </c>
      <c r="I66" s="142">
        <v>811.21</v>
      </c>
      <c r="J66" s="142">
        <v>515.01</v>
      </c>
    </row>
    <row r="67" spans="1:10" ht="18.75" customHeight="1">
      <c r="A67" s="123"/>
      <c r="B67" s="118">
        <v>20</v>
      </c>
      <c r="C67" s="133">
        <v>84.6309</v>
      </c>
      <c r="D67" s="133">
        <v>84.6829</v>
      </c>
      <c r="E67" s="107">
        <f t="shared" si="18"/>
        <v>0.05200000000000671</v>
      </c>
      <c r="F67" s="108">
        <f t="shared" si="19"/>
        <v>159.543460252222</v>
      </c>
      <c r="G67" s="109">
        <f t="shared" si="20"/>
        <v>325.92999999999995</v>
      </c>
      <c r="H67" s="105">
        <v>62</v>
      </c>
      <c r="I67" s="142">
        <v>696.41</v>
      </c>
      <c r="J67" s="142">
        <v>370.48</v>
      </c>
    </row>
    <row r="68" spans="1:10" ht="18.75" customHeight="1">
      <c r="A68" s="123"/>
      <c r="B68" s="118">
        <v>21</v>
      </c>
      <c r="C68" s="133">
        <v>86.3437</v>
      </c>
      <c r="D68" s="133">
        <v>86.3947</v>
      </c>
      <c r="E68" s="107">
        <f t="shared" si="18"/>
        <v>0.05100000000000193</v>
      </c>
      <c r="F68" s="108">
        <f t="shared" si="19"/>
        <v>155.9346908824128</v>
      </c>
      <c r="G68" s="109">
        <f t="shared" si="20"/>
        <v>327.06</v>
      </c>
      <c r="H68" s="105">
        <v>63</v>
      </c>
      <c r="I68" s="142">
        <v>725.62</v>
      </c>
      <c r="J68" s="142">
        <v>398.56</v>
      </c>
    </row>
    <row r="69" spans="1:10" ht="18.75" customHeight="1">
      <c r="A69" s="123">
        <v>21136</v>
      </c>
      <c r="B69" s="118">
        <v>22</v>
      </c>
      <c r="C69" s="133">
        <v>85.1065</v>
      </c>
      <c r="D69" s="133">
        <v>85.1245</v>
      </c>
      <c r="E69" s="107">
        <f t="shared" si="18"/>
        <v>0.018000000000000682</v>
      </c>
      <c r="F69" s="108">
        <f t="shared" si="19"/>
        <v>60.583622227460154</v>
      </c>
      <c r="G69" s="109">
        <f t="shared" si="20"/>
        <v>297.10999999999996</v>
      </c>
      <c r="H69" s="105">
        <v>64</v>
      </c>
      <c r="I69" s="142">
        <v>791.91</v>
      </c>
      <c r="J69" s="142">
        <v>494.8</v>
      </c>
    </row>
    <row r="70" spans="1:10" ht="18.75" customHeight="1">
      <c r="A70" s="123"/>
      <c r="B70" s="118">
        <v>23</v>
      </c>
      <c r="C70" s="133">
        <v>87.6954</v>
      </c>
      <c r="D70" s="133">
        <v>87.7197</v>
      </c>
      <c r="E70" s="107">
        <f t="shared" si="18"/>
        <v>0.024299999999996658</v>
      </c>
      <c r="F70" s="108">
        <f t="shared" si="19"/>
        <v>81.15690334645869</v>
      </c>
      <c r="G70" s="109">
        <f t="shared" si="20"/>
        <v>299.41999999999996</v>
      </c>
      <c r="H70" s="105">
        <v>65</v>
      </c>
      <c r="I70" s="142">
        <v>852.12</v>
      </c>
      <c r="J70" s="142">
        <v>552.7</v>
      </c>
    </row>
    <row r="71" spans="1:10" ht="18.75" customHeight="1">
      <c r="A71" s="123"/>
      <c r="B71" s="118">
        <v>24</v>
      </c>
      <c r="C71" s="133">
        <v>88.055</v>
      </c>
      <c r="D71" s="133">
        <v>88.0794</v>
      </c>
      <c r="E71" s="107">
        <f aca="true" t="shared" si="21" ref="E71:E76">D71-C71</f>
        <v>0.024399999999999977</v>
      </c>
      <c r="F71" s="108">
        <f aca="true" t="shared" si="22" ref="F71:F76">((10^6)*E71/G71)</f>
        <v>78.11749639827109</v>
      </c>
      <c r="G71" s="109">
        <f aca="true" t="shared" si="23" ref="G71:G76">I71-J71</f>
        <v>312.3500000000001</v>
      </c>
      <c r="H71" s="105">
        <v>66</v>
      </c>
      <c r="I71" s="142">
        <v>714.69</v>
      </c>
      <c r="J71" s="142">
        <v>402.34</v>
      </c>
    </row>
    <row r="72" spans="1:10" ht="18.75" customHeight="1">
      <c r="A72" s="123">
        <v>21148</v>
      </c>
      <c r="B72" s="118">
        <v>25</v>
      </c>
      <c r="C72" s="133">
        <v>87.0268</v>
      </c>
      <c r="D72" s="133">
        <v>87.0396</v>
      </c>
      <c r="E72" s="107">
        <f t="shared" si="21"/>
        <v>0.01279999999999859</v>
      </c>
      <c r="F72" s="108">
        <f t="shared" si="22"/>
        <v>47.645635585328826</v>
      </c>
      <c r="G72" s="109">
        <f t="shared" si="23"/>
        <v>268.65000000000003</v>
      </c>
      <c r="H72" s="105">
        <v>67</v>
      </c>
      <c r="I72" s="142">
        <v>755.36</v>
      </c>
      <c r="J72" s="142">
        <v>486.71</v>
      </c>
    </row>
    <row r="73" spans="1:10" ht="18.75" customHeight="1">
      <c r="A73" s="123"/>
      <c r="B73" s="118">
        <v>26</v>
      </c>
      <c r="C73" s="133">
        <v>85.766</v>
      </c>
      <c r="D73" s="133">
        <v>85.7796</v>
      </c>
      <c r="E73" s="107">
        <f t="shared" si="21"/>
        <v>0.013599999999996726</v>
      </c>
      <c r="F73" s="108">
        <f t="shared" si="22"/>
        <v>51.26078926537531</v>
      </c>
      <c r="G73" s="109">
        <f t="shared" si="23"/>
        <v>265.31000000000006</v>
      </c>
      <c r="H73" s="105">
        <v>68</v>
      </c>
      <c r="I73" s="142">
        <v>801.96</v>
      </c>
      <c r="J73" s="142">
        <v>536.65</v>
      </c>
    </row>
    <row r="74" spans="1:10" ht="18.75" customHeight="1">
      <c r="A74" s="123"/>
      <c r="B74" s="118">
        <v>27</v>
      </c>
      <c r="C74" s="133">
        <v>86.337</v>
      </c>
      <c r="D74" s="133">
        <v>86.3508</v>
      </c>
      <c r="E74" s="107">
        <f t="shared" si="21"/>
        <v>0.013800000000003365</v>
      </c>
      <c r="F74" s="108">
        <f t="shared" si="22"/>
        <v>52.124645892363986</v>
      </c>
      <c r="G74" s="109">
        <f t="shared" si="23"/>
        <v>264.75</v>
      </c>
      <c r="H74" s="105">
        <v>69</v>
      </c>
      <c r="I74" s="142">
        <v>772.28</v>
      </c>
      <c r="J74" s="142">
        <v>507.53</v>
      </c>
    </row>
    <row r="75" spans="1:10" ht="18.75" customHeight="1">
      <c r="A75" s="123">
        <v>21156</v>
      </c>
      <c r="B75" s="118">
        <v>19</v>
      </c>
      <c r="C75" s="133">
        <v>88.9618</v>
      </c>
      <c r="D75" s="133">
        <v>88.9657</v>
      </c>
      <c r="E75" s="107">
        <f t="shared" si="21"/>
        <v>0.003900000000001569</v>
      </c>
      <c r="F75" s="108">
        <f t="shared" si="22"/>
        <v>11.132996488828661</v>
      </c>
      <c r="G75" s="109">
        <f t="shared" si="23"/>
        <v>350.31000000000006</v>
      </c>
      <c r="H75" s="105">
        <v>70</v>
      </c>
      <c r="I75" s="142">
        <v>716.96</v>
      </c>
      <c r="J75" s="142">
        <v>366.65</v>
      </c>
    </row>
    <row r="76" spans="1:10" ht="18.75" customHeight="1">
      <c r="A76" s="123"/>
      <c r="B76" s="118">
        <v>20</v>
      </c>
      <c r="C76" s="133">
        <v>84.6643</v>
      </c>
      <c r="D76" s="133">
        <v>84.67</v>
      </c>
      <c r="E76" s="107">
        <f t="shared" si="21"/>
        <v>0.005700000000004479</v>
      </c>
      <c r="F76" s="108">
        <f t="shared" si="22"/>
        <v>19.2074403558582</v>
      </c>
      <c r="G76" s="109">
        <f t="shared" si="23"/>
        <v>296.76</v>
      </c>
      <c r="H76" s="105">
        <v>71</v>
      </c>
      <c r="I76" s="142">
        <v>849.43</v>
      </c>
      <c r="J76" s="142">
        <v>552.67</v>
      </c>
    </row>
    <row r="77" spans="1:10" ht="18.75" customHeight="1">
      <c r="A77" s="123"/>
      <c r="B77" s="118">
        <v>21</v>
      </c>
      <c r="C77" s="133">
        <v>86.3787</v>
      </c>
      <c r="D77" s="133">
        <v>86.3815</v>
      </c>
      <c r="E77" s="107">
        <f aca="true" t="shared" si="24" ref="E77:E103">D77-C77</f>
        <v>0.0028000000000076852</v>
      </c>
      <c r="F77" s="108">
        <f aca="true" t="shared" si="25" ref="F77:F103">((10^6)*E77/G77)</f>
        <v>9.51507119314808</v>
      </c>
      <c r="G77" s="109">
        <f aca="true" t="shared" si="26" ref="G77:G103">I77-J77</f>
        <v>294.27</v>
      </c>
      <c r="H77" s="105">
        <v>72</v>
      </c>
      <c r="I77" s="142">
        <v>827.54</v>
      </c>
      <c r="J77" s="142">
        <v>533.27</v>
      </c>
    </row>
    <row r="78" spans="1:10" ht="18.75" customHeight="1">
      <c r="A78" s="123">
        <v>21170</v>
      </c>
      <c r="B78" s="118">
        <v>22</v>
      </c>
      <c r="C78" s="133">
        <v>85.1461</v>
      </c>
      <c r="D78" s="133">
        <v>85.1486</v>
      </c>
      <c r="E78" s="107">
        <f t="shared" si="24"/>
        <v>0.0024999999999977263</v>
      </c>
      <c r="F78" s="108">
        <f t="shared" si="25"/>
        <v>9.056002318328359</v>
      </c>
      <c r="G78" s="109">
        <f t="shared" si="26"/>
        <v>276.05999999999995</v>
      </c>
      <c r="H78" s="105">
        <v>73</v>
      </c>
      <c r="I78" s="142">
        <v>621.42</v>
      </c>
      <c r="J78" s="142">
        <v>345.36</v>
      </c>
    </row>
    <row r="79" spans="1:10" ht="18.75" customHeight="1">
      <c r="A79" s="123"/>
      <c r="B79" s="118">
        <v>23</v>
      </c>
      <c r="C79" s="133">
        <v>87.6929</v>
      </c>
      <c r="D79" s="133">
        <v>87.694</v>
      </c>
      <c r="E79" s="107">
        <f t="shared" si="24"/>
        <v>0.0011000000000080945</v>
      </c>
      <c r="F79" s="108">
        <f t="shared" si="25"/>
        <v>3.7042025862341545</v>
      </c>
      <c r="G79" s="109">
        <f t="shared" si="26"/>
        <v>296.96</v>
      </c>
      <c r="H79" s="105">
        <v>74</v>
      </c>
      <c r="I79" s="142">
        <v>670.39</v>
      </c>
      <c r="J79" s="142">
        <v>373.43</v>
      </c>
    </row>
    <row r="80" spans="1:10" ht="18.75" customHeight="1">
      <c r="A80" s="123"/>
      <c r="B80" s="118">
        <v>24</v>
      </c>
      <c r="C80" s="133">
        <v>88.0724</v>
      </c>
      <c r="D80" s="133">
        <v>88.0753</v>
      </c>
      <c r="E80" s="107">
        <f t="shared" si="24"/>
        <v>0.002899999999996794</v>
      </c>
      <c r="F80" s="108">
        <f t="shared" si="25"/>
        <v>10.2195439968876</v>
      </c>
      <c r="G80" s="109">
        <f t="shared" si="26"/>
        <v>283.77</v>
      </c>
      <c r="H80" s="105">
        <v>75</v>
      </c>
      <c r="I80" s="142">
        <v>631.3</v>
      </c>
      <c r="J80" s="142">
        <v>347.53</v>
      </c>
    </row>
    <row r="81" spans="1:10" ht="18.75" customHeight="1">
      <c r="A81" s="123">
        <v>21177</v>
      </c>
      <c r="B81" s="118">
        <v>25</v>
      </c>
      <c r="C81" s="133">
        <v>87.075</v>
      </c>
      <c r="D81" s="133">
        <v>87.0766</v>
      </c>
      <c r="E81" s="107">
        <f t="shared" si="24"/>
        <v>0.001599999999996271</v>
      </c>
      <c r="F81" s="108">
        <f t="shared" si="25"/>
        <v>5.389382915643597</v>
      </c>
      <c r="G81" s="109">
        <f t="shared" si="26"/>
        <v>296.88</v>
      </c>
      <c r="H81" s="105">
        <v>76</v>
      </c>
      <c r="I81" s="142">
        <v>605.03</v>
      </c>
      <c r="J81" s="142">
        <v>308.15</v>
      </c>
    </row>
    <row r="82" spans="1:10" ht="18.75" customHeight="1">
      <c r="A82" s="123"/>
      <c r="B82" s="118">
        <v>26</v>
      </c>
      <c r="C82" s="133">
        <v>85.8203</v>
      </c>
      <c r="D82" s="133">
        <v>85.8208</v>
      </c>
      <c r="E82" s="107">
        <f t="shared" si="24"/>
        <v>0.0005000000000023874</v>
      </c>
      <c r="F82" s="108">
        <f t="shared" si="25"/>
        <v>1.608544588863684</v>
      </c>
      <c r="G82" s="109">
        <f t="shared" si="26"/>
        <v>310.8399999999999</v>
      </c>
      <c r="H82" s="105">
        <v>77</v>
      </c>
      <c r="I82" s="142">
        <v>678.56</v>
      </c>
      <c r="J82" s="142">
        <v>367.72</v>
      </c>
    </row>
    <row r="83" spans="1:10" ht="18.75" customHeight="1">
      <c r="A83" s="123"/>
      <c r="B83" s="118">
        <v>27</v>
      </c>
      <c r="C83" s="133">
        <v>86.3282</v>
      </c>
      <c r="D83" s="133">
        <v>86.3296</v>
      </c>
      <c r="E83" s="107">
        <f t="shared" si="24"/>
        <v>0.0014000000000038426</v>
      </c>
      <c r="F83" s="108">
        <f t="shared" si="25"/>
        <v>4.982206405707625</v>
      </c>
      <c r="G83" s="109">
        <f t="shared" si="26"/>
        <v>281</v>
      </c>
      <c r="H83" s="105">
        <v>78</v>
      </c>
      <c r="I83" s="142">
        <v>816.2</v>
      </c>
      <c r="J83" s="142">
        <v>535.2</v>
      </c>
    </row>
    <row r="84" spans="1:10" ht="18.75" customHeight="1">
      <c r="A84" s="123">
        <v>21190</v>
      </c>
      <c r="B84" s="118">
        <v>10</v>
      </c>
      <c r="C84" s="133">
        <v>85.0888</v>
      </c>
      <c r="D84" s="133">
        <v>85.0968</v>
      </c>
      <c r="E84" s="171">
        <f t="shared" si="24"/>
        <v>0.007999999999995566</v>
      </c>
      <c r="F84" s="172">
        <f t="shared" si="25"/>
        <v>29.897600717525854</v>
      </c>
      <c r="G84" s="173">
        <f t="shared" si="26"/>
        <v>267.5799999999999</v>
      </c>
      <c r="H84" s="174">
        <v>79</v>
      </c>
      <c r="I84" s="142">
        <v>786.03</v>
      </c>
      <c r="J84" s="142">
        <v>518.45</v>
      </c>
    </row>
    <row r="85" spans="1:10" ht="18.75" customHeight="1">
      <c r="A85" s="123"/>
      <c r="B85" s="118">
        <v>11</v>
      </c>
      <c r="C85" s="133">
        <v>86.0917</v>
      </c>
      <c r="D85" s="133">
        <v>86.1042</v>
      </c>
      <c r="E85" s="171">
        <f t="shared" si="24"/>
        <v>0.012500000000002842</v>
      </c>
      <c r="F85" s="172">
        <f t="shared" si="25"/>
        <v>36.49102320829906</v>
      </c>
      <c r="G85" s="173">
        <f t="shared" si="26"/>
        <v>342.54999999999995</v>
      </c>
      <c r="H85" s="174">
        <v>80</v>
      </c>
      <c r="I85" s="142">
        <v>710.67</v>
      </c>
      <c r="J85" s="142">
        <v>368.12</v>
      </c>
    </row>
    <row r="86" spans="1:10" ht="18.75" customHeight="1">
      <c r="A86" s="123"/>
      <c r="B86" s="118">
        <v>12</v>
      </c>
      <c r="C86" s="133">
        <v>84.8469</v>
      </c>
      <c r="D86" s="133">
        <v>84.8503</v>
      </c>
      <c r="E86" s="171">
        <f t="shared" si="24"/>
        <v>0.0033999999999991815</v>
      </c>
      <c r="F86" s="172">
        <f t="shared" si="25"/>
        <v>11.649420955249713</v>
      </c>
      <c r="G86" s="173">
        <f t="shared" si="26"/>
        <v>291.86</v>
      </c>
      <c r="H86" s="174">
        <v>81</v>
      </c>
      <c r="I86" s="142">
        <v>812.98</v>
      </c>
      <c r="J86" s="142">
        <v>521.12</v>
      </c>
    </row>
    <row r="87" spans="1:10" ht="18.75" customHeight="1">
      <c r="A87" s="123">
        <v>21198</v>
      </c>
      <c r="B87" s="118">
        <v>13</v>
      </c>
      <c r="C87" s="133">
        <v>86.7381</v>
      </c>
      <c r="D87" s="133">
        <v>86.7614</v>
      </c>
      <c r="E87" s="171">
        <f t="shared" si="24"/>
        <v>0.023299999999991883</v>
      </c>
      <c r="F87" s="172">
        <f t="shared" si="25"/>
        <v>79.92590559821585</v>
      </c>
      <c r="G87" s="173">
        <f t="shared" si="26"/>
        <v>291.52</v>
      </c>
      <c r="H87" s="174">
        <v>82</v>
      </c>
      <c r="I87" s="142">
        <v>846.96</v>
      </c>
      <c r="J87" s="142">
        <v>555.44</v>
      </c>
    </row>
    <row r="88" spans="1:10" ht="18.75" customHeight="1">
      <c r="A88" s="123"/>
      <c r="B88" s="118">
        <v>14</v>
      </c>
      <c r="C88" s="133">
        <v>85.952</v>
      </c>
      <c r="D88" s="133">
        <v>85.9725</v>
      </c>
      <c r="E88" s="171">
        <f t="shared" si="24"/>
        <v>0.02049999999999841</v>
      </c>
      <c r="F88" s="172">
        <f t="shared" si="25"/>
        <v>74.28612842440356</v>
      </c>
      <c r="G88" s="173">
        <f t="shared" si="26"/>
        <v>275.96000000000004</v>
      </c>
      <c r="H88" s="174">
        <v>83</v>
      </c>
      <c r="I88" s="142">
        <v>842.57</v>
      </c>
      <c r="J88" s="142">
        <v>566.61</v>
      </c>
    </row>
    <row r="89" spans="1:10" ht="18.75" customHeight="1">
      <c r="A89" s="123"/>
      <c r="B89" s="118">
        <v>15</v>
      </c>
      <c r="C89" s="133">
        <v>86.9762</v>
      </c>
      <c r="D89" s="133">
        <v>87.0049</v>
      </c>
      <c r="E89" s="171">
        <f t="shared" si="24"/>
        <v>0.028700000000000614</v>
      </c>
      <c r="F89" s="172">
        <f t="shared" si="25"/>
        <v>95.15599615397572</v>
      </c>
      <c r="G89" s="173">
        <f t="shared" si="26"/>
        <v>301.60999999999996</v>
      </c>
      <c r="H89" s="174">
        <v>84</v>
      </c>
      <c r="I89" s="142">
        <v>803.92</v>
      </c>
      <c r="J89" s="142">
        <v>502.31</v>
      </c>
    </row>
    <row r="90" spans="1:10" ht="18.75" customHeight="1">
      <c r="A90" s="123">
        <v>21206</v>
      </c>
      <c r="B90" s="118">
        <v>16</v>
      </c>
      <c r="C90" s="133">
        <v>86.133</v>
      </c>
      <c r="D90" s="133">
        <v>86.1499</v>
      </c>
      <c r="E90" s="171">
        <f t="shared" si="24"/>
        <v>0.0169000000000068</v>
      </c>
      <c r="F90" s="172">
        <f t="shared" si="25"/>
        <v>52.70708582836452</v>
      </c>
      <c r="G90" s="173">
        <f t="shared" si="26"/>
        <v>320.64</v>
      </c>
      <c r="H90" s="174">
        <v>85</v>
      </c>
      <c r="I90" s="142">
        <v>665.79</v>
      </c>
      <c r="J90" s="142">
        <v>345.15</v>
      </c>
    </row>
    <row r="91" spans="1:10" ht="18.75" customHeight="1">
      <c r="A91" s="123"/>
      <c r="B91" s="118">
        <v>17</v>
      </c>
      <c r="C91" s="133">
        <v>87.227</v>
      </c>
      <c r="D91" s="133">
        <v>87.2376</v>
      </c>
      <c r="E91" s="171">
        <f t="shared" si="24"/>
        <v>0.010599999999996612</v>
      </c>
      <c r="F91" s="172">
        <f t="shared" si="25"/>
        <v>36.813224977414094</v>
      </c>
      <c r="G91" s="173">
        <f t="shared" si="26"/>
        <v>287.93999999999994</v>
      </c>
      <c r="H91" s="174">
        <v>86</v>
      </c>
      <c r="I91" s="142">
        <v>822.9</v>
      </c>
      <c r="J91" s="142">
        <v>534.96</v>
      </c>
    </row>
    <row r="92" spans="1:10" ht="18.75" customHeight="1">
      <c r="A92" s="123"/>
      <c r="B92" s="118">
        <v>18</v>
      </c>
      <c r="C92" s="133">
        <v>85.1668</v>
      </c>
      <c r="D92" s="133">
        <v>85.1837</v>
      </c>
      <c r="E92" s="171">
        <f t="shared" si="24"/>
        <v>0.0169000000000068</v>
      </c>
      <c r="F92" s="172">
        <f t="shared" si="25"/>
        <v>62.4053764632281</v>
      </c>
      <c r="G92" s="173">
        <f t="shared" si="26"/>
        <v>270.80999999999995</v>
      </c>
      <c r="H92" s="174">
        <v>87</v>
      </c>
      <c r="I92" s="142">
        <v>815.05</v>
      </c>
      <c r="J92" s="142">
        <v>544.24</v>
      </c>
    </row>
    <row r="93" spans="1:10" ht="18.75" customHeight="1">
      <c r="A93" s="123">
        <v>21218</v>
      </c>
      <c r="B93" s="118">
        <v>13</v>
      </c>
      <c r="C93" s="133">
        <v>86.7337</v>
      </c>
      <c r="D93" s="133">
        <v>86.7472</v>
      </c>
      <c r="E93" s="171">
        <f t="shared" si="24"/>
        <v>0.013500000000007617</v>
      </c>
      <c r="F93" s="172">
        <f t="shared" si="25"/>
        <v>42.2985336508573</v>
      </c>
      <c r="G93" s="173">
        <f t="shared" si="26"/>
        <v>319.16</v>
      </c>
      <c r="H93" s="174">
        <v>88</v>
      </c>
      <c r="I93" s="142">
        <v>697.97</v>
      </c>
      <c r="J93" s="142">
        <v>378.81</v>
      </c>
    </row>
    <row r="94" spans="1:10" ht="18.75" customHeight="1">
      <c r="A94" s="123"/>
      <c r="B94" s="118">
        <v>14</v>
      </c>
      <c r="C94" s="133">
        <v>85.9458</v>
      </c>
      <c r="D94" s="133">
        <v>85.9525</v>
      </c>
      <c r="E94" s="171">
        <f t="shared" si="24"/>
        <v>0.006699999999995043</v>
      </c>
      <c r="F94" s="172">
        <f t="shared" si="25"/>
        <v>23.751285050852715</v>
      </c>
      <c r="G94" s="173">
        <f t="shared" si="26"/>
        <v>282.09000000000003</v>
      </c>
      <c r="H94" s="174">
        <v>89</v>
      </c>
      <c r="I94" s="142">
        <v>782.71</v>
      </c>
      <c r="J94" s="142">
        <v>500.62</v>
      </c>
    </row>
    <row r="95" spans="1:10" ht="18.75" customHeight="1">
      <c r="A95" s="123"/>
      <c r="B95" s="118">
        <v>15</v>
      </c>
      <c r="C95" s="133">
        <v>87.0014</v>
      </c>
      <c r="D95" s="133">
        <v>87.0067</v>
      </c>
      <c r="E95" s="171">
        <f t="shared" si="24"/>
        <v>0.005299999999991201</v>
      </c>
      <c r="F95" s="172">
        <f t="shared" si="25"/>
        <v>15.164086864442218</v>
      </c>
      <c r="G95" s="173">
        <f t="shared" si="26"/>
        <v>349.51000000000005</v>
      </c>
      <c r="H95" s="174">
        <v>90</v>
      </c>
      <c r="I95" s="142">
        <v>718.94</v>
      </c>
      <c r="J95" s="142">
        <v>369.43</v>
      </c>
    </row>
    <row r="96" spans="1:10" ht="18.75" customHeight="1">
      <c r="A96" s="123">
        <v>21227</v>
      </c>
      <c r="B96" s="118">
        <v>16</v>
      </c>
      <c r="C96" s="133">
        <v>86.1385</v>
      </c>
      <c r="D96" s="133">
        <v>86.1437</v>
      </c>
      <c r="E96" s="171">
        <f t="shared" si="24"/>
        <v>0.005200000000002092</v>
      </c>
      <c r="F96" s="172">
        <f t="shared" si="25"/>
        <v>18.99404609709644</v>
      </c>
      <c r="G96" s="173">
        <f t="shared" si="26"/>
        <v>273.77</v>
      </c>
      <c r="H96" s="174">
        <v>91</v>
      </c>
      <c r="I96" s="142">
        <v>824.23</v>
      </c>
      <c r="J96" s="142">
        <v>550.46</v>
      </c>
    </row>
    <row r="97" spans="1:10" ht="18.75" customHeight="1">
      <c r="A97" s="123"/>
      <c r="B97" s="118">
        <v>17</v>
      </c>
      <c r="C97" s="133">
        <v>87.223</v>
      </c>
      <c r="D97" s="133">
        <v>87.2328</v>
      </c>
      <c r="E97" s="171">
        <f t="shared" si="24"/>
        <v>0.009799999999998477</v>
      </c>
      <c r="F97" s="172">
        <f t="shared" si="25"/>
        <v>30.784695608464148</v>
      </c>
      <c r="G97" s="173">
        <f t="shared" si="26"/>
        <v>318.34</v>
      </c>
      <c r="H97" s="174">
        <v>92</v>
      </c>
      <c r="I97" s="142">
        <v>672.25</v>
      </c>
      <c r="J97" s="142">
        <v>353.91</v>
      </c>
    </row>
    <row r="98" spans="1:10" ht="18.75" customHeight="1">
      <c r="A98" s="123"/>
      <c r="B98" s="118">
        <v>18</v>
      </c>
      <c r="C98" s="133">
        <v>85.1245</v>
      </c>
      <c r="D98" s="133">
        <v>85.1346</v>
      </c>
      <c r="E98" s="171">
        <f t="shared" si="24"/>
        <v>0.010100000000008436</v>
      </c>
      <c r="F98" s="172">
        <f t="shared" si="25"/>
        <v>33.60617555070352</v>
      </c>
      <c r="G98" s="173">
        <f t="shared" si="26"/>
        <v>300.54</v>
      </c>
      <c r="H98" s="174">
        <v>93</v>
      </c>
      <c r="I98" s="142">
        <v>747.84</v>
      </c>
      <c r="J98" s="142">
        <v>447.3</v>
      </c>
    </row>
    <row r="99" spans="1:10" ht="18.75" customHeight="1">
      <c r="A99" s="123">
        <v>21255</v>
      </c>
      <c r="B99" s="118">
        <v>19</v>
      </c>
      <c r="C99" s="133">
        <v>88.974</v>
      </c>
      <c r="D99" s="133">
        <v>88.9823</v>
      </c>
      <c r="E99" s="171">
        <f t="shared" si="24"/>
        <v>0.008299999999991314</v>
      </c>
      <c r="F99" s="172">
        <f t="shared" si="25"/>
        <v>31.727828746144166</v>
      </c>
      <c r="G99" s="173">
        <f t="shared" si="26"/>
        <v>261.6</v>
      </c>
      <c r="H99" s="174">
        <v>94</v>
      </c>
      <c r="I99" s="142">
        <v>780.47</v>
      </c>
      <c r="J99" s="142">
        <v>518.87</v>
      </c>
    </row>
    <row r="100" spans="1:10" ht="18.75" customHeight="1">
      <c r="A100" s="123"/>
      <c r="B100" s="118">
        <v>20</v>
      </c>
      <c r="C100" s="133">
        <v>84.6626</v>
      </c>
      <c r="D100" s="133">
        <v>84.6748</v>
      </c>
      <c r="E100" s="171">
        <f t="shared" si="24"/>
        <v>0.012200000000007094</v>
      </c>
      <c r="F100" s="172">
        <f t="shared" si="25"/>
        <v>47.024360160372716</v>
      </c>
      <c r="G100" s="173">
        <f t="shared" si="26"/>
        <v>259.43999999999994</v>
      </c>
      <c r="H100" s="174">
        <v>95</v>
      </c>
      <c r="I100" s="142">
        <v>781.63</v>
      </c>
      <c r="J100" s="142">
        <v>522.19</v>
      </c>
    </row>
    <row r="101" spans="1:10" ht="18.75" customHeight="1">
      <c r="A101" s="123"/>
      <c r="B101" s="118">
        <v>21</v>
      </c>
      <c r="C101" s="133">
        <v>86.37</v>
      </c>
      <c r="D101" s="133">
        <v>86.3808</v>
      </c>
      <c r="E101" s="171">
        <f t="shared" si="24"/>
        <v>0.01079999999998904</v>
      </c>
      <c r="F101" s="172">
        <f t="shared" si="25"/>
        <v>44.13928396268204</v>
      </c>
      <c r="G101" s="173">
        <f t="shared" si="26"/>
        <v>244.67999999999995</v>
      </c>
      <c r="H101" s="174">
        <v>96</v>
      </c>
      <c r="I101" s="142">
        <v>757.06</v>
      </c>
      <c r="J101" s="142">
        <v>512.38</v>
      </c>
    </row>
    <row r="102" spans="1:10" ht="18.75" customHeight="1">
      <c r="A102" s="123">
        <v>21270</v>
      </c>
      <c r="B102" s="118">
        <v>22</v>
      </c>
      <c r="C102" s="133">
        <v>85.1183</v>
      </c>
      <c r="D102" s="133">
        <v>85.1255</v>
      </c>
      <c r="E102" s="171">
        <f t="shared" si="24"/>
        <v>0.007199999999997431</v>
      </c>
      <c r="F102" s="172">
        <f t="shared" si="25"/>
        <v>24.882499308810583</v>
      </c>
      <c r="G102" s="173">
        <f t="shared" si="26"/>
        <v>289.36</v>
      </c>
      <c r="H102" s="174">
        <v>97</v>
      </c>
      <c r="I102" s="142">
        <v>818.53</v>
      </c>
      <c r="J102" s="142">
        <v>529.17</v>
      </c>
    </row>
    <row r="103" spans="1:10" ht="18.75" customHeight="1">
      <c r="A103" s="123"/>
      <c r="B103" s="118">
        <v>23</v>
      </c>
      <c r="C103" s="133">
        <v>87.6756</v>
      </c>
      <c r="D103" s="133">
        <v>87.6854</v>
      </c>
      <c r="E103" s="171">
        <f t="shared" si="24"/>
        <v>0.009799999999998477</v>
      </c>
      <c r="F103" s="172">
        <f t="shared" si="25"/>
        <v>31.006770866286388</v>
      </c>
      <c r="G103" s="173">
        <f t="shared" si="26"/>
        <v>316.06</v>
      </c>
      <c r="H103" s="174">
        <v>98</v>
      </c>
      <c r="I103" s="142">
        <v>615.61</v>
      </c>
      <c r="J103" s="142">
        <v>299.55</v>
      </c>
    </row>
    <row r="104" spans="1:10" ht="18.75" customHeight="1">
      <c r="A104" s="175"/>
      <c r="B104" s="176">
        <v>24</v>
      </c>
      <c r="C104" s="177">
        <v>88.084</v>
      </c>
      <c r="D104" s="177">
        <v>88.0915</v>
      </c>
      <c r="E104" s="178">
        <f>D104-C104</f>
        <v>0.007499999999993179</v>
      </c>
      <c r="F104" s="179">
        <f>((10^6)*E104/G104)</f>
        <v>29.37375161552963</v>
      </c>
      <c r="G104" s="180">
        <f>I104-J104</f>
        <v>255.32999999999993</v>
      </c>
      <c r="H104" s="181">
        <v>99</v>
      </c>
      <c r="I104" s="182">
        <v>810.3</v>
      </c>
      <c r="J104" s="182">
        <v>554.97</v>
      </c>
    </row>
    <row r="105" spans="1:10" ht="18.75" customHeight="1">
      <c r="A105" s="183">
        <v>21277</v>
      </c>
      <c r="B105" s="184">
        <v>1</v>
      </c>
      <c r="C105" s="185">
        <v>85.4362</v>
      </c>
      <c r="D105" s="185">
        <v>85.447</v>
      </c>
      <c r="E105" s="186">
        <f>D105-C105</f>
        <v>0.010800000000003251</v>
      </c>
      <c r="F105" s="187">
        <f>((10^6)*E105/G105)</f>
        <v>34.937888198768285</v>
      </c>
      <c r="G105" s="188">
        <f>I105-J105</f>
        <v>309.12</v>
      </c>
      <c r="H105" s="189">
        <v>1</v>
      </c>
      <c r="I105" s="190">
        <v>829.05</v>
      </c>
      <c r="J105" s="190">
        <v>519.93</v>
      </c>
    </row>
    <row r="106" spans="1:10" ht="18.75" customHeight="1">
      <c r="A106" s="123"/>
      <c r="B106" s="118">
        <v>2</v>
      </c>
      <c r="C106" s="133">
        <v>87.4841</v>
      </c>
      <c r="D106" s="133">
        <v>87.4896</v>
      </c>
      <c r="E106" s="171">
        <f aca="true" t="shared" si="27" ref="E106:E169">D106-C106</f>
        <v>0.00549999999999784</v>
      </c>
      <c r="F106" s="172">
        <f aca="true" t="shared" si="28" ref="F106:F169">((10^6)*E106/G106)</f>
        <v>19.34916446789038</v>
      </c>
      <c r="G106" s="173">
        <f aca="true" t="shared" si="29" ref="G106:G169">I106-J106</f>
        <v>284.25</v>
      </c>
      <c r="H106" s="174">
        <v>2</v>
      </c>
      <c r="I106" s="142">
        <v>850.72</v>
      </c>
      <c r="J106" s="142">
        <v>566.47</v>
      </c>
    </row>
    <row r="107" spans="1:10" ht="18.75" customHeight="1">
      <c r="A107" s="123"/>
      <c r="B107" s="184">
        <v>3</v>
      </c>
      <c r="C107" s="133">
        <v>85.863</v>
      </c>
      <c r="D107" s="133">
        <v>85.8656</v>
      </c>
      <c r="E107" s="171">
        <f t="shared" si="27"/>
        <v>0.002600000000001046</v>
      </c>
      <c r="F107" s="172">
        <f t="shared" si="28"/>
        <v>9.914582062237058</v>
      </c>
      <c r="G107" s="173">
        <f t="shared" si="29"/>
        <v>262.24</v>
      </c>
      <c r="H107" s="189">
        <v>3</v>
      </c>
      <c r="I107" s="142">
        <v>645.48</v>
      </c>
      <c r="J107" s="142">
        <v>383.24</v>
      </c>
    </row>
    <row r="108" spans="1:10" ht="18.75" customHeight="1">
      <c r="A108" s="123">
        <v>21297</v>
      </c>
      <c r="B108" s="118">
        <v>4</v>
      </c>
      <c r="C108" s="133">
        <v>85.0298</v>
      </c>
      <c r="D108" s="133">
        <v>85.0389</v>
      </c>
      <c r="E108" s="171">
        <f t="shared" si="27"/>
        <v>0.00910000000000366</v>
      </c>
      <c r="F108" s="172">
        <f t="shared" si="28"/>
        <v>24.493970714910795</v>
      </c>
      <c r="G108" s="173">
        <f t="shared" si="29"/>
        <v>371.52000000000004</v>
      </c>
      <c r="H108" s="174">
        <v>4</v>
      </c>
      <c r="I108" s="142">
        <v>746.7</v>
      </c>
      <c r="J108" s="142">
        <v>375.18</v>
      </c>
    </row>
    <row r="109" spans="1:10" ht="18.75" customHeight="1">
      <c r="A109" s="123"/>
      <c r="B109" s="184">
        <v>5</v>
      </c>
      <c r="C109" s="133">
        <v>85.0398</v>
      </c>
      <c r="D109" s="133">
        <v>85.0531</v>
      </c>
      <c r="E109" s="171">
        <f t="shared" si="27"/>
        <v>0.013300000000000978</v>
      </c>
      <c r="F109" s="172">
        <f t="shared" si="28"/>
        <v>36.97011813759827</v>
      </c>
      <c r="G109" s="173">
        <f t="shared" si="29"/>
        <v>359.75000000000006</v>
      </c>
      <c r="H109" s="189">
        <v>5</v>
      </c>
      <c r="I109" s="142">
        <v>729.69</v>
      </c>
      <c r="J109" s="142">
        <v>369.94</v>
      </c>
    </row>
    <row r="110" spans="1:10" ht="23.25">
      <c r="A110" s="123"/>
      <c r="B110" s="118">
        <v>6</v>
      </c>
      <c r="C110" s="133">
        <v>87.3985</v>
      </c>
      <c r="D110" s="133">
        <v>87.4163</v>
      </c>
      <c r="E110" s="171">
        <f t="shared" si="27"/>
        <v>0.017800000000008254</v>
      </c>
      <c r="F110" s="172">
        <f t="shared" si="28"/>
        <v>54.56942272910958</v>
      </c>
      <c r="G110" s="173">
        <f t="shared" si="29"/>
        <v>326.19</v>
      </c>
      <c r="H110" s="174">
        <v>6</v>
      </c>
      <c r="I110" s="142">
        <v>665.76</v>
      </c>
      <c r="J110" s="142">
        <v>339.57</v>
      </c>
    </row>
    <row r="111" spans="1:10" ht="23.25">
      <c r="A111" s="123">
        <v>21306</v>
      </c>
      <c r="B111" s="118">
        <v>28</v>
      </c>
      <c r="C111" s="133">
        <v>87.2013</v>
      </c>
      <c r="D111" s="133">
        <v>87.2121</v>
      </c>
      <c r="E111" s="171">
        <f t="shared" si="27"/>
        <v>0.010800000000003251</v>
      </c>
      <c r="F111" s="172">
        <f t="shared" si="28"/>
        <v>28.600180075216496</v>
      </c>
      <c r="G111" s="173">
        <f t="shared" si="29"/>
        <v>377.61999999999995</v>
      </c>
      <c r="H111" s="189">
        <v>7</v>
      </c>
      <c r="I111" s="142">
        <v>747.16</v>
      </c>
      <c r="J111" s="142">
        <v>369.54</v>
      </c>
    </row>
    <row r="112" spans="1:10" ht="23.25">
      <c r="A112" s="123"/>
      <c r="B112" s="118">
        <v>29</v>
      </c>
      <c r="C112" s="133">
        <v>85.2324</v>
      </c>
      <c r="D112" s="133">
        <v>85.2444</v>
      </c>
      <c r="E112" s="171">
        <f t="shared" si="27"/>
        <v>0.012000000000000455</v>
      </c>
      <c r="F112" s="172">
        <f t="shared" si="28"/>
        <v>40.52821777162502</v>
      </c>
      <c r="G112" s="173">
        <f t="shared" si="29"/>
        <v>296.09000000000003</v>
      </c>
      <c r="H112" s="174">
        <v>8</v>
      </c>
      <c r="I112" s="142">
        <v>829.98</v>
      </c>
      <c r="J112" s="142">
        <v>533.89</v>
      </c>
    </row>
    <row r="113" spans="1:10" ht="23.25">
      <c r="A113" s="123"/>
      <c r="B113" s="118">
        <v>30</v>
      </c>
      <c r="C113" s="133">
        <v>84.9644</v>
      </c>
      <c r="D113" s="133">
        <v>84.9732</v>
      </c>
      <c r="E113" s="171">
        <f t="shared" si="27"/>
        <v>0.008800000000007913</v>
      </c>
      <c r="F113" s="172">
        <f t="shared" si="28"/>
        <v>32.09687420216621</v>
      </c>
      <c r="G113" s="173">
        <f t="shared" si="29"/>
        <v>274.1700000000001</v>
      </c>
      <c r="H113" s="189">
        <v>9</v>
      </c>
      <c r="I113" s="142">
        <v>846.57</v>
      </c>
      <c r="J113" s="142">
        <v>572.4</v>
      </c>
    </row>
    <row r="114" spans="1:10" ht="23.25">
      <c r="A114" s="123">
        <v>21323</v>
      </c>
      <c r="B114" s="118">
        <v>31</v>
      </c>
      <c r="C114" s="133">
        <v>84.8945</v>
      </c>
      <c r="D114" s="133">
        <v>84.9311</v>
      </c>
      <c r="E114" s="171">
        <f t="shared" si="27"/>
        <v>0.03660000000000707</v>
      </c>
      <c r="F114" s="172">
        <f t="shared" si="28"/>
        <v>124.96158967532885</v>
      </c>
      <c r="G114" s="173">
        <f t="shared" si="29"/>
        <v>292.89000000000004</v>
      </c>
      <c r="H114" s="174">
        <v>10</v>
      </c>
      <c r="I114" s="142">
        <v>670.22</v>
      </c>
      <c r="J114" s="142">
        <v>377.33</v>
      </c>
    </row>
    <row r="115" spans="1:10" ht="23.25">
      <c r="A115" s="123"/>
      <c r="B115" s="118">
        <v>32</v>
      </c>
      <c r="C115" s="133">
        <v>85.0598</v>
      </c>
      <c r="D115" s="133">
        <v>85.093</v>
      </c>
      <c r="E115" s="171">
        <f t="shared" si="27"/>
        <v>0.03320000000000789</v>
      </c>
      <c r="F115" s="172">
        <f t="shared" si="28"/>
        <v>97.58104811453394</v>
      </c>
      <c r="G115" s="173">
        <f t="shared" si="29"/>
        <v>340.23</v>
      </c>
      <c r="H115" s="189">
        <v>11</v>
      </c>
      <c r="I115" s="142">
        <v>709.47</v>
      </c>
      <c r="J115" s="142">
        <v>369.24</v>
      </c>
    </row>
    <row r="116" spans="1:10" ht="23.25">
      <c r="A116" s="123"/>
      <c r="B116" s="118">
        <v>33</v>
      </c>
      <c r="C116" s="133">
        <v>86.018</v>
      </c>
      <c r="D116" s="133">
        <v>86.0525</v>
      </c>
      <c r="E116" s="171">
        <f t="shared" si="27"/>
        <v>0.0344999999999942</v>
      </c>
      <c r="F116" s="172">
        <f t="shared" si="28"/>
        <v>109.37450464443522</v>
      </c>
      <c r="G116" s="173">
        <f t="shared" si="29"/>
        <v>315.43</v>
      </c>
      <c r="H116" s="174">
        <v>12</v>
      </c>
      <c r="I116" s="142">
        <v>713.88</v>
      </c>
      <c r="J116" s="142">
        <v>398.45</v>
      </c>
    </row>
    <row r="117" spans="1:10" ht="23.25">
      <c r="A117" s="123">
        <v>21330</v>
      </c>
      <c r="B117" s="118">
        <v>34</v>
      </c>
      <c r="C117" s="133">
        <v>83.7513</v>
      </c>
      <c r="D117" s="133">
        <v>83.7798</v>
      </c>
      <c r="E117" s="171">
        <f t="shared" si="27"/>
        <v>0.028499999999993975</v>
      </c>
      <c r="F117" s="172">
        <f t="shared" si="28"/>
        <v>100.31678986270317</v>
      </c>
      <c r="G117" s="173">
        <f t="shared" si="29"/>
        <v>284.1</v>
      </c>
      <c r="H117" s="189">
        <v>13</v>
      </c>
      <c r="I117" s="142">
        <v>834.5</v>
      </c>
      <c r="J117" s="142">
        <v>550.4</v>
      </c>
    </row>
    <row r="118" spans="1:10" ht="23.25">
      <c r="A118" s="123"/>
      <c r="B118" s="118">
        <v>35</v>
      </c>
      <c r="C118" s="133">
        <v>85.0297</v>
      </c>
      <c r="D118" s="133">
        <v>85.0555</v>
      </c>
      <c r="E118" s="171">
        <f t="shared" si="27"/>
        <v>0.02579999999998961</v>
      </c>
      <c r="F118" s="172">
        <f t="shared" si="28"/>
        <v>78.00453514736088</v>
      </c>
      <c r="G118" s="173">
        <f t="shared" si="29"/>
        <v>330.75</v>
      </c>
      <c r="H118" s="174">
        <v>14</v>
      </c>
      <c r="I118" s="142">
        <v>698.25</v>
      </c>
      <c r="J118" s="142">
        <v>367.5</v>
      </c>
    </row>
    <row r="119" spans="1:10" ht="23.25">
      <c r="A119" s="123"/>
      <c r="B119" s="118">
        <v>36</v>
      </c>
      <c r="C119" s="133">
        <v>84.604</v>
      </c>
      <c r="D119" s="133">
        <v>84.6258</v>
      </c>
      <c r="E119" s="171">
        <f t="shared" si="27"/>
        <v>0.02179999999999893</v>
      </c>
      <c r="F119" s="172">
        <f t="shared" si="28"/>
        <v>81.9117757571163</v>
      </c>
      <c r="G119" s="173">
        <f t="shared" si="29"/>
        <v>266.14</v>
      </c>
      <c r="H119" s="189">
        <v>15</v>
      </c>
      <c r="I119" s="142">
        <v>817.27</v>
      </c>
      <c r="J119" s="142">
        <v>551.13</v>
      </c>
    </row>
    <row r="120" spans="1:10" ht="23.25">
      <c r="A120" s="123">
        <v>21339</v>
      </c>
      <c r="B120" s="118">
        <v>10</v>
      </c>
      <c r="C120" s="133">
        <v>85.074</v>
      </c>
      <c r="D120" s="133">
        <v>85.1007</v>
      </c>
      <c r="E120" s="171">
        <f t="shared" si="27"/>
        <v>0.026700000000005275</v>
      </c>
      <c r="F120" s="172">
        <f t="shared" si="28"/>
        <v>87.29769494852141</v>
      </c>
      <c r="G120" s="173">
        <f t="shared" si="29"/>
        <v>305.85</v>
      </c>
      <c r="H120" s="174">
        <v>16</v>
      </c>
      <c r="I120" s="142">
        <v>744.83</v>
      </c>
      <c r="J120" s="142">
        <v>438.98</v>
      </c>
    </row>
    <row r="121" spans="1:10" ht="23.25">
      <c r="A121" s="123"/>
      <c r="B121" s="118">
        <v>11</v>
      </c>
      <c r="C121" s="133">
        <v>86.078</v>
      </c>
      <c r="D121" s="133">
        <v>86.1007</v>
      </c>
      <c r="E121" s="171">
        <f t="shared" si="27"/>
        <v>0.022700000000000387</v>
      </c>
      <c r="F121" s="172">
        <f t="shared" si="28"/>
        <v>74.43599160545773</v>
      </c>
      <c r="G121" s="173">
        <f t="shared" si="29"/>
        <v>304.96</v>
      </c>
      <c r="H121" s="189">
        <v>17</v>
      </c>
      <c r="I121" s="142">
        <v>673.51</v>
      </c>
      <c r="J121" s="142">
        <v>368.55</v>
      </c>
    </row>
    <row r="122" spans="1:10" ht="23.25">
      <c r="A122" s="123"/>
      <c r="B122" s="118">
        <v>12</v>
      </c>
      <c r="C122" s="133">
        <v>84.852</v>
      </c>
      <c r="D122" s="133">
        <v>84.8721</v>
      </c>
      <c r="E122" s="171">
        <f t="shared" si="27"/>
        <v>0.02009999999999934</v>
      </c>
      <c r="F122" s="172">
        <f t="shared" si="28"/>
        <v>71.10010611955903</v>
      </c>
      <c r="G122" s="173">
        <f t="shared" si="29"/>
        <v>282.70000000000005</v>
      </c>
      <c r="H122" s="174">
        <v>18</v>
      </c>
      <c r="I122" s="142">
        <v>850.5</v>
      </c>
      <c r="J122" s="142">
        <v>567.8</v>
      </c>
    </row>
    <row r="123" spans="1:10" ht="23.25">
      <c r="A123" s="123">
        <v>21355</v>
      </c>
      <c r="B123" s="118">
        <v>13</v>
      </c>
      <c r="C123" s="133">
        <v>86.7313</v>
      </c>
      <c r="D123" s="133">
        <v>86.741</v>
      </c>
      <c r="E123" s="171">
        <f t="shared" si="27"/>
        <v>0.009699999999995157</v>
      </c>
      <c r="F123" s="172">
        <f t="shared" si="28"/>
        <v>32.61381211752793</v>
      </c>
      <c r="G123" s="173">
        <f t="shared" si="29"/>
        <v>297.42</v>
      </c>
      <c r="H123" s="189">
        <v>19</v>
      </c>
      <c r="I123" s="142">
        <v>692.72</v>
      </c>
      <c r="J123" s="142">
        <v>395.3</v>
      </c>
    </row>
    <row r="124" spans="1:10" ht="23.25">
      <c r="A124" s="123"/>
      <c r="B124" s="118">
        <v>14</v>
      </c>
      <c r="C124" s="133">
        <v>85.9382</v>
      </c>
      <c r="D124" s="133">
        <v>85.9504</v>
      </c>
      <c r="E124" s="171">
        <f t="shared" si="27"/>
        <v>0.012200000000007094</v>
      </c>
      <c r="F124" s="172">
        <f t="shared" si="28"/>
        <v>37.84940899080785</v>
      </c>
      <c r="G124" s="173">
        <f t="shared" si="29"/>
        <v>322.33</v>
      </c>
      <c r="H124" s="174">
        <v>20</v>
      </c>
      <c r="I124" s="142">
        <v>700.42</v>
      </c>
      <c r="J124" s="142">
        <v>378.09</v>
      </c>
    </row>
    <row r="125" spans="1:10" ht="23.25">
      <c r="A125" s="123"/>
      <c r="B125" s="118">
        <v>15</v>
      </c>
      <c r="C125" s="133">
        <v>86.9784</v>
      </c>
      <c r="D125" s="133">
        <v>86.9837</v>
      </c>
      <c r="E125" s="171">
        <f t="shared" si="27"/>
        <v>0.0053000000000054115</v>
      </c>
      <c r="F125" s="172">
        <f t="shared" si="28"/>
        <v>19.230071477832485</v>
      </c>
      <c r="G125" s="173">
        <f t="shared" si="29"/>
        <v>275.61</v>
      </c>
      <c r="H125" s="189">
        <v>21</v>
      </c>
      <c r="I125" s="142">
        <v>841.15</v>
      </c>
      <c r="J125" s="142">
        <v>565.54</v>
      </c>
    </row>
    <row r="126" spans="1:10" ht="23.25">
      <c r="A126" s="123">
        <v>21362</v>
      </c>
      <c r="B126" s="118">
        <v>16</v>
      </c>
      <c r="C126" s="133">
        <v>86.1438</v>
      </c>
      <c r="D126" s="133">
        <v>86.1473</v>
      </c>
      <c r="E126" s="171">
        <f t="shared" si="27"/>
        <v>0.003500000000002501</v>
      </c>
      <c r="F126" s="172">
        <f t="shared" si="28"/>
        <v>10.624089363776411</v>
      </c>
      <c r="G126" s="173">
        <f t="shared" si="29"/>
        <v>329.44</v>
      </c>
      <c r="H126" s="174">
        <v>22</v>
      </c>
      <c r="I126" s="142">
        <v>669.27</v>
      </c>
      <c r="J126" s="142">
        <v>339.83</v>
      </c>
    </row>
    <row r="127" spans="1:10" ht="23.25">
      <c r="A127" s="123"/>
      <c r="B127" s="118">
        <v>17</v>
      </c>
      <c r="C127" s="133">
        <v>87.228</v>
      </c>
      <c r="D127" s="133">
        <v>87.2328</v>
      </c>
      <c r="E127" s="171">
        <f t="shared" si="27"/>
        <v>0.004800000000003024</v>
      </c>
      <c r="F127" s="172">
        <f t="shared" si="28"/>
        <v>13.994169096218728</v>
      </c>
      <c r="G127" s="173">
        <f t="shared" si="29"/>
        <v>343</v>
      </c>
      <c r="H127" s="189">
        <v>23</v>
      </c>
      <c r="I127" s="142">
        <v>701.13</v>
      </c>
      <c r="J127" s="142">
        <v>358.13</v>
      </c>
    </row>
    <row r="128" spans="1:10" ht="23.25">
      <c r="A128" s="123"/>
      <c r="B128" s="118">
        <v>18</v>
      </c>
      <c r="C128" s="133">
        <v>85.1468</v>
      </c>
      <c r="D128" s="133">
        <v>85.1521</v>
      </c>
      <c r="E128" s="171">
        <f t="shared" si="27"/>
        <v>0.0053000000000054115</v>
      </c>
      <c r="F128" s="172">
        <f t="shared" si="28"/>
        <v>17.036870359077476</v>
      </c>
      <c r="G128" s="173">
        <f t="shared" si="29"/>
        <v>311.09</v>
      </c>
      <c r="H128" s="174">
        <v>24</v>
      </c>
      <c r="I128" s="142">
        <v>811.27</v>
      </c>
      <c r="J128" s="142">
        <v>500.18</v>
      </c>
    </row>
    <row r="129" spans="1:10" ht="23.25">
      <c r="A129" s="123">
        <v>21367</v>
      </c>
      <c r="B129" s="118">
        <v>1</v>
      </c>
      <c r="C129" s="133">
        <v>85.428</v>
      </c>
      <c r="D129" s="133">
        <v>85.4497</v>
      </c>
      <c r="E129" s="171">
        <f t="shared" si="27"/>
        <v>0.021700000000009823</v>
      </c>
      <c r="F129" s="172">
        <f t="shared" si="28"/>
        <v>78.59755876710427</v>
      </c>
      <c r="G129" s="173">
        <f t="shared" si="29"/>
        <v>276.09000000000003</v>
      </c>
      <c r="H129" s="189">
        <v>25</v>
      </c>
      <c r="I129" s="142">
        <v>805.63</v>
      </c>
      <c r="J129" s="142">
        <v>529.54</v>
      </c>
    </row>
    <row r="130" spans="1:10" ht="23.25">
      <c r="A130" s="123"/>
      <c r="B130" s="118">
        <v>2</v>
      </c>
      <c r="C130" s="133">
        <v>87.5008</v>
      </c>
      <c r="D130" s="133">
        <v>87.5223</v>
      </c>
      <c r="E130" s="171">
        <f t="shared" si="27"/>
        <v>0.021500000000003183</v>
      </c>
      <c r="F130" s="172">
        <f t="shared" si="28"/>
        <v>73.84509702903378</v>
      </c>
      <c r="G130" s="173">
        <f t="shared" si="29"/>
        <v>291.15</v>
      </c>
      <c r="H130" s="174">
        <v>26</v>
      </c>
      <c r="I130" s="142">
        <v>799.87</v>
      </c>
      <c r="J130" s="142">
        <v>508.72</v>
      </c>
    </row>
    <row r="131" spans="2:10" ht="23.25">
      <c r="B131" s="118">
        <v>3</v>
      </c>
      <c r="C131" s="133">
        <v>85.8748</v>
      </c>
      <c r="D131" s="133">
        <v>85.8974</v>
      </c>
      <c r="E131" s="171">
        <f t="shared" si="27"/>
        <v>0.022600000000011278</v>
      </c>
      <c r="F131" s="172">
        <f t="shared" si="28"/>
        <v>74.0716462915384</v>
      </c>
      <c r="G131" s="173">
        <f t="shared" si="29"/>
        <v>305.10999999999996</v>
      </c>
      <c r="H131" s="189">
        <v>27</v>
      </c>
      <c r="I131" s="142">
        <v>813.54</v>
      </c>
      <c r="J131" s="142">
        <v>508.43</v>
      </c>
    </row>
    <row r="132" spans="1:10" ht="23.25">
      <c r="A132" s="123">
        <v>21382</v>
      </c>
      <c r="B132" s="118">
        <v>4</v>
      </c>
      <c r="C132" s="133">
        <v>85.047</v>
      </c>
      <c r="D132" s="133">
        <v>85.0711</v>
      </c>
      <c r="E132" s="171">
        <f t="shared" si="27"/>
        <v>0.02410000000000423</v>
      </c>
      <c r="F132" s="172">
        <f t="shared" si="28"/>
        <v>83.97212543555482</v>
      </c>
      <c r="G132" s="173">
        <f t="shared" si="29"/>
        <v>286.99999999999994</v>
      </c>
      <c r="H132" s="174">
        <v>28</v>
      </c>
      <c r="I132" s="142">
        <v>779.8</v>
      </c>
      <c r="J132" s="142">
        <v>492.8</v>
      </c>
    </row>
    <row r="133" spans="2:10" ht="23.25">
      <c r="B133" s="118">
        <v>5</v>
      </c>
      <c r="C133" s="133">
        <v>85.0575</v>
      </c>
      <c r="D133" s="133">
        <v>85.0858</v>
      </c>
      <c r="E133" s="171">
        <f t="shared" si="27"/>
        <v>0.028300000000001546</v>
      </c>
      <c r="F133" s="172">
        <f t="shared" si="28"/>
        <v>81.8202844917357</v>
      </c>
      <c r="G133" s="173">
        <f t="shared" si="29"/>
        <v>345.88</v>
      </c>
      <c r="H133" s="189">
        <v>29</v>
      </c>
      <c r="I133" s="142">
        <v>680.03</v>
      </c>
      <c r="J133" s="142">
        <v>334.15</v>
      </c>
    </row>
    <row r="134" spans="1:10" ht="23.25">
      <c r="A134" s="123"/>
      <c r="B134" s="118">
        <v>6</v>
      </c>
      <c r="C134" s="133">
        <v>87.4182</v>
      </c>
      <c r="D134" s="133">
        <v>87.4461</v>
      </c>
      <c r="E134" s="171">
        <f t="shared" si="27"/>
        <v>0.02790000000000248</v>
      </c>
      <c r="F134" s="172">
        <f t="shared" si="28"/>
        <v>87.25293970478636</v>
      </c>
      <c r="G134" s="173">
        <f t="shared" si="29"/>
        <v>319.75999999999993</v>
      </c>
      <c r="H134" s="174">
        <v>30</v>
      </c>
      <c r="I134" s="142">
        <v>645.81</v>
      </c>
      <c r="J134" s="142">
        <v>326.05</v>
      </c>
    </row>
    <row r="135" spans="1:10" ht="23.25">
      <c r="A135" s="123">
        <v>21388</v>
      </c>
      <c r="B135" s="118">
        <v>7</v>
      </c>
      <c r="C135" s="133">
        <v>86.4632</v>
      </c>
      <c r="D135" s="133">
        <v>86.5043</v>
      </c>
      <c r="E135" s="171">
        <f t="shared" si="27"/>
        <v>0.041100000000000136</v>
      </c>
      <c r="F135" s="172">
        <f t="shared" si="28"/>
        <v>130.23639013879253</v>
      </c>
      <c r="G135" s="173">
        <f t="shared" si="29"/>
        <v>315.5799999999999</v>
      </c>
      <c r="H135" s="189">
        <v>31</v>
      </c>
      <c r="I135" s="142">
        <v>717.56</v>
      </c>
      <c r="J135" s="142">
        <v>401.98</v>
      </c>
    </row>
    <row r="136" spans="1:10" ht="23.25">
      <c r="A136" s="123"/>
      <c r="B136" s="118">
        <v>8</v>
      </c>
      <c r="C136" s="133">
        <v>84.8115</v>
      </c>
      <c r="D136" s="133">
        <v>84.849</v>
      </c>
      <c r="E136" s="171">
        <f t="shared" si="27"/>
        <v>0.037500000000008527</v>
      </c>
      <c r="F136" s="172">
        <f t="shared" si="28"/>
        <v>129.18116366395162</v>
      </c>
      <c r="G136" s="173">
        <f t="shared" si="29"/>
        <v>290.2900000000001</v>
      </c>
      <c r="H136" s="174">
        <v>32</v>
      </c>
      <c r="I136" s="142">
        <v>852.07</v>
      </c>
      <c r="J136" s="142">
        <v>561.78</v>
      </c>
    </row>
    <row r="137" spans="1:10" ht="23.25">
      <c r="A137" s="123"/>
      <c r="B137" s="118">
        <v>9</v>
      </c>
      <c r="C137" s="191">
        <v>87.646</v>
      </c>
      <c r="D137" s="133">
        <v>87.6855</v>
      </c>
      <c r="E137" s="171">
        <f t="shared" si="27"/>
        <v>0.039500000000003865</v>
      </c>
      <c r="F137" s="172">
        <f t="shared" si="28"/>
        <v>123.01463718468969</v>
      </c>
      <c r="G137" s="173">
        <f t="shared" si="29"/>
        <v>321.1</v>
      </c>
      <c r="H137" s="189">
        <v>33</v>
      </c>
      <c r="I137" s="142">
        <v>760</v>
      </c>
      <c r="J137" s="142">
        <v>438.9</v>
      </c>
    </row>
    <row r="138" spans="1:10" ht="23.25">
      <c r="A138" s="123">
        <v>21403</v>
      </c>
      <c r="B138" s="118">
        <v>19</v>
      </c>
      <c r="C138" s="191">
        <v>88.9762</v>
      </c>
      <c r="D138" s="133">
        <v>89.0082</v>
      </c>
      <c r="E138" s="171">
        <f t="shared" si="27"/>
        <v>0.031999999999996476</v>
      </c>
      <c r="F138" s="172">
        <f t="shared" si="28"/>
        <v>109.02524615855158</v>
      </c>
      <c r="G138" s="173">
        <f t="shared" si="29"/>
        <v>293.51</v>
      </c>
      <c r="H138" s="174">
        <v>34</v>
      </c>
      <c r="I138" s="142">
        <v>824.24</v>
      </c>
      <c r="J138" s="142">
        <v>530.73</v>
      </c>
    </row>
    <row r="139" spans="1:10" ht="23.25">
      <c r="A139" s="123"/>
      <c r="B139" s="118">
        <v>20</v>
      </c>
      <c r="C139" s="133">
        <v>84.6414</v>
      </c>
      <c r="D139" s="133">
        <v>84.6715</v>
      </c>
      <c r="E139" s="171">
        <f t="shared" si="27"/>
        <v>0.030099999999990246</v>
      </c>
      <c r="F139" s="172">
        <f t="shared" si="28"/>
        <v>110.1797283941222</v>
      </c>
      <c r="G139" s="173">
        <f t="shared" si="29"/>
        <v>273.19000000000005</v>
      </c>
      <c r="H139" s="189">
        <v>35</v>
      </c>
      <c r="I139" s="142">
        <v>838.2</v>
      </c>
      <c r="J139" s="142">
        <v>565.01</v>
      </c>
    </row>
    <row r="140" spans="1:10" ht="23.25">
      <c r="A140" s="123"/>
      <c r="B140" s="118">
        <v>21</v>
      </c>
      <c r="C140" s="133">
        <v>86.3325</v>
      </c>
      <c r="D140" s="133">
        <v>86.3808</v>
      </c>
      <c r="E140" s="171">
        <f t="shared" si="27"/>
        <v>0.04829999999999757</v>
      </c>
      <c r="F140" s="172">
        <f t="shared" si="28"/>
        <v>148.38253817086283</v>
      </c>
      <c r="G140" s="173">
        <f t="shared" si="29"/>
        <v>325.51000000000005</v>
      </c>
      <c r="H140" s="174">
        <v>36</v>
      </c>
      <c r="I140" s="142">
        <v>769.1</v>
      </c>
      <c r="J140" s="142">
        <v>443.59</v>
      </c>
    </row>
    <row r="141" spans="1:10" ht="23.25">
      <c r="A141" s="123">
        <v>21410</v>
      </c>
      <c r="B141" s="118">
        <v>22</v>
      </c>
      <c r="C141" s="133">
        <v>85.1125</v>
      </c>
      <c r="D141" s="133">
        <v>85.2298</v>
      </c>
      <c r="E141" s="171">
        <f t="shared" si="27"/>
        <v>0.11730000000000018</v>
      </c>
      <c r="F141" s="172">
        <f t="shared" si="28"/>
        <v>361.4569209910027</v>
      </c>
      <c r="G141" s="173">
        <f t="shared" si="29"/>
        <v>324.52</v>
      </c>
      <c r="H141" s="189">
        <v>37</v>
      </c>
      <c r="I141" s="142">
        <v>623.54</v>
      </c>
      <c r="J141" s="142">
        <v>299.02</v>
      </c>
    </row>
    <row r="142" spans="1:10" ht="23.25">
      <c r="A142" s="123"/>
      <c r="B142" s="118">
        <v>23</v>
      </c>
      <c r="C142" s="133">
        <v>87.6591</v>
      </c>
      <c r="D142" s="133">
        <v>87.8126</v>
      </c>
      <c r="E142" s="171">
        <f t="shared" si="27"/>
        <v>0.15350000000000819</v>
      </c>
      <c r="F142" s="172">
        <f t="shared" si="28"/>
        <v>521.3640377692011</v>
      </c>
      <c r="G142" s="173">
        <f t="shared" si="29"/>
        <v>294.41999999999996</v>
      </c>
      <c r="H142" s="174">
        <v>38</v>
      </c>
      <c r="I142" s="142">
        <v>664.67</v>
      </c>
      <c r="J142" s="142">
        <v>370.25</v>
      </c>
    </row>
    <row r="143" spans="1:10" ht="23.25">
      <c r="A143" s="123"/>
      <c r="B143" s="118">
        <v>24</v>
      </c>
      <c r="C143" s="133">
        <v>88.0184</v>
      </c>
      <c r="D143" s="133">
        <v>88.1793</v>
      </c>
      <c r="E143" s="171">
        <f t="shared" si="27"/>
        <v>0.16089999999999804</v>
      </c>
      <c r="F143" s="172">
        <f t="shared" si="28"/>
        <v>555.7858376511159</v>
      </c>
      <c r="G143" s="173">
        <f t="shared" si="29"/>
        <v>289.5</v>
      </c>
      <c r="H143" s="189">
        <v>39</v>
      </c>
      <c r="I143" s="142">
        <v>780.61</v>
      </c>
      <c r="J143" s="142">
        <v>491.11</v>
      </c>
    </row>
    <row r="144" spans="1:10" ht="23.25">
      <c r="A144" s="123">
        <v>21424</v>
      </c>
      <c r="B144" s="118">
        <v>25</v>
      </c>
      <c r="C144" s="133">
        <v>87.0628</v>
      </c>
      <c r="D144" s="133">
        <v>87.088</v>
      </c>
      <c r="E144" s="171">
        <f t="shared" si="27"/>
        <v>0.025199999999998113</v>
      </c>
      <c r="F144" s="172">
        <f t="shared" si="28"/>
        <v>84.63760327802146</v>
      </c>
      <c r="G144" s="173">
        <f t="shared" si="29"/>
        <v>297.74</v>
      </c>
      <c r="H144" s="174">
        <v>40</v>
      </c>
      <c r="I144" s="142">
        <v>862.41</v>
      </c>
      <c r="J144" s="142">
        <v>564.67</v>
      </c>
    </row>
    <row r="145" spans="1:10" ht="23.25">
      <c r="A145" s="123"/>
      <c r="B145" s="118">
        <v>26</v>
      </c>
      <c r="C145" s="133">
        <v>85.8212</v>
      </c>
      <c r="D145" s="133">
        <v>85.8401</v>
      </c>
      <c r="E145" s="171">
        <f t="shared" si="27"/>
        <v>0.018900000000002137</v>
      </c>
      <c r="F145" s="172">
        <f t="shared" si="28"/>
        <v>64.53815946731137</v>
      </c>
      <c r="G145" s="173">
        <f t="shared" si="29"/>
        <v>292.85</v>
      </c>
      <c r="H145" s="189">
        <v>41</v>
      </c>
      <c r="I145" s="142">
        <v>823.57</v>
      </c>
      <c r="J145" s="142">
        <v>530.72</v>
      </c>
    </row>
    <row r="146" spans="1:10" ht="23.25">
      <c r="A146" s="123"/>
      <c r="B146" s="118">
        <v>27</v>
      </c>
      <c r="C146" s="133">
        <v>86.3247</v>
      </c>
      <c r="D146" s="133">
        <v>86.3508</v>
      </c>
      <c r="E146" s="171">
        <f t="shared" si="27"/>
        <v>0.026099999999999568</v>
      </c>
      <c r="F146" s="172">
        <f t="shared" si="28"/>
        <v>81.77204085468878</v>
      </c>
      <c r="G146" s="173">
        <f t="shared" si="29"/>
        <v>319.18</v>
      </c>
      <c r="H146" s="174">
        <v>42</v>
      </c>
      <c r="I146" s="142">
        <v>676.88</v>
      </c>
      <c r="J146" s="142">
        <v>357.7</v>
      </c>
    </row>
    <row r="147" spans="1:10" ht="23.25">
      <c r="A147" s="123">
        <v>21431</v>
      </c>
      <c r="B147" s="118">
        <v>10</v>
      </c>
      <c r="C147" s="133">
        <v>85.0465</v>
      </c>
      <c r="D147" s="133">
        <v>85.0613</v>
      </c>
      <c r="E147" s="171">
        <f t="shared" si="27"/>
        <v>0.01480000000000814</v>
      </c>
      <c r="F147" s="172">
        <f t="shared" si="28"/>
        <v>45.012165450146405</v>
      </c>
      <c r="G147" s="173">
        <f t="shared" si="29"/>
        <v>328.80000000000007</v>
      </c>
      <c r="H147" s="189">
        <v>43</v>
      </c>
      <c r="I147" s="142">
        <v>709.07</v>
      </c>
      <c r="J147" s="142">
        <v>380.27</v>
      </c>
    </row>
    <row r="148" spans="1:10" ht="23.25">
      <c r="A148" s="123"/>
      <c r="B148" s="118">
        <v>11</v>
      </c>
      <c r="C148" s="133">
        <v>86.0707</v>
      </c>
      <c r="D148" s="133">
        <v>86.085</v>
      </c>
      <c r="E148" s="171">
        <f t="shared" si="27"/>
        <v>0.014299999999991542</v>
      </c>
      <c r="F148" s="172">
        <f t="shared" si="28"/>
        <v>44.455497870462096</v>
      </c>
      <c r="G148" s="173">
        <f t="shared" si="29"/>
        <v>321.66999999999996</v>
      </c>
      <c r="H148" s="174">
        <v>44</v>
      </c>
      <c r="I148" s="142">
        <v>710.67</v>
      </c>
      <c r="J148" s="142">
        <v>389</v>
      </c>
    </row>
    <row r="149" spans="1:10" ht="23.25">
      <c r="A149" s="123"/>
      <c r="B149" s="118">
        <v>12</v>
      </c>
      <c r="C149" s="133">
        <v>84.8218</v>
      </c>
      <c r="D149" s="133">
        <v>84.8313</v>
      </c>
      <c r="E149" s="171">
        <f t="shared" si="27"/>
        <v>0.009500000000002728</v>
      </c>
      <c r="F149" s="172">
        <f t="shared" si="28"/>
        <v>31.657169515821018</v>
      </c>
      <c r="G149" s="173">
        <f t="shared" si="29"/>
        <v>300.09</v>
      </c>
      <c r="H149" s="189">
        <v>45</v>
      </c>
      <c r="I149" s="142">
        <v>743.42</v>
      </c>
      <c r="J149" s="142">
        <v>443.33</v>
      </c>
    </row>
    <row r="150" spans="1:10" ht="23.25">
      <c r="A150" s="123">
        <v>21444</v>
      </c>
      <c r="B150" s="118">
        <v>13</v>
      </c>
      <c r="C150" s="133">
        <v>86.7142</v>
      </c>
      <c r="D150" s="133">
        <v>86.7271</v>
      </c>
      <c r="E150" s="171">
        <f t="shared" si="27"/>
        <v>0.012899999999987699</v>
      </c>
      <c r="F150" s="172">
        <f t="shared" si="28"/>
        <v>41.80168502912412</v>
      </c>
      <c r="G150" s="173">
        <f t="shared" si="29"/>
        <v>308.5999999999999</v>
      </c>
      <c r="H150" s="174">
        <v>46</v>
      </c>
      <c r="I150" s="142">
        <v>827.67</v>
      </c>
      <c r="J150" s="142">
        <v>519.07</v>
      </c>
    </row>
    <row r="151" spans="1:10" ht="23.25">
      <c r="A151" s="123"/>
      <c r="B151" s="118">
        <v>14</v>
      </c>
      <c r="C151" s="133">
        <v>85.91</v>
      </c>
      <c r="D151" s="133">
        <v>85.9248</v>
      </c>
      <c r="E151" s="171">
        <f t="shared" si="27"/>
        <v>0.01480000000000814</v>
      </c>
      <c r="F151" s="172">
        <f t="shared" si="28"/>
        <v>48.84649658407254</v>
      </c>
      <c r="G151" s="173">
        <f t="shared" si="29"/>
        <v>302.99</v>
      </c>
      <c r="H151" s="189">
        <v>47</v>
      </c>
      <c r="I151" s="142">
        <v>800.48</v>
      </c>
      <c r="J151" s="142">
        <v>497.49</v>
      </c>
    </row>
    <row r="152" spans="1:10" ht="23.25">
      <c r="A152" s="123"/>
      <c r="B152" s="118">
        <v>15</v>
      </c>
      <c r="C152" s="133">
        <v>86.9648</v>
      </c>
      <c r="D152" s="133">
        <v>86.9748</v>
      </c>
      <c r="E152" s="171">
        <f t="shared" si="27"/>
        <v>0.010000000000005116</v>
      </c>
      <c r="F152" s="172">
        <f t="shared" si="28"/>
        <v>33.391211433167875</v>
      </c>
      <c r="G152" s="173">
        <f t="shared" si="29"/>
        <v>299.48</v>
      </c>
      <c r="H152" s="174">
        <v>48</v>
      </c>
      <c r="I152" s="142">
        <v>843.71</v>
      </c>
      <c r="J152" s="142">
        <v>544.23</v>
      </c>
    </row>
    <row r="153" spans="1:10" ht="23.25">
      <c r="A153" s="123">
        <v>21452</v>
      </c>
      <c r="B153" s="118">
        <v>16</v>
      </c>
      <c r="C153" s="133">
        <v>86.1578</v>
      </c>
      <c r="D153" s="133">
        <v>86.1642</v>
      </c>
      <c r="E153" s="171">
        <f t="shared" si="27"/>
        <v>0.006399999999999295</v>
      </c>
      <c r="F153" s="172">
        <f t="shared" si="28"/>
        <v>19.554523511256974</v>
      </c>
      <c r="G153" s="173">
        <f t="shared" si="29"/>
        <v>327.29</v>
      </c>
      <c r="H153" s="189">
        <v>49</v>
      </c>
      <c r="I153" s="142">
        <v>707.6</v>
      </c>
      <c r="J153" s="142">
        <v>380.31</v>
      </c>
    </row>
    <row r="154" spans="1:10" ht="23.25">
      <c r="A154" s="123"/>
      <c r="B154" s="118">
        <v>17</v>
      </c>
      <c r="C154" s="133">
        <v>87.2275</v>
      </c>
      <c r="D154" s="133">
        <v>87.2343</v>
      </c>
      <c r="E154" s="171">
        <f t="shared" si="27"/>
        <v>0.006799999999998363</v>
      </c>
      <c r="F154" s="172">
        <f t="shared" si="28"/>
        <v>23.25660932315867</v>
      </c>
      <c r="G154" s="173">
        <f t="shared" si="29"/>
        <v>292.39</v>
      </c>
      <c r="H154" s="174">
        <v>50</v>
      </c>
      <c r="I154" s="142">
        <v>811</v>
      </c>
      <c r="J154" s="142">
        <v>518.61</v>
      </c>
    </row>
    <row r="155" spans="1:10" ht="23.25">
      <c r="A155" s="123"/>
      <c r="B155" s="118">
        <v>18</v>
      </c>
      <c r="C155" s="133">
        <v>85.1657</v>
      </c>
      <c r="D155" s="133">
        <v>85.1691</v>
      </c>
      <c r="E155" s="171">
        <f t="shared" si="27"/>
        <v>0.0033999999999991815</v>
      </c>
      <c r="F155" s="172">
        <f t="shared" si="28"/>
        <v>11.66700981401133</v>
      </c>
      <c r="G155" s="173">
        <f t="shared" si="29"/>
        <v>291.41999999999996</v>
      </c>
      <c r="H155" s="189">
        <v>51</v>
      </c>
      <c r="I155" s="142">
        <v>799.78</v>
      </c>
      <c r="J155" s="142">
        <v>508.36</v>
      </c>
    </row>
    <row r="156" spans="1:10" ht="23.25">
      <c r="A156" s="123">
        <v>21464</v>
      </c>
      <c r="B156" s="118">
        <v>31</v>
      </c>
      <c r="C156" s="133">
        <v>84.8802</v>
      </c>
      <c r="D156" s="133">
        <v>84.8916</v>
      </c>
      <c r="E156" s="171">
        <f t="shared" si="27"/>
        <v>0.011399999999994748</v>
      </c>
      <c r="F156" s="172">
        <f t="shared" si="28"/>
        <v>38.05327458440065</v>
      </c>
      <c r="G156" s="173">
        <f t="shared" si="29"/>
        <v>299.58000000000004</v>
      </c>
      <c r="H156" s="174">
        <v>52</v>
      </c>
      <c r="I156" s="142">
        <v>817.98</v>
      </c>
      <c r="J156" s="142">
        <v>518.4</v>
      </c>
    </row>
    <row r="157" spans="1:10" ht="23.25">
      <c r="A157" s="123"/>
      <c r="B157" s="118">
        <v>32</v>
      </c>
      <c r="C157" s="133">
        <v>85.002</v>
      </c>
      <c r="D157" s="133">
        <v>85.0213</v>
      </c>
      <c r="E157" s="171">
        <f t="shared" si="27"/>
        <v>0.019300000000001205</v>
      </c>
      <c r="F157" s="172">
        <f t="shared" si="28"/>
        <v>65.43481946092967</v>
      </c>
      <c r="G157" s="173">
        <f t="shared" si="29"/>
        <v>294.94999999999993</v>
      </c>
      <c r="H157" s="189">
        <v>53</v>
      </c>
      <c r="I157" s="142">
        <v>827.92</v>
      </c>
      <c r="J157" s="142">
        <v>532.97</v>
      </c>
    </row>
    <row r="158" spans="1:10" ht="23.25">
      <c r="A158" s="123"/>
      <c r="B158" s="118">
        <v>33</v>
      </c>
      <c r="C158" s="133">
        <v>85.9835</v>
      </c>
      <c r="D158" s="133">
        <v>85.9998</v>
      </c>
      <c r="E158" s="171">
        <f t="shared" si="27"/>
        <v>0.01629999999998688</v>
      </c>
      <c r="F158" s="172">
        <f t="shared" si="28"/>
        <v>51.23691572623418</v>
      </c>
      <c r="G158" s="173">
        <f t="shared" si="29"/>
        <v>318.13000000000005</v>
      </c>
      <c r="H158" s="174">
        <v>54</v>
      </c>
      <c r="I158" s="142">
        <v>804.59</v>
      </c>
      <c r="J158" s="142">
        <v>486.46</v>
      </c>
    </row>
    <row r="159" spans="1:10" ht="23.25">
      <c r="A159" s="123">
        <v>21486</v>
      </c>
      <c r="B159" s="118">
        <v>34</v>
      </c>
      <c r="C159" s="133">
        <v>83.7102</v>
      </c>
      <c r="D159" s="133">
        <v>83.7161</v>
      </c>
      <c r="E159" s="171">
        <f t="shared" si="27"/>
        <v>0.005899999999996908</v>
      </c>
      <c r="F159" s="172">
        <f t="shared" si="28"/>
        <v>22.357800598722605</v>
      </c>
      <c r="G159" s="173">
        <f t="shared" si="29"/>
        <v>263.89</v>
      </c>
      <c r="H159" s="189">
        <v>55</v>
      </c>
      <c r="I159" s="142">
        <v>804.85</v>
      </c>
      <c r="J159" s="142">
        <v>540.96</v>
      </c>
    </row>
    <row r="160" spans="1:10" ht="23.25">
      <c r="A160" s="123"/>
      <c r="B160" s="118">
        <v>35</v>
      </c>
      <c r="C160" s="133">
        <v>84.9795</v>
      </c>
      <c r="D160" s="133">
        <v>84.9843</v>
      </c>
      <c r="E160" s="171">
        <f t="shared" si="27"/>
        <v>0.004800000000003024</v>
      </c>
      <c r="F160" s="172">
        <f t="shared" si="28"/>
        <v>17.197520690777914</v>
      </c>
      <c r="G160" s="173">
        <f t="shared" si="29"/>
        <v>279.11</v>
      </c>
      <c r="H160" s="174">
        <v>56</v>
      </c>
      <c r="I160" s="142">
        <v>798.22</v>
      </c>
      <c r="J160" s="142">
        <v>519.11</v>
      </c>
    </row>
    <row r="161" spans="1:10" ht="23.25">
      <c r="A161" s="123"/>
      <c r="B161" s="118">
        <v>36</v>
      </c>
      <c r="C161" s="133">
        <v>84.5534</v>
      </c>
      <c r="D161" s="133">
        <v>84.5561</v>
      </c>
      <c r="E161" s="171">
        <f t="shared" si="27"/>
        <v>0.0027000000000043656</v>
      </c>
      <c r="F161" s="172">
        <f t="shared" si="28"/>
        <v>9.10838983909984</v>
      </c>
      <c r="G161" s="173">
        <f t="shared" si="29"/>
        <v>296.43</v>
      </c>
      <c r="H161" s="189">
        <v>57</v>
      </c>
      <c r="I161" s="142">
        <v>685.48</v>
      </c>
      <c r="J161" s="142">
        <v>389.05</v>
      </c>
    </row>
    <row r="162" spans="1:10" ht="23.25">
      <c r="A162" s="123">
        <v>21493</v>
      </c>
      <c r="B162" s="118">
        <v>25</v>
      </c>
      <c r="C162" s="133">
        <v>87.0715</v>
      </c>
      <c r="D162" s="133">
        <v>87.0743</v>
      </c>
      <c r="E162" s="171">
        <f t="shared" si="27"/>
        <v>0.0027999999999934744</v>
      </c>
      <c r="F162" s="172">
        <f t="shared" si="28"/>
        <v>9.072939956558358</v>
      </c>
      <c r="G162" s="173">
        <f t="shared" si="29"/>
        <v>308.60999999999996</v>
      </c>
      <c r="H162" s="174">
        <v>58</v>
      </c>
      <c r="I162" s="142">
        <v>789.16</v>
      </c>
      <c r="J162" s="142">
        <v>480.55</v>
      </c>
    </row>
    <row r="163" spans="1:10" ht="23.25">
      <c r="A163" s="123"/>
      <c r="B163" s="118">
        <v>26</v>
      </c>
      <c r="C163" s="133">
        <v>85.8236</v>
      </c>
      <c r="D163" s="133">
        <v>85.826</v>
      </c>
      <c r="E163" s="171">
        <f t="shared" si="27"/>
        <v>0.0023999999999944066</v>
      </c>
      <c r="F163" s="172">
        <f t="shared" si="28"/>
        <v>6.4646464646313975</v>
      </c>
      <c r="G163" s="173">
        <f t="shared" si="29"/>
        <v>371.25000000000006</v>
      </c>
      <c r="H163" s="189">
        <v>59</v>
      </c>
      <c r="I163" s="142">
        <v>750.84</v>
      </c>
      <c r="J163" s="142">
        <v>379.59</v>
      </c>
    </row>
    <row r="164" spans="1:10" ht="23.25">
      <c r="A164" s="123"/>
      <c r="B164" s="118">
        <v>27</v>
      </c>
      <c r="C164" s="133">
        <v>86.3307</v>
      </c>
      <c r="D164" s="133">
        <v>86.3314</v>
      </c>
      <c r="E164" s="171">
        <f t="shared" si="27"/>
        <v>0.0007000000000090267</v>
      </c>
      <c r="F164" s="172">
        <f t="shared" si="28"/>
        <v>2.341763682620858</v>
      </c>
      <c r="G164" s="173">
        <f t="shared" si="29"/>
        <v>298.91999999999996</v>
      </c>
      <c r="H164" s="174">
        <v>60</v>
      </c>
      <c r="I164" s="142">
        <v>832.77</v>
      </c>
      <c r="J164" s="142">
        <v>533.85</v>
      </c>
    </row>
    <row r="165" spans="1:10" ht="23.25">
      <c r="A165" s="123">
        <v>21513</v>
      </c>
      <c r="B165" s="118">
        <v>28</v>
      </c>
      <c r="C165" s="133">
        <v>87.2212</v>
      </c>
      <c r="D165" s="133">
        <v>87.2226</v>
      </c>
      <c r="E165" s="171">
        <f t="shared" si="27"/>
        <v>0.0014000000000038426</v>
      </c>
      <c r="F165" s="172">
        <f t="shared" si="28"/>
        <v>4.031677465813802</v>
      </c>
      <c r="G165" s="173">
        <f t="shared" si="29"/>
        <v>347.25</v>
      </c>
      <c r="H165" s="189">
        <v>61</v>
      </c>
      <c r="I165" s="142">
        <v>682.38</v>
      </c>
      <c r="J165" s="142">
        <v>335.13</v>
      </c>
    </row>
    <row r="166" spans="1:10" ht="23.25">
      <c r="A166" s="123"/>
      <c r="B166" s="118">
        <v>29</v>
      </c>
      <c r="C166" s="133">
        <v>85.2464</v>
      </c>
      <c r="D166" s="133">
        <v>85.2524</v>
      </c>
      <c r="E166" s="171">
        <f t="shared" si="27"/>
        <v>0.006000000000000227</v>
      </c>
      <c r="F166" s="172">
        <f t="shared" si="28"/>
        <v>16.834072162056643</v>
      </c>
      <c r="G166" s="173">
        <f t="shared" si="29"/>
        <v>356.41999999999996</v>
      </c>
      <c r="H166" s="174">
        <v>62</v>
      </c>
      <c r="I166" s="142">
        <v>703.03</v>
      </c>
      <c r="J166" s="142">
        <v>346.61</v>
      </c>
    </row>
    <row r="167" spans="1:10" ht="23.25">
      <c r="A167" s="123"/>
      <c r="B167" s="118">
        <v>30</v>
      </c>
      <c r="C167" s="133">
        <v>84.9873</v>
      </c>
      <c r="D167" s="133">
        <v>84.994</v>
      </c>
      <c r="E167" s="171">
        <f t="shared" si="27"/>
        <v>0.006699999999995043</v>
      </c>
      <c r="F167" s="172">
        <f t="shared" si="28"/>
        <v>18.830274584736358</v>
      </c>
      <c r="G167" s="173">
        <f t="shared" si="29"/>
        <v>355.81</v>
      </c>
      <c r="H167" s="189">
        <v>63</v>
      </c>
      <c r="I167" s="142">
        <v>689.97</v>
      </c>
      <c r="J167" s="142">
        <v>334.16</v>
      </c>
    </row>
    <row r="168" spans="1:10" ht="23.25">
      <c r="A168" s="123">
        <v>21527</v>
      </c>
      <c r="B168" s="118">
        <v>7</v>
      </c>
      <c r="C168" s="133">
        <v>86.4501</v>
      </c>
      <c r="D168" s="133">
        <v>86.4588</v>
      </c>
      <c r="E168" s="171">
        <f t="shared" si="27"/>
        <v>0.008699999999990382</v>
      </c>
      <c r="F168" s="172">
        <f t="shared" si="28"/>
        <v>26.851851851822165</v>
      </c>
      <c r="G168" s="173">
        <f t="shared" si="29"/>
        <v>324</v>
      </c>
      <c r="H168" s="174">
        <v>64</v>
      </c>
      <c r="I168" s="142">
        <v>663.73</v>
      </c>
      <c r="J168" s="142">
        <v>339.73</v>
      </c>
    </row>
    <row r="169" spans="1:10" ht="23.25">
      <c r="A169" s="123"/>
      <c r="B169" s="118">
        <v>8</v>
      </c>
      <c r="C169" s="133">
        <v>84.796</v>
      </c>
      <c r="D169" s="133">
        <v>84.8076</v>
      </c>
      <c r="E169" s="171">
        <f t="shared" si="27"/>
        <v>0.011599999999987176</v>
      </c>
      <c r="F169" s="172">
        <f t="shared" si="28"/>
        <v>38.68988059498092</v>
      </c>
      <c r="G169" s="173">
        <f t="shared" si="29"/>
        <v>299.81999999999994</v>
      </c>
      <c r="H169" s="189">
        <v>65</v>
      </c>
      <c r="I169" s="142">
        <v>812.31</v>
      </c>
      <c r="J169" s="142">
        <v>512.49</v>
      </c>
    </row>
    <row r="170" spans="1:10" ht="23.25">
      <c r="A170" s="123"/>
      <c r="B170" s="118">
        <v>9</v>
      </c>
      <c r="C170" s="133">
        <v>87.6371</v>
      </c>
      <c r="D170" s="133">
        <v>87.6443</v>
      </c>
      <c r="E170" s="171">
        <f aca="true" t="shared" si="30" ref="E170:E233">D170-C170</f>
        <v>0.007199999999997431</v>
      </c>
      <c r="F170" s="172">
        <f aca="true" t="shared" si="31" ref="F170:F233">((10^6)*E170/G170)</f>
        <v>22.856417256586873</v>
      </c>
      <c r="G170" s="173">
        <f aca="true" t="shared" si="32" ref="G170:G233">I170-J170</f>
        <v>315.01</v>
      </c>
      <c r="H170" s="174">
        <v>66</v>
      </c>
      <c r="I170" s="142">
        <v>695.54</v>
      </c>
      <c r="J170" s="142">
        <v>380.53</v>
      </c>
    </row>
    <row r="171" spans="1:10" ht="23.25">
      <c r="A171" s="123">
        <v>21541</v>
      </c>
      <c r="B171" s="118">
        <v>10</v>
      </c>
      <c r="C171" s="133">
        <v>85.1101</v>
      </c>
      <c r="D171" s="133">
        <v>85.1175</v>
      </c>
      <c r="E171" s="171">
        <f t="shared" si="30"/>
        <v>0.00740000000000407</v>
      </c>
      <c r="F171" s="172">
        <f t="shared" si="31"/>
        <v>26.357969723968193</v>
      </c>
      <c r="G171" s="173">
        <f t="shared" si="32"/>
        <v>280.75</v>
      </c>
      <c r="H171" s="189">
        <v>67</v>
      </c>
      <c r="I171" s="142">
        <v>838.25</v>
      </c>
      <c r="J171" s="142">
        <v>557.5</v>
      </c>
    </row>
    <row r="172" spans="1:10" ht="23.25">
      <c r="A172" s="123"/>
      <c r="B172" s="118">
        <v>11</v>
      </c>
      <c r="C172" s="133">
        <v>86.103</v>
      </c>
      <c r="D172" s="133">
        <v>86.1133</v>
      </c>
      <c r="E172" s="171">
        <f t="shared" si="30"/>
        <v>0.010300000000000864</v>
      </c>
      <c r="F172" s="172">
        <f t="shared" si="31"/>
        <v>30.977443609025162</v>
      </c>
      <c r="G172" s="173">
        <f t="shared" si="32"/>
        <v>332.49999999999994</v>
      </c>
      <c r="H172" s="174">
        <v>68</v>
      </c>
      <c r="I172" s="142">
        <v>693.81</v>
      </c>
      <c r="J172" s="142">
        <v>361.31</v>
      </c>
    </row>
    <row r="173" spans="1:10" ht="23.25">
      <c r="A173" s="123"/>
      <c r="B173" s="118">
        <v>12</v>
      </c>
      <c r="C173" s="133">
        <v>84.6552</v>
      </c>
      <c r="D173" s="133">
        <v>84.665</v>
      </c>
      <c r="E173" s="171">
        <f t="shared" si="30"/>
        <v>0.009800000000012687</v>
      </c>
      <c r="F173" s="172">
        <f t="shared" si="31"/>
        <v>29.03703703707463</v>
      </c>
      <c r="G173" s="173">
        <f t="shared" si="32"/>
        <v>337.5</v>
      </c>
      <c r="H173" s="189">
        <v>69</v>
      </c>
      <c r="I173" s="142">
        <v>706.24</v>
      </c>
      <c r="J173" s="142">
        <v>368.74</v>
      </c>
    </row>
    <row r="174" spans="1:10" ht="23.25">
      <c r="A174" s="123">
        <v>21562</v>
      </c>
      <c r="B174" s="118">
        <v>19</v>
      </c>
      <c r="C174" s="133">
        <v>88.9841</v>
      </c>
      <c r="D174" s="133">
        <v>88.9993</v>
      </c>
      <c r="E174" s="171">
        <f t="shared" si="30"/>
        <v>0.015200000000007208</v>
      </c>
      <c r="F174" s="172">
        <f t="shared" si="31"/>
        <v>43.30114235252602</v>
      </c>
      <c r="G174" s="173">
        <f t="shared" si="32"/>
        <v>351.03</v>
      </c>
      <c r="H174" s="174">
        <v>70</v>
      </c>
      <c r="I174" s="142">
        <v>717.27</v>
      </c>
      <c r="J174" s="142">
        <v>366.24</v>
      </c>
    </row>
    <row r="175" spans="1:10" ht="23.25">
      <c r="A175" s="123"/>
      <c r="B175" s="118">
        <v>20</v>
      </c>
      <c r="C175" s="133">
        <v>84.655</v>
      </c>
      <c r="D175" s="133">
        <v>84.6694</v>
      </c>
      <c r="E175" s="171">
        <f t="shared" si="30"/>
        <v>0.014399999999994861</v>
      </c>
      <c r="F175" s="172">
        <f t="shared" si="31"/>
        <v>48.213747614406735</v>
      </c>
      <c r="G175" s="173">
        <f t="shared" si="32"/>
        <v>298.67</v>
      </c>
      <c r="H175" s="189">
        <v>71</v>
      </c>
      <c r="I175" s="142">
        <v>706.99</v>
      </c>
      <c r="J175" s="142">
        <v>408.32</v>
      </c>
    </row>
    <row r="176" spans="1:10" ht="23.25">
      <c r="A176" s="123"/>
      <c r="B176" s="118">
        <v>21</v>
      </c>
      <c r="C176" s="133">
        <v>86.3783</v>
      </c>
      <c r="D176" s="133">
        <v>86.3935</v>
      </c>
      <c r="E176" s="171">
        <f t="shared" si="30"/>
        <v>0.015200000000007208</v>
      </c>
      <c r="F176" s="172">
        <f t="shared" si="31"/>
        <v>50.090624485111896</v>
      </c>
      <c r="G176" s="173">
        <f t="shared" si="32"/>
        <v>303.45000000000005</v>
      </c>
      <c r="H176" s="174">
        <v>72</v>
      </c>
      <c r="I176" s="142">
        <v>830.69</v>
      </c>
      <c r="J176" s="142">
        <v>527.24</v>
      </c>
    </row>
    <row r="177" spans="1:10" ht="23.25">
      <c r="A177" s="123">
        <v>21578</v>
      </c>
      <c r="B177" s="118">
        <v>22</v>
      </c>
      <c r="C177" s="133">
        <v>85.1388</v>
      </c>
      <c r="D177" s="133">
        <v>85.155</v>
      </c>
      <c r="E177" s="171">
        <f t="shared" si="30"/>
        <v>0.016199999999997772</v>
      </c>
      <c r="F177" s="172">
        <f t="shared" si="31"/>
        <v>57.84061696657304</v>
      </c>
      <c r="G177" s="173">
        <f t="shared" si="32"/>
        <v>280.0799999999999</v>
      </c>
      <c r="H177" s="189">
        <v>73</v>
      </c>
      <c r="I177" s="142">
        <v>833.04</v>
      </c>
      <c r="J177" s="142">
        <v>552.96</v>
      </c>
    </row>
    <row r="178" spans="1:10" ht="23.25">
      <c r="A178" s="123"/>
      <c r="B178" s="118">
        <v>23</v>
      </c>
      <c r="C178" s="133">
        <v>87.7108</v>
      </c>
      <c r="D178" s="133">
        <v>87.7235</v>
      </c>
      <c r="E178" s="171">
        <f t="shared" si="30"/>
        <v>0.01269999999999527</v>
      </c>
      <c r="F178" s="172">
        <f t="shared" si="31"/>
        <v>44.12939990963991</v>
      </c>
      <c r="G178" s="173">
        <f t="shared" si="32"/>
        <v>287.79</v>
      </c>
      <c r="H178" s="174">
        <v>74</v>
      </c>
      <c r="I178" s="142">
        <v>689.63</v>
      </c>
      <c r="J178" s="142">
        <v>401.84</v>
      </c>
    </row>
    <row r="179" spans="1:10" ht="23.25">
      <c r="A179" s="123"/>
      <c r="B179" s="118">
        <v>24</v>
      </c>
      <c r="C179" s="133">
        <v>88.0687</v>
      </c>
      <c r="D179" s="133">
        <v>88.0789</v>
      </c>
      <c r="E179" s="171">
        <f t="shared" si="30"/>
        <v>0.010199999999997544</v>
      </c>
      <c r="F179" s="172">
        <f t="shared" si="31"/>
        <v>37.78897451095712</v>
      </c>
      <c r="G179" s="173">
        <f t="shared" si="32"/>
        <v>269.91999999999996</v>
      </c>
      <c r="H179" s="189">
        <v>75</v>
      </c>
      <c r="I179" s="142">
        <v>845.36</v>
      </c>
      <c r="J179" s="142">
        <v>575.44</v>
      </c>
    </row>
    <row r="180" spans="1:10" ht="23.25">
      <c r="A180" s="123">
        <v>21591</v>
      </c>
      <c r="B180" s="118">
        <v>13</v>
      </c>
      <c r="C180" s="133">
        <v>86.7311</v>
      </c>
      <c r="D180" s="133">
        <v>86.7419</v>
      </c>
      <c r="E180" s="171">
        <f t="shared" si="30"/>
        <v>0.010800000000003251</v>
      </c>
      <c r="F180" s="172">
        <f t="shared" si="31"/>
        <v>42.662453091065586</v>
      </c>
      <c r="G180" s="173">
        <f t="shared" si="32"/>
        <v>253.14999999999998</v>
      </c>
      <c r="H180" s="174">
        <v>76</v>
      </c>
      <c r="I180" s="142">
        <v>640.77</v>
      </c>
      <c r="J180" s="142">
        <v>387.62</v>
      </c>
    </row>
    <row r="181" spans="1:10" ht="23.25">
      <c r="A181" s="123"/>
      <c r="B181" s="118">
        <v>14</v>
      </c>
      <c r="C181" s="133">
        <v>85.9322</v>
      </c>
      <c r="D181" s="133">
        <v>85.9403</v>
      </c>
      <c r="E181" s="171">
        <f t="shared" si="30"/>
        <v>0.008099999999998886</v>
      </c>
      <c r="F181" s="172">
        <f t="shared" si="31"/>
        <v>35.555945744255666</v>
      </c>
      <c r="G181" s="173">
        <f t="shared" si="32"/>
        <v>227.81000000000006</v>
      </c>
      <c r="H181" s="189">
        <v>77</v>
      </c>
      <c r="I181" s="142">
        <v>777.24</v>
      </c>
      <c r="J181" s="142">
        <v>549.43</v>
      </c>
    </row>
    <row r="182" spans="1:10" ht="23.25">
      <c r="A182" s="123"/>
      <c r="B182" s="118">
        <v>15</v>
      </c>
      <c r="C182" s="133">
        <v>87.0011</v>
      </c>
      <c r="D182" s="133">
        <v>87.0112</v>
      </c>
      <c r="E182" s="171">
        <f t="shared" si="30"/>
        <v>0.010100000000008436</v>
      </c>
      <c r="F182" s="172">
        <f t="shared" si="31"/>
        <v>39.01722939043667</v>
      </c>
      <c r="G182" s="173">
        <f t="shared" si="32"/>
        <v>258.86</v>
      </c>
      <c r="H182" s="174">
        <v>78</v>
      </c>
      <c r="I182" s="142">
        <v>799.23</v>
      </c>
      <c r="J182" s="142">
        <v>540.37</v>
      </c>
    </row>
    <row r="183" spans="1:10" ht="23.25">
      <c r="A183" s="123">
        <v>21605</v>
      </c>
      <c r="B183" s="118">
        <v>16</v>
      </c>
      <c r="C183" s="133">
        <v>86.1385</v>
      </c>
      <c r="D183" s="133">
        <v>86.1526</v>
      </c>
      <c r="E183" s="171">
        <f t="shared" si="30"/>
        <v>0.014100000000013324</v>
      </c>
      <c r="F183" s="172">
        <f t="shared" si="31"/>
        <v>58.29336861259023</v>
      </c>
      <c r="G183" s="173">
        <f t="shared" si="32"/>
        <v>241.88</v>
      </c>
      <c r="H183" s="189">
        <v>79</v>
      </c>
      <c r="I183" s="142">
        <v>795.16</v>
      </c>
      <c r="J183" s="142">
        <v>553.28</v>
      </c>
    </row>
    <row r="184" spans="1:10" ht="23.25">
      <c r="A184" s="123"/>
      <c r="B184" s="118">
        <v>17</v>
      </c>
      <c r="C184" s="133">
        <v>87.2281</v>
      </c>
      <c r="D184" s="133">
        <v>87.2372</v>
      </c>
      <c r="E184" s="171">
        <f t="shared" si="30"/>
        <v>0.00910000000000366</v>
      </c>
      <c r="F184" s="172">
        <f t="shared" si="31"/>
        <v>32.17139220817244</v>
      </c>
      <c r="G184" s="173">
        <f t="shared" si="32"/>
        <v>282.86000000000007</v>
      </c>
      <c r="H184" s="174">
        <v>80</v>
      </c>
      <c r="I184" s="142">
        <v>663.57</v>
      </c>
      <c r="J184" s="142">
        <v>380.71</v>
      </c>
    </row>
    <row r="185" spans="1:10" ht="23.25">
      <c r="A185" s="123"/>
      <c r="B185" s="118">
        <v>18</v>
      </c>
      <c r="C185" s="133">
        <v>85.1516</v>
      </c>
      <c r="D185" s="133">
        <v>85.162</v>
      </c>
      <c r="E185" s="171">
        <f t="shared" si="30"/>
        <v>0.010400000000004184</v>
      </c>
      <c r="F185" s="172">
        <f t="shared" si="31"/>
        <v>46.23866263562238</v>
      </c>
      <c r="G185" s="173">
        <f t="shared" si="32"/>
        <v>224.91999999999996</v>
      </c>
      <c r="H185" s="189">
        <v>81</v>
      </c>
      <c r="I185" s="142">
        <v>630.29</v>
      </c>
      <c r="J185" s="142">
        <v>405.37</v>
      </c>
    </row>
    <row r="186" spans="1:10" ht="23.25">
      <c r="A186" s="123">
        <v>21612</v>
      </c>
      <c r="B186" s="118">
        <v>7</v>
      </c>
      <c r="C186" s="133">
        <v>86.4643</v>
      </c>
      <c r="D186" s="133">
        <v>86.4827</v>
      </c>
      <c r="E186" s="171">
        <f t="shared" si="30"/>
        <v>0.01839999999999975</v>
      </c>
      <c r="F186" s="172">
        <f t="shared" si="31"/>
        <v>57.011836152939665</v>
      </c>
      <c r="G186" s="173">
        <f t="shared" si="32"/>
        <v>322.74</v>
      </c>
      <c r="H186" s="174">
        <v>82</v>
      </c>
      <c r="I186" s="142">
        <v>732.61</v>
      </c>
      <c r="J186" s="142">
        <v>409.87</v>
      </c>
    </row>
    <row r="187" spans="1:10" ht="23.25">
      <c r="A187" s="123"/>
      <c r="B187" s="118">
        <v>8</v>
      </c>
      <c r="C187" s="133">
        <v>84.8073</v>
      </c>
      <c r="D187" s="133">
        <v>84.8254</v>
      </c>
      <c r="E187" s="171">
        <f t="shared" si="30"/>
        <v>0.018100000000004002</v>
      </c>
      <c r="F187" s="172">
        <f t="shared" si="31"/>
        <v>55.27392658646552</v>
      </c>
      <c r="G187" s="173">
        <f t="shared" si="32"/>
        <v>327.46000000000004</v>
      </c>
      <c r="H187" s="189">
        <v>83</v>
      </c>
      <c r="I187" s="142">
        <v>695.6</v>
      </c>
      <c r="J187" s="142">
        <v>368.14</v>
      </c>
    </row>
    <row r="188" spans="1:10" ht="23.25">
      <c r="A188" s="123"/>
      <c r="B188" s="118">
        <v>9</v>
      </c>
      <c r="C188" s="133">
        <v>87.6202</v>
      </c>
      <c r="D188" s="133">
        <v>87.6445</v>
      </c>
      <c r="E188" s="171">
        <f t="shared" si="30"/>
        <v>0.024299999999996658</v>
      </c>
      <c r="F188" s="172">
        <f t="shared" si="31"/>
        <v>71.76397625585972</v>
      </c>
      <c r="G188" s="173">
        <f t="shared" si="32"/>
        <v>338.60999999999996</v>
      </c>
      <c r="H188" s="174">
        <v>84</v>
      </c>
      <c r="I188" s="142">
        <v>681.16</v>
      </c>
      <c r="J188" s="142">
        <v>342.55</v>
      </c>
    </row>
    <row r="189" spans="1:10" ht="23.25">
      <c r="A189" s="123">
        <v>21632</v>
      </c>
      <c r="B189" s="118">
        <v>10</v>
      </c>
      <c r="C189" s="133">
        <v>85.0913</v>
      </c>
      <c r="D189" s="133">
        <v>85.1059</v>
      </c>
      <c r="E189" s="171">
        <f t="shared" si="30"/>
        <v>0.0146000000000015</v>
      </c>
      <c r="F189" s="172">
        <f t="shared" si="31"/>
        <v>47.88769351876641</v>
      </c>
      <c r="G189" s="173">
        <f t="shared" si="32"/>
        <v>304.87999999999994</v>
      </c>
      <c r="H189" s="189">
        <v>85</v>
      </c>
      <c r="I189" s="142">
        <v>669.55</v>
      </c>
      <c r="J189" s="142">
        <v>364.67</v>
      </c>
    </row>
    <row r="190" spans="1:10" ht="23.25">
      <c r="A190" s="123"/>
      <c r="B190" s="118">
        <v>11</v>
      </c>
      <c r="C190" s="133">
        <v>86.1168</v>
      </c>
      <c r="D190" s="133">
        <v>86.1295</v>
      </c>
      <c r="E190" s="171">
        <f t="shared" si="30"/>
        <v>0.01269999999999527</v>
      </c>
      <c r="F190" s="172">
        <f t="shared" si="31"/>
        <v>37.91610688161</v>
      </c>
      <c r="G190" s="173">
        <f t="shared" si="32"/>
        <v>334.95000000000005</v>
      </c>
      <c r="H190" s="174">
        <v>86</v>
      </c>
      <c r="I190" s="142">
        <v>661.23</v>
      </c>
      <c r="J190" s="142">
        <v>326.28</v>
      </c>
    </row>
    <row r="191" spans="1:10" ht="23.25">
      <c r="A191" s="123"/>
      <c r="B191" s="118">
        <v>12</v>
      </c>
      <c r="C191" s="133">
        <v>84.855</v>
      </c>
      <c r="D191" s="133">
        <v>84.8653</v>
      </c>
      <c r="E191" s="171">
        <f t="shared" si="30"/>
        <v>0.010300000000000864</v>
      </c>
      <c r="F191" s="172">
        <f t="shared" si="31"/>
        <v>37.74137994210863</v>
      </c>
      <c r="G191" s="173">
        <f t="shared" si="32"/>
        <v>272.90999999999997</v>
      </c>
      <c r="H191" s="189">
        <v>87</v>
      </c>
      <c r="I191" s="142">
        <v>847.81</v>
      </c>
      <c r="J191" s="142">
        <v>574.9</v>
      </c>
    </row>
    <row r="192" spans="1:10" ht="23.25">
      <c r="A192" s="123">
        <v>21634</v>
      </c>
      <c r="B192" s="118">
        <v>13</v>
      </c>
      <c r="C192" s="133">
        <v>86.7136</v>
      </c>
      <c r="D192" s="133">
        <v>86.728</v>
      </c>
      <c r="E192" s="171">
        <f t="shared" si="30"/>
        <v>0.014399999999994861</v>
      </c>
      <c r="F192" s="172">
        <f t="shared" si="31"/>
        <v>50.383121654227836</v>
      </c>
      <c r="G192" s="173">
        <f t="shared" si="32"/>
        <v>285.81000000000006</v>
      </c>
      <c r="H192" s="174">
        <v>88</v>
      </c>
      <c r="I192" s="142">
        <v>627.33</v>
      </c>
      <c r="J192" s="142">
        <v>341.52</v>
      </c>
    </row>
    <row r="193" spans="1:10" ht="23.25">
      <c r="A193" s="123"/>
      <c r="B193" s="118">
        <v>14</v>
      </c>
      <c r="C193" s="133">
        <v>85.9411</v>
      </c>
      <c r="D193" s="133">
        <v>85.9478</v>
      </c>
      <c r="E193" s="171">
        <f t="shared" si="30"/>
        <v>0.006699999999995043</v>
      </c>
      <c r="F193" s="172">
        <f t="shared" si="31"/>
        <v>23.107432315899445</v>
      </c>
      <c r="G193" s="173">
        <f t="shared" si="32"/>
        <v>289.95</v>
      </c>
      <c r="H193" s="189">
        <v>89</v>
      </c>
      <c r="I193" s="142">
        <v>761.76</v>
      </c>
      <c r="J193" s="142">
        <v>471.81</v>
      </c>
    </row>
    <row r="194" spans="1:10" ht="23.25">
      <c r="A194" s="192"/>
      <c r="B194" s="193">
        <v>15</v>
      </c>
      <c r="C194" s="194">
        <v>85.9798</v>
      </c>
      <c r="D194" s="194">
        <v>85.9892</v>
      </c>
      <c r="E194" s="195">
        <f t="shared" si="30"/>
        <v>0.009399999999999409</v>
      </c>
      <c r="F194" s="196">
        <f t="shared" si="31"/>
        <v>31.79650238473568</v>
      </c>
      <c r="G194" s="197">
        <f t="shared" si="32"/>
        <v>295.63</v>
      </c>
      <c r="H194" s="198">
        <v>90</v>
      </c>
      <c r="I194" s="199">
        <v>807.86</v>
      </c>
      <c r="J194" s="199">
        <v>512.23</v>
      </c>
    </row>
    <row r="195" spans="1:10" ht="23.25">
      <c r="A195" s="183">
        <v>21645</v>
      </c>
      <c r="B195" s="184">
        <v>22</v>
      </c>
      <c r="C195" s="185">
        <v>85.1405</v>
      </c>
      <c r="D195" s="185">
        <v>85.1672</v>
      </c>
      <c r="E195" s="186">
        <f t="shared" si="30"/>
        <v>0.026699999999991064</v>
      </c>
      <c r="F195" s="187">
        <f t="shared" si="31"/>
        <v>81.99993857679759</v>
      </c>
      <c r="G195" s="188">
        <f t="shared" si="32"/>
        <v>325.61</v>
      </c>
      <c r="H195" s="189">
        <v>1</v>
      </c>
      <c r="I195" s="190">
        <v>640.1</v>
      </c>
      <c r="J195" s="190">
        <v>314.49</v>
      </c>
    </row>
    <row r="196" spans="1:10" ht="23.25">
      <c r="A196" s="123"/>
      <c r="B196" s="118">
        <v>23</v>
      </c>
      <c r="C196" s="133">
        <v>87.6946</v>
      </c>
      <c r="D196" s="133">
        <v>87.7206</v>
      </c>
      <c r="E196" s="171">
        <f t="shared" si="30"/>
        <v>0.02600000000001046</v>
      </c>
      <c r="F196" s="172">
        <f t="shared" si="31"/>
        <v>88.44439908837793</v>
      </c>
      <c r="G196" s="173">
        <f t="shared" si="32"/>
        <v>293.96999999999997</v>
      </c>
      <c r="H196" s="174">
        <v>2</v>
      </c>
      <c r="I196" s="142">
        <v>785.63</v>
      </c>
      <c r="J196" s="142">
        <v>491.66</v>
      </c>
    </row>
    <row r="197" spans="1:10" ht="23.25">
      <c r="A197" s="123"/>
      <c r="B197" s="184">
        <v>24</v>
      </c>
      <c r="C197" s="133">
        <v>88.0429</v>
      </c>
      <c r="D197" s="133">
        <v>88.0629</v>
      </c>
      <c r="E197" s="171">
        <f t="shared" si="30"/>
        <v>0.01999999999999602</v>
      </c>
      <c r="F197" s="172">
        <f t="shared" si="31"/>
        <v>74.42414319203672</v>
      </c>
      <c r="G197" s="173">
        <f t="shared" si="32"/>
        <v>268.7299999999999</v>
      </c>
      <c r="H197" s="189">
        <v>3</v>
      </c>
      <c r="I197" s="142">
        <v>826.8</v>
      </c>
      <c r="J197" s="142">
        <v>558.07</v>
      </c>
    </row>
    <row r="198" spans="1:10" ht="23.25">
      <c r="A198" s="123">
        <v>21667</v>
      </c>
      <c r="B198" s="118">
        <v>25</v>
      </c>
      <c r="C198" s="133">
        <v>87.0657</v>
      </c>
      <c r="D198" s="133">
        <v>87.0869</v>
      </c>
      <c r="E198" s="171">
        <f t="shared" si="30"/>
        <v>0.021199999999993224</v>
      </c>
      <c r="F198" s="172">
        <f t="shared" si="31"/>
        <v>77.65283322952722</v>
      </c>
      <c r="G198" s="173">
        <f t="shared" si="32"/>
        <v>273.01</v>
      </c>
      <c r="H198" s="174">
        <v>4</v>
      </c>
      <c r="I198" s="142">
        <v>824.34</v>
      </c>
      <c r="J198" s="142">
        <v>551.33</v>
      </c>
    </row>
    <row r="199" spans="1:10" ht="23.25">
      <c r="A199" s="123"/>
      <c r="B199" s="184">
        <v>26</v>
      </c>
      <c r="C199" s="133">
        <v>85.771</v>
      </c>
      <c r="D199" s="133">
        <v>85.7892</v>
      </c>
      <c r="E199" s="171">
        <f t="shared" si="30"/>
        <v>0.01819999999999311</v>
      </c>
      <c r="F199" s="172">
        <f t="shared" si="31"/>
        <v>62.80843427543606</v>
      </c>
      <c r="G199" s="173">
        <f t="shared" si="32"/>
        <v>289.77000000000004</v>
      </c>
      <c r="H199" s="189">
        <v>5</v>
      </c>
      <c r="I199" s="142">
        <v>792.61</v>
      </c>
      <c r="J199" s="142">
        <v>502.84</v>
      </c>
    </row>
    <row r="200" spans="1:10" ht="23.25">
      <c r="A200" s="123"/>
      <c r="B200" s="118">
        <v>27</v>
      </c>
      <c r="C200" s="133">
        <v>86.3044</v>
      </c>
      <c r="D200" s="133">
        <v>86.3233</v>
      </c>
      <c r="E200" s="171">
        <f t="shared" si="30"/>
        <v>0.018900000000002137</v>
      </c>
      <c r="F200" s="172">
        <f t="shared" si="31"/>
        <v>57.87781350482971</v>
      </c>
      <c r="G200" s="173">
        <f t="shared" si="32"/>
        <v>326.54999999999995</v>
      </c>
      <c r="H200" s="174">
        <v>6</v>
      </c>
      <c r="I200" s="142">
        <v>845.65</v>
      </c>
      <c r="J200" s="142">
        <v>519.1</v>
      </c>
    </row>
    <row r="201" spans="1:10" ht="23.25">
      <c r="A201" s="123">
        <v>21674</v>
      </c>
      <c r="B201" s="118">
        <v>7</v>
      </c>
      <c r="C201" s="133">
        <v>86.4458</v>
      </c>
      <c r="D201" s="133">
        <v>86.4542</v>
      </c>
      <c r="E201" s="171">
        <f t="shared" si="30"/>
        <v>0.008399999999994634</v>
      </c>
      <c r="F201" s="172">
        <f t="shared" si="31"/>
        <v>33.10736244677059</v>
      </c>
      <c r="G201" s="173">
        <f t="shared" si="32"/>
        <v>253.72000000000003</v>
      </c>
      <c r="H201" s="189">
        <v>7</v>
      </c>
      <c r="I201" s="142">
        <v>805.19</v>
      </c>
      <c r="J201" s="142">
        <v>551.47</v>
      </c>
    </row>
    <row r="202" spans="1:10" ht="23.25">
      <c r="A202" s="123"/>
      <c r="B202" s="118">
        <v>8</v>
      </c>
      <c r="C202" s="133">
        <v>84.8093</v>
      </c>
      <c r="D202" s="133">
        <v>84.8108</v>
      </c>
      <c r="E202" s="171">
        <f t="shared" si="30"/>
        <v>0.0015000000000071623</v>
      </c>
      <c r="F202" s="172">
        <f t="shared" si="31"/>
        <v>5.9358923625135045</v>
      </c>
      <c r="G202" s="173">
        <f t="shared" si="32"/>
        <v>252.69999999999993</v>
      </c>
      <c r="H202" s="174">
        <v>8</v>
      </c>
      <c r="I202" s="142">
        <v>775.65</v>
      </c>
      <c r="J202" s="142">
        <v>522.95</v>
      </c>
    </row>
    <row r="203" spans="1:10" ht="23.25">
      <c r="A203" s="123"/>
      <c r="B203" s="118">
        <v>9</v>
      </c>
      <c r="C203" s="133">
        <v>87.6565</v>
      </c>
      <c r="D203" s="133">
        <v>87.6673</v>
      </c>
      <c r="E203" s="171">
        <f t="shared" si="30"/>
        <v>0.010800000000003251</v>
      </c>
      <c r="F203" s="172">
        <f t="shared" si="31"/>
        <v>40.63816977725485</v>
      </c>
      <c r="G203" s="173">
        <f t="shared" si="32"/>
        <v>265.76000000000005</v>
      </c>
      <c r="H203" s="189">
        <v>9</v>
      </c>
      <c r="I203" s="142">
        <v>683.57</v>
      </c>
      <c r="J203" s="142">
        <v>417.81</v>
      </c>
    </row>
    <row r="204" spans="1:10" ht="23.25">
      <c r="A204" s="123">
        <v>21688</v>
      </c>
      <c r="B204" s="118">
        <v>10</v>
      </c>
      <c r="C204" s="133">
        <v>85.0972</v>
      </c>
      <c r="D204" s="133">
        <v>85.1079</v>
      </c>
      <c r="E204" s="171">
        <f t="shared" si="30"/>
        <v>0.010699999999999932</v>
      </c>
      <c r="F204" s="172">
        <f t="shared" si="31"/>
        <v>34.951329457110894</v>
      </c>
      <c r="G204" s="173">
        <f t="shared" si="32"/>
        <v>306.14000000000004</v>
      </c>
      <c r="H204" s="174">
        <v>10</v>
      </c>
      <c r="I204" s="142">
        <v>797.08</v>
      </c>
      <c r="J204" s="142">
        <v>490.94</v>
      </c>
    </row>
    <row r="205" spans="1:10" ht="23.25">
      <c r="A205" s="123"/>
      <c r="B205" s="118">
        <v>11</v>
      </c>
      <c r="C205" s="133">
        <v>86.0978</v>
      </c>
      <c r="D205" s="133">
        <v>86.1107</v>
      </c>
      <c r="E205" s="171">
        <f t="shared" si="30"/>
        <v>0.012899999999987699</v>
      </c>
      <c r="F205" s="172">
        <f t="shared" si="31"/>
        <v>43.53989469416667</v>
      </c>
      <c r="G205" s="173">
        <f t="shared" si="32"/>
        <v>296.28</v>
      </c>
      <c r="H205" s="189">
        <v>11</v>
      </c>
      <c r="I205" s="142">
        <v>884.41</v>
      </c>
      <c r="J205" s="142">
        <v>588.13</v>
      </c>
    </row>
    <row r="206" spans="1:10" ht="23.25">
      <c r="A206" s="123"/>
      <c r="B206" s="118">
        <v>12</v>
      </c>
      <c r="C206" s="133">
        <v>84.8531</v>
      </c>
      <c r="D206" s="133">
        <v>84.8614</v>
      </c>
      <c r="E206" s="171">
        <f t="shared" si="30"/>
        <v>0.008300000000005525</v>
      </c>
      <c r="F206" s="172">
        <f t="shared" si="31"/>
        <v>30.40181678328826</v>
      </c>
      <c r="G206" s="173">
        <f t="shared" si="32"/>
        <v>273.00999999999993</v>
      </c>
      <c r="H206" s="174">
        <v>12</v>
      </c>
      <c r="I206" s="142">
        <v>775.81</v>
      </c>
      <c r="J206" s="142">
        <v>502.8</v>
      </c>
    </row>
    <row r="207" spans="1:10" ht="23.25">
      <c r="A207" s="123">
        <v>21708</v>
      </c>
      <c r="B207" s="118">
        <v>28</v>
      </c>
      <c r="C207" s="133">
        <v>87.1998</v>
      </c>
      <c r="D207" s="133">
        <v>87.3036</v>
      </c>
      <c r="E207" s="171">
        <f t="shared" si="30"/>
        <v>0.10380000000000678</v>
      </c>
      <c r="F207" s="172">
        <f t="shared" si="31"/>
        <v>339.47084409852755</v>
      </c>
      <c r="G207" s="173">
        <f t="shared" si="32"/>
        <v>305.77000000000004</v>
      </c>
      <c r="H207" s="189">
        <v>13</v>
      </c>
      <c r="I207" s="142">
        <v>670.09</v>
      </c>
      <c r="J207" s="142">
        <v>364.32</v>
      </c>
    </row>
    <row r="208" spans="1:10" ht="23.25">
      <c r="A208" s="123"/>
      <c r="B208" s="118">
        <v>29</v>
      </c>
      <c r="C208" s="133">
        <v>85.2341</v>
      </c>
      <c r="D208" s="133">
        <v>85.3257</v>
      </c>
      <c r="E208" s="171">
        <f t="shared" si="30"/>
        <v>0.09159999999999968</v>
      </c>
      <c r="F208" s="172">
        <f t="shared" si="31"/>
        <v>310.19302404334474</v>
      </c>
      <c r="G208" s="173">
        <f t="shared" si="32"/>
        <v>295.29999999999995</v>
      </c>
      <c r="H208" s="174">
        <v>14</v>
      </c>
      <c r="I208" s="142">
        <v>779.3</v>
      </c>
      <c r="J208" s="142">
        <v>484</v>
      </c>
    </row>
    <row r="209" spans="1:10" ht="23.25">
      <c r="A209" s="123"/>
      <c r="B209" s="118">
        <v>30</v>
      </c>
      <c r="C209" s="133">
        <v>84.9471</v>
      </c>
      <c r="D209" s="133">
        <v>85.0324</v>
      </c>
      <c r="E209" s="171">
        <f t="shared" si="30"/>
        <v>0.0852999999999895</v>
      </c>
      <c r="F209" s="172">
        <f t="shared" si="31"/>
        <v>318.68788761858144</v>
      </c>
      <c r="G209" s="173">
        <f t="shared" si="32"/>
        <v>267.65999999999997</v>
      </c>
      <c r="H209" s="189">
        <v>15</v>
      </c>
      <c r="I209" s="142">
        <v>839.98</v>
      </c>
      <c r="J209" s="142">
        <v>572.32</v>
      </c>
    </row>
    <row r="210" spans="1:10" ht="23.25">
      <c r="A210" s="123">
        <v>21716</v>
      </c>
      <c r="B210" s="118">
        <v>31</v>
      </c>
      <c r="C210" s="133">
        <v>84.8605</v>
      </c>
      <c r="D210" s="133">
        <v>84.8645</v>
      </c>
      <c r="E210" s="171">
        <f t="shared" si="30"/>
        <v>0.0040000000000048885</v>
      </c>
      <c r="F210" s="172">
        <f t="shared" si="31"/>
        <v>12.844802671734653</v>
      </c>
      <c r="G210" s="173">
        <f t="shared" si="32"/>
        <v>311.41</v>
      </c>
      <c r="H210" s="174">
        <v>16</v>
      </c>
      <c r="I210" s="142">
        <v>682.09</v>
      </c>
      <c r="J210" s="142">
        <v>370.68</v>
      </c>
    </row>
    <row r="211" spans="1:10" ht="23.25">
      <c r="A211" s="123"/>
      <c r="B211" s="118">
        <v>32</v>
      </c>
      <c r="C211" s="133">
        <v>84.9968</v>
      </c>
      <c r="D211" s="133">
        <v>85.0067</v>
      </c>
      <c r="E211" s="171">
        <f t="shared" si="30"/>
        <v>0.009900000000001796</v>
      </c>
      <c r="F211" s="172">
        <f t="shared" si="31"/>
        <v>36.33427533307079</v>
      </c>
      <c r="G211" s="173">
        <f t="shared" si="32"/>
        <v>272.46999999999997</v>
      </c>
      <c r="H211" s="189">
        <v>17</v>
      </c>
      <c r="I211" s="142">
        <v>647.39</v>
      </c>
      <c r="J211" s="142">
        <v>374.92</v>
      </c>
    </row>
    <row r="212" spans="1:10" ht="23.25">
      <c r="A212" s="123"/>
      <c r="B212" s="118">
        <v>33</v>
      </c>
      <c r="C212" s="133">
        <v>85.9651</v>
      </c>
      <c r="D212" s="133">
        <v>85.978</v>
      </c>
      <c r="E212" s="171">
        <f t="shared" si="30"/>
        <v>0.012899999999987699</v>
      </c>
      <c r="F212" s="172">
        <f t="shared" si="31"/>
        <v>42.048306659238236</v>
      </c>
      <c r="G212" s="173">
        <f t="shared" si="32"/>
        <v>306.79</v>
      </c>
      <c r="H212" s="174">
        <v>18</v>
      </c>
      <c r="I212" s="142">
        <v>744.21</v>
      </c>
      <c r="J212" s="142">
        <v>437.42</v>
      </c>
    </row>
    <row r="213" spans="1:10" ht="23.25">
      <c r="A213" s="123">
        <v>21724</v>
      </c>
      <c r="B213" s="118">
        <v>34</v>
      </c>
      <c r="C213" s="133">
        <v>83.7233</v>
      </c>
      <c r="D213" s="133">
        <v>84.1132</v>
      </c>
      <c r="E213" s="171">
        <f t="shared" si="30"/>
        <v>0.38990000000001146</v>
      </c>
      <c r="F213" s="172">
        <f t="shared" si="31"/>
        <v>1549.4972777491216</v>
      </c>
      <c r="G213" s="173">
        <f t="shared" si="32"/>
        <v>251.63</v>
      </c>
      <c r="H213" s="189">
        <v>19</v>
      </c>
      <c r="I213" s="142">
        <v>837.11</v>
      </c>
      <c r="J213" s="142">
        <v>585.48</v>
      </c>
    </row>
    <row r="214" spans="1:10" ht="23.25">
      <c r="A214" s="123"/>
      <c r="B214" s="118">
        <v>35</v>
      </c>
      <c r="C214" s="133">
        <v>84.9986</v>
      </c>
      <c r="D214" s="133">
        <v>85.4659</v>
      </c>
      <c r="E214" s="171">
        <f t="shared" si="30"/>
        <v>0.4673000000000087</v>
      </c>
      <c r="F214" s="172">
        <f t="shared" si="31"/>
        <v>1789.461591483529</v>
      </c>
      <c r="G214" s="173">
        <f t="shared" si="32"/>
        <v>261.14</v>
      </c>
      <c r="H214" s="174">
        <v>20</v>
      </c>
      <c r="I214" s="142">
        <v>787.01</v>
      </c>
      <c r="J214" s="142">
        <v>525.87</v>
      </c>
    </row>
    <row r="215" spans="1:10" ht="23.25">
      <c r="A215" s="123"/>
      <c r="B215" s="118">
        <v>36</v>
      </c>
      <c r="C215" s="133">
        <v>84.5571</v>
      </c>
      <c r="D215" s="133">
        <v>84.92</v>
      </c>
      <c r="E215" s="171">
        <f t="shared" si="30"/>
        <v>0.3628999999999962</v>
      </c>
      <c r="F215" s="172">
        <f t="shared" si="31"/>
        <v>1152.539143138426</v>
      </c>
      <c r="G215" s="173">
        <f t="shared" si="32"/>
        <v>314.87</v>
      </c>
      <c r="H215" s="189">
        <v>21</v>
      </c>
      <c r="I215" s="142">
        <v>690.11</v>
      </c>
      <c r="J215" s="142">
        <v>375.24</v>
      </c>
    </row>
    <row r="216" spans="1:10" ht="23.25">
      <c r="A216" s="123">
        <v>21732</v>
      </c>
      <c r="B216" s="118">
        <v>1</v>
      </c>
      <c r="C216" s="133">
        <v>85.3823</v>
      </c>
      <c r="D216" s="133">
        <v>85.4407</v>
      </c>
      <c r="E216" s="171">
        <f t="shared" si="30"/>
        <v>0.058400000000006</v>
      </c>
      <c r="F216" s="172">
        <f t="shared" si="31"/>
        <v>151.2365661012715</v>
      </c>
      <c r="G216" s="173">
        <f t="shared" si="32"/>
        <v>386.15000000000003</v>
      </c>
      <c r="H216" s="174">
        <v>22</v>
      </c>
      <c r="I216" s="142">
        <v>696.34</v>
      </c>
      <c r="J216" s="142">
        <v>310.19</v>
      </c>
    </row>
    <row r="217" spans="1:10" ht="23.25">
      <c r="A217" s="123"/>
      <c r="B217" s="118">
        <v>2</v>
      </c>
      <c r="C217" s="133">
        <v>87.459</v>
      </c>
      <c r="D217" s="133">
        <v>87.5056</v>
      </c>
      <c r="E217" s="171">
        <f t="shared" si="30"/>
        <v>0.046599999999997976</v>
      </c>
      <c r="F217" s="172">
        <f t="shared" si="31"/>
        <v>156.37583892616772</v>
      </c>
      <c r="G217" s="173">
        <f t="shared" si="32"/>
        <v>298</v>
      </c>
      <c r="H217" s="189">
        <v>23</v>
      </c>
      <c r="I217" s="142">
        <v>850.54</v>
      </c>
      <c r="J217" s="142">
        <v>552.54</v>
      </c>
    </row>
    <row r="218" spans="1:10" ht="23.25">
      <c r="A218" s="123"/>
      <c r="B218" s="118">
        <v>3</v>
      </c>
      <c r="C218" s="133">
        <v>85.869</v>
      </c>
      <c r="D218" s="133">
        <v>85.9256</v>
      </c>
      <c r="E218" s="171">
        <f t="shared" si="30"/>
        <v>0.05660000000000309</v>
      </c>
      <c r="F218" s="172">
        <f t="shared" si="31"/>
        <v>162.41965105602353</v>
      </c>
      <c r="G218" s="173">
        <f t="shared" si="32"/>
        <v>348.4800000000001</v>
      </c>
      <c r="H218" s="174">
        <v>24</v>
      </c>
      <c r="I218" s="142">
        <v>726.57</v>
      </c>
      <c r="J218" s="142">
        <v>378.09</v>
      </c>
    </row>
    <row r="219" spans="1:10" ht="23.25">
      <c r="A219" s="123">
        <v>21744</v>
      </c>
      <c r="B219" s="118">
        <v>4</v>
      </c>
      <c r="C219" s="133">
        <v>85.0134</v>
      </c>
      <c r="D219" s="133">
        <v>85.0585</v>
      </c>
      <c r="E219" s="171">
        <f t="shared" si="30"/>
        <v>0.045099999999990814</v>
      </c>
      <c r="F219" s="172">
        <f t="shared" si="31"/>
        <v>171.75717876453206</v>
      </c>
      <c r="G219" s="173">
        <f t="shared" si="32"/>
        <v>262.5799999999999</v>
      </c>
      <c r="H219" s="189">
        <v>25</v>
      </c>
      <c r="I219" s="142">
        <v>816.53</v>
      </c>
      <c r="J219" s="142">
        <v>553.95</v>
      </c>
    </row>
    <row r="220" spans="1:10" ht="23.25">
      <c r="A220" s="123"/>
      <c r="B220" s="118">
        <v>5</v>
      </c>
      <c r="C220" s="133">
        <v>85.052</v>
      </c>
      <c r="D220" s="133">
        <v>85.0979</v>
      </c>
      <c r="E220" s="171">
        <f t="shared" si="30"/>
        <v>0.04589999999998895</v>
      </c>
      <c r="F220" s="172">
        <f t="shared" si="31"/>
        <v>152.48156268682794</v>
      </c>
      <c r="G220" s="173">
        <f t="shared" si="32"/>
        <v>301.02</v>
      </c>
      <c r="H220" s="174">
        <v>26</v>
      </c>
      <c r="I220" s="142">
        <v>876.56</v>
      </c>
      <c r="J220" s="142">
        <v>575.54</v>
      </c>
    </row>
    <row r="221" spans="1:10" ht="23.25">
      <c r="A221" s="123"/>
      <c r="B221" s="118">
        <v>6</v>
      </c>
      <c r="C221" s="133">
        <v>87.3783</v>
      </c>
      <c r="D221" s="133">
        <v>87.4245</v>
      </c>
      <c r="E221" s="171">
        <f t="shared" si="30"/>
        <v>0.04619999999999891</v>
      </c>
      <c r="F221" s="172">
        <f t="shared" si="31"/>
        <v>140.0891476394036</v>
      </c>
      <c r="G221" s="173">
        <f t="shared" si="32"/>
        <v>329.78999999999996</v>
      </c>
      <c r="H221" s="189">
        <v>27</v>
      </c>
      <c r="I221" s="142">
        <v>765.93</v>
      </c>
      <c r="J221" s="142">
        <v>436.14</v>
      </c>
    </row>
    <row r="222" spans="1:10" ht="23.25">
      <c r="A222" s="123">
        <v>21756</v>
      </c>
      <c r="B222" s="118">
        <v>7</v>
      </c>
      <c r="C222" s="133">
        <v>86.4471</v>
      </c>
      <c r="D222" s="133">
        <v>86.4979</v>
      </c>
      <c r="E222" s="171">
        <f t="shared" si="30"/>
        <v>0.05079999999999529</v>
      </c>
      <c r="F222" s="172">
        <f t="shared" si="31"/>
        <v>153.534620848053</v>
      </c>
      <c r="G222" s="173">
        <f t="shared" si="32"/>
        <v>330.86999999999995</v>
      </c>
      <c r="H222" s="174">
        <v>28</v>
      </c>
      <c r="I222" s="142">
        <v>697.18</v>
      </c>
      <c r="J222" s="142">
        <v>366.31</v>
      </c>
    </row>
    <row r="223" spans="1:10" ht="23.25">
      <c r="A223" s="123"/>
      <c r="B223" s="118">
        <v>8</v>
      </c>
      <c r="C223" s="133">
        <v>84.7949</v>
      </c>
      <c r="D223" s="133">
        <v>84.8486</v>
      </c>
      <c r="E223" s="171">
        <f t="shared" si="30"/>
        <v>0.0537000000000063</v>
      </c>
      <c r="F223" s="172">
        <f t="shared" si="31"/>
        <v>149.84513212603258</v>
      </c>
      <c r="G223" s="173">
        <f t="shared" si="32"/>
        <v>358.37</v>
      </c>
      <c r="H223" s="189">
        <v>29</v>
      </c>
      <c r="I223" s="142">
        <v>727.9</v>
      </c>
      <c r="J223" s="142">
        <v>369.53</v>
      </c>
    </row>
    <row r="224" spans="1:10" ht="23.25">
      <c r="A224" s="123"/>
      <c r="B224" s="118">
        <v>9</v>
      </c>
      <c r="C224" s="133">
        <v>87.6364</v>
      </c>
      <c r="D224" s="133">
        <v>87.6812</v>
      </c>
      <c r="E224" s="171">
        <f t="shared" si="30"/>
        <v>0.04480000000000928</v>
      </c>
      <c r="F224" s="172">
        <f t="shared" si="31"/>
        <v>130.3689908043571</v>
      </c>
      <c r="G224" s="173">
        <f t="shared" si="32"/>
        <v>343.64</v>
      </c>
      <c r="H224" s="174">
        <v>30</v>
      </c>
      <c r="I224" s="142">
        <v>822.63</v>
      </c>
      <c r="J224" s="142">
        <v>478.99</v>
      </c>
    </row>
    <row r="225" spans="1:10" ht="23.25">
      <c r="A225" s="123">
        <v>21763</v>
      </c>
      <c r="B225" s="118">
        <v>1</v>
      </c>
      <c r="C225" s="133">
        <v>85.4095</v>
      </c>
      <c r="D225" s="133">
        <v>85.4412</v>
      </c>
      <c r="E225" s="171">
        <f t="shared" si="30"/>
        <v>0.03170000000000073</v>
      </c>
      <c r="F225" s="172">
        <f t="shared" si="31"/>
        <v>100.84621747152997</v>
      </c>
      <c r="G225" s="173">
        <f t="shared" si="32"/>
        <v>314.34</v>
      </c>
      <c r="H225" s="189">
        <v>31</v>
      </c>
      <c r="I225" s="142">
        <v>588.01</v>
      </c>
      <c r="J225" s="142">
        <v>273.67</v>
      </c>
    </row>
    <row r="226" spans="1:10" ht="23.25">
      <c r="A226" s="123"/>
      <c r="B226" s="118">
        <v>2</v>
      </c>
      <c r="C226" s="133">
        <v>87.4815</v>
      </c>
      <c r="D226" s="133">
        <v>87.5068</v>
      </c>
      <c r="E226" s="171">
        <f t="shared" si="30"/>
        <v>0.025300000000001432</v>
      </c>
      <c r="F226" s="172">
        <f t="shared" si="31"/>
        <v>93.71064523298553</v>
      </c>
      <c r="G226" s="173">
        <f t="shared" si="32"/>
        <v>269.98</v>
      </c>
      <c r="H226" s="174">
        <v>32</v>
      </c>
      <c r="I226" s="142">
        <v>807.35</v>
      </c>
      <c r="J226" s="142">
        <v>537.37</v>
      </c>
    </row>
    <row r="227" spans="1:10" ht="23.25">
      <c r="A227" s="123"/>
      <c r="B227" s="118">
        <v>3</v>
      </c>
      <c r="C227" s="133">
        <v>85.8736</v>
      </c>
      <c r="D227" s="133">
        <v>85.9025</v>
      </c>
      <c r="E227" s="171">
        <f t="shared" si="30"/>
        <v>0.028900000000007253</v>
      </c>
      <c r="F227" s="172">
        <f t="shared" si="31"/>
        <v>116.7959909473297</v>
      </c>
      <c r="G227" s="173">
        <f t="shared" si="32"/>
        <v>247.43999999999994</v>
      </c>
      <c r="H227" s="189">
        <v>33</v>
      </c>
      <c r="I227" s="142">
        <v>811.27</v>
      </c>
      <c r="J227" s="142">
        <v>563.83</v>
      </c>
    </row>
    <row r="228" spans="1:10" ht="23.25">
      <c r="A228" s="123">
        <v>21784</v>
      </c>
      <c r="B228" s="118">
        <v>4</v>
      </c>
      <c r="C228" s="133">
        <v>85.0219</v>
      </c>
      <c r="D228" s="133">
        <v>85.1231</v>
      </c>
      <c r="E228" s="171">
        <f t="shared" si="30"/>
        <v>0.10119999999999152</v>
      </c>
      <c r="F228" s="172">
        <f t="shared" si="31"/>
        <v>299.2223766298794</v>
      </c>
      <c r="G228" s="173">
        <f t="shared" si="32"/>
        <v>338.21</v>
      </c>
      <c r="H228" s="174">
        <v>34</v>
      </c>
      <c r="I228" s="142">
        <v>681.65</v>
      </c>
      <c r="J228" s="142">
        <v>343.44</v>
      </c>
    </row>
    <row r="229" spans="1:10" ht="23.25">
      <c r="A229" s="123"/>
      <c r="B229" s="118">
        <v>5</v>
      </c>
      <c r="C229" s="133">
        <v>85.0412</v>
      </c>
      <c r="D229" s="133">
        <v>85.1418</v>
      </c>
      <c r="E229" s="171">
        <f t="shared" si="30"/>
        <v>0.10060000000000002</v>
      </c>
      <c r="F229" s="172">
        <f t="shared" si="31"/>
        <v>299.80628818357934</v>
      </c>
      <c r="G229" s="173">
        <f t="shared" si="32"/>
        <v>335.54999999999995</v>
      </c>
      <c r="H229" s="189">
        <v>35</v>
      </c>
      <c r="I229" s="142">
        <v>703.55</v>
      </c>
      <c r="J229" s="142">
        <v>368</v>
      </c>
    </row>
    <row r="230" spans="1:10" ht="23.25">
      <c r="A230" s="123"/>
      <c r="B230" s="118">
        <v>6</v>
      </c>
      <c r="C230" s="133">
        <v>87.408</v>
      </c>
      <c r="D230" s="133">
        <v>87.5252</v>
      </c>
      <c r="E230" s="171">
        <f t="shared" si="30"/>
        <v>0.11719999999999686</v>
      </c>
      <c r="F230" s="172">
        <f t="shared" si="31"/>
        <v>333.40919435593094</v>
      </c>
      <c r="G230" s="173">
        <f t="shared" si="32"/>
        <v>351.52000000000004</v>
      </c>
      <c r="H230" s="174">
        <v>36</v>
      </c>
      <c r="I230" s="142">
        <v>627.58</v>
      </c>
      <c r="J230" s="142">
        <v>276.06</v>
      </c>
    </row>
    <row r="231" spans="1:10" ht="23.25">
      <c r="A231" s="123">
        <v>21788</v>
      </c>
      <c r="B231" s="118">
        <v>7</v>
      </c>
      <c r="C231" s="133">
        <v>86.4484</v>
      </c>
      <c r="D231" s="133">
        <v>86.4946</v>
      </c>
      <c r="E231" s="171">
        <f t="shared" si="30"/>
        <v>0.04619999999999891</v>
      </c>
      <c r="F231" s="172">
        <f t="shared" si="31"/>
        <v>150.56707078607388</v>
      </c>
      <c r="G231" s="173">
        <f t="shared" si="32"/>
        <v>306.84</v>
      </c>
      <c r="H231" s="189">
        <v>37</v>
      </c>
      <c r="I231" s="142">
        <v>797.8</v>
      </c>
      <c r="J231" s="142">
        <v>490.96</v>
      </c>
    </row>
    <row r="232" spans="1:10" ht="23.25">
      <c r="A232" s="123"/>
      <c r="B232" s="118">
        <v>8</v>
      </c>
      <c r="C232" s="133">
        <v>84.8139</v>
      </c>
      <c r="D232" s="133">
        <v>84.8564</v>
      </c>
      <c r="E232" s="171">
        <f t="shared" si="30"/>
        <v>0.04249999999998977</v>
      </c>
      <c r="F232" s="172">
        <f t="shared" si="31"/>
        <v>164.85647788979742</v>
      </c>
      <c r="G232" s="173">
        <f t="shared" si="32"/>
        <v>257.79999999999995</v>
      </c>
      <c r="H232" s="174">
        <v>38</v>
      </c>
      <c r="I232" s="142">
        <v>792.43</v>
      </c>
      <c r="J232" s="142">
        <v>534.63</v>
      </c>
    </row>
    <row r="233" spans="1:10" ht="23.25">
      <c r="A233" s="123"/>
      <c r="B233" s="118">
        <v>9</v>
      </c>
      <c r="C233" s="133">
        <v>87.6594</v>
      </c>
      <c r="D233" s="133">
        <v>87.7123</v>
      </c>
      <c r="E233" s="171">
        <f t="shared" si="30"/>
        <v>0.05289999999999395</v>
      </c>
      <c r="F233" s="172">
        <f t="shared" si="31"/>
        <v>197.33651658146732</v>
      </c>
      <c r="G233" s="173">
        <f t="shared" si="32"/>
        <v>268.07000000000005</v>
      </c>
      <c r="H233" s="189">
        <v>39</v>
      </c>
      <c r="I233" s="142">
        <v>819.5</v>
      </c>
      <c r="J233" s="142">
        <v>551.43</v>
      </c>
    </row>
    <row r="234" spans="1:10" ht="23.25">
      <c r="A234" s="123">
        <v>21798</v>
      </c>
      <c r="B234" s="118">
        <v>1</v>
      </c>
      <c r="C234" s="133">
        <v>85.3895</v>
      </c>
      <c r="D234" s="133">
        <v>85.415</v>
      </c>
      <c r="E234" s="171">
        <f aca="true" t="shared" si="33" ref="E234:E297">D234-C234</f>
        <v>0.025500000000008072</v>
      </c>
      <c r="F234" s="172">
        <f aca="true" t="shared" si="34" ref="F234:F297">((10^6)*E234/G234)</f>
        <v>72.1929675556539</v>
      </c>
      <c r="G234" s="173">
        <f aca="true" t="shared" si="35" ref="G234:G297">I234-J234</f>
        <v>353.22</v>
      </c>
      <c r="H234" s="174">
        <v>40</v>
      </c>
      <c r="I234" s="142">
        <v>724.72</v>
      </c>
      <c r="J234" s="142">
        <v>371.5</v>
      </c>
    </row>
    <row r="235" spans="1:10" ht="23.25">
      <c r="A235" s="123"/>
      <c r="B235" s="118">
        <v>2</v>
      </c>
      <c r="C235" s="133">
        <v>87.4425</v>
      </c>
      <c r="D235" s="133">
        <v>87.4644</v>
      </c>
      <c r="E235" s="171">
        <f t="shared" si="33"/>
        <v>0.02190000000000225</v>
      </c>
      <c r="F235" s="172">
        <f t="shared" si="34"/>
        <v>69.73411877090352</v>
      </c>
      <c r="G235" s="173">
        <f t="shared" si="35"/>
        <v>314.05</v>
      </c>
      <c r="H235" s="189">
        <v>41</v>
      </c>
      <c r="I235" s="142">
        <v>825.21</v>
      </c>
      <c r="J235" s="142">
        <v>511.16</v>
      </c>
    </row>
    <row r="236" spans="1:10" ht="23.25">
      <c r="A236" s="123"/>
      <c r="B236" s="118">
        <v>3</v>
      </c>
      <c r="C236" s="133">
        <v>85.859</v>
      </c>
      <c r="D236" s="133">
        <v>85.8863</v>
      </c>
      <c r="E236" s="171">
        <f t="shared" si="33"/>
        <v>0.027300000000010982</v>
      </c>
      <c r="F236" s="172">
        <f t="shared" si="34"/>
        <v>89.7258923289653</v>
      </c>
      <c r="G236" s="173">
        <f t="shared" si="35"/>
        <v>304.26</v>
      </c>
      <c r="H236" s="174">
        <v>42</v>
      </c>
      <c r="I236" s="142">
        <v>810.25</v>
      </c>
      <c r="J236" s="142">
        <v>505.99</v>
      </c>
    </row>
    <row r="237" spans="1:10" ht="23.25">
      <c r="A237" s="123">
        <v>21816</v>
      </c>
      <c r="B237" s="118">
        <v>4</v>
      </c>
      <c r="C237" s="133">
        <v>85.0111</v>
      </c>
      <c r="D237" s="133">
        <v>85.0466</v>
      </c>
      <c r="E237" s="171">
        <f t="shared" si="33"/>
        <v>0.03549999999999898</v>
      </c>
      <c r="F237" s="172">
        <f t="shared" si="34"/>
        <v>105.97963996775525</v>
      </c>
      <c r="G237" s="173">
        <f t="shared" si="35"/>
        <v>334.96999999999997</v>
      </c>
      <c r="H237" s="189">
        <v>43</v>
      </c>
      <c r="I237" s="142">
        <v>701.51</v>
      </c>
      <c r="J237" s="142">
        <v>366.54</v>
      </c>
    </row>
    <row r="238" spans="1:10" ht="23.25">
      <c r="A238" s="123"/>
      <c r="B238" s="118">
        <v>5</v>
      </c>
      <c r="C238" s="133">
        <v>85.0001</v>
      </c>
      <c r="D238" s="133">
        <v>85.0359</v>
      </c>
      <c r="E238" s="171">
        <f t="shared" si="33"/>
        <v>0.035799999999994725</v>
      </c>
      <c r="F238" s="172">
        <f t="shared" si="34"/>
        <v>103.16110999047554</v>
      </c>
      <c r="G238" s="173">
        <f t="shared" si="35"/>
        <v>347.03</v>
      </c>
      <c r="H238" s="174">
        <v>44</v>
      </c>
      <c r="I238" s="142">
        <v>717.41</v>
      </c>
      <c r="J238" s="142">
        <v>370.38</v>
      </c>
    </row>
    <row r="239" spans="1:10" ht="23.25">
      <c r="A239" s="123"/>
      <c r="B239" s="118">
        <v>6</v>
      </c>
      <c r="C239" s="133">
        <v>87.3716</v>
      </c>
      <c r="D239" s="133">
        <v>87.399</v>
      </c>
      <c r="E239" s="171">
        <f t="shared" si="33"/>
        <v>0.02740000000000009</v>
      </c>
      <c r="F239" s="172">
        <f t="shared" si="34"/>
        <v>100.77234277307868</v>
      </c>
      <c r="G239" s="173">
        <f t="shared" si="35"/>
        <v>271.9</v>
      </c>
      <c r="H239" s="189">
        <v>45</v>
      </c>
      <c r="I239" s="142">
        <v>839.73</v>
      </c>
      <c r="J239" s="142">
        <v>567.83</v>
      </c>
    </row>
    <row r="240" spans="1:10" ht="23.25">
      <c r="A240" s="123">
        <v>21822</v>
      </c>
      <c r="B240" s="118">
        <v>7</v>
      </c>
      <c r="C240" s="133">
        <v>86.45</v>
      </c>
      <c r="D240" s="133">
        <v>86.4889</v>
      </c>
      <c r="E240" s="171">
        <f t="shared" si="33"/>
        <v>0.03889999999999816</v>
      </c>
      <c r="F240" s="172">
        <f t="shared" si="34"/>
        <v>108.94832656490172</v>
      </c>
      <c r="G240" s="173">
        <f t="shared" si="35"/>
        <v>357.05</v>
      </c>
      <c r="H240" s="174">
        <v>46</v>
      </c>
      <c r="I240" s="142">
        <v>725.12</v>
      </c>
      <c r="J240" s="142">
        <v>368.07</v>
      </c>
    </row>
    <row r="241" spans="1:10" ht="23.25">
      <c r="A241" s="123"/>
      <c r="B241" s="118">
        <v>8</v>
      </c>
      <c r="C241" s="133">
        <v>84.7892</v>
      </c>
      <c r="D241" s="133">
        <v>84.824</v>
      </c>
      <c r="E241" s="171">
        <f t="shared" si="33"/>
        <v>0.03480000000000416</v>
      </c>
      <c r="F241" s="172">
        <f t="shared" si="34"/>
        <v>114.43980400540681</v>
      </c>
      <c r="G241" s="173">
        <f t="shared" si="35"/>
        <v>304.09000000000003</v>
      </c>
      <c r="H241" s="189">
        <v>47</v>
      </c>
      <c r="I241" s="142">
        <v>794.85</v>
      </c>
      <c r="J241" s="142">
        <v>490.76</v>
      </c>
    </row>
    <row r="242" spans="1:10" ht="23.25">
      <c r="A242" s="123"/>
      <c r="B242" s="118">
        <v>9</v>
      </c>
      <c r="C242" s="133">
        <v>87.6251</v>
      </c>
      <c r="D242" s="133">
        <v>87.6614</v>
      </c>
      <c r="E242" s="171">
        <f t="shared" si="33"/>
        <v>0.03629999999999711</v>
      </c>
      <c r="F242" s="172">
        <f t="shared" si="34"/>
        <v>116.2604490279509</v>
      </c>
      <c r="G242" s="173">
        <f t="shared" si="35"/>
        <v>312.23</v>
      </c>
      <c r="H242" s="174">
        <v>48</v>
      </c>
      <c r="I242" s="142">
        <v>796.22</v>
      </c>
      <c r="J242" s="142">
        <v>483.99</v>
      </c>
    </row>
    <row r="243" spans="1:10" ht="23.25">
      <c r="A243" s="123">
        <v>21827</v>
      </c>
      <c r="B243" s="118">
        <v>19</v>
      </c>
      <c r="C243" s="133">
        <v>88.9688</v>
      </c>
      <c r="D243" s="133">
        <v>88.9849</v>
      </c>
      <c r="E243" s="171">
        <f t="shared" si="33"/>
        <v>0.016099999999994452</v>
      </c>
      <c r="F243" s="172">
        <f t="shared" si="34"/>
        <v>56.06825700851281</v>
      </c>
      <c r="G243" s="173">
        <f t="shared" si="35"/>
        <v>287.15</v>
      </c>
      <c r="H243" s="189">
        <v>49</v>
      </c>
      <c r="I243" s="142">
        <v>813.11</v>
      </c>
      <c r="J243" s="142">
        <v>525.96</v>
      </c>
    </row>
    <row r="244" spans="1:10" ht="23.25">
      <c r="A244" s="123"/>
      <c r="B244" s="118">
        <v>20</v>
      </c>
      <c r="C244" s="133">
        <v>84.6624</v>
      </c>
      <c r="D244" s="133">
        <v>84.6907</v>
      </c>
      <c r="E244" s="171">
        <f t="shared" si="33"/>
        <v>0.028300000000001546</v>
      </c>
      <c r="F244" s="172">
        <f t="shared" si="34"/>
        <v>98.23660094418753</v>
      </c>
      <c r="G244" s="173">
        <f t="shared" si="35"/>
        <v>288.08000000000004</v>
      </c>
      <c r="H244" s="174">
        <v>50</v>
      </c>
      <c r="I244" s="142">
        <v>834.74</v>
      </c>
      <c r="J244" s="142">
        <v>546.66</v>
      </c>
    </row>
    <row r="245" spans="1:10" ht="23.25">
      <c r="A245" s="123"/>
      <c r="B245" s="118">
        <v>21</v>
      </c>
      <c r="C245" s="133">
        <v>86.3716</v>
      </c>
      <c r="D245" s="133">
        <v>86.3975</v>
      </c>
      <c r="E245" s="171">
        <f t="shared" si="33"/>
        <v>0.02589999999999293</v>
      </c>
      <c r="F245" s="172">
        <f t="shared" si="34"/>
        <v>81.68285606153945</v>
      </c>
      <c r="G245" s="173">
        <f t="shared" si="35"/>
        <v>317.08</v>
      </c>
      <c r="H245" s="189">
        <v>51</v>
      </c>
      <c r="I245" s="142">
        <v>677.38</v>
      </c>
      <c r="J245" s="142">
        <v>360.3</v>
      </c>
    </row>
    <row r="246" spans="1:10" ht="23.25">
      <c r="A246" s="123">
        <v>21836</v>
      </c>
      <c r="B246" s="118">
        <v>22</v>
      </c>
      <c r="C246" s="133">
        <v>85.1368</v>
      </c>
      <c r="D246" s="133">
        <v>85.1666</v>
      </c>
      <c r="E246" s="171">
        <f t="shared" si="33"/>
        <v>0.02980000000000871</v>
      </c>
      <c r="F246" s="172">
        <f t="shared" si="34"/>
        <v>114.18499501880875</v>
      </c>
      <c r="G246" s="173">
        <f t="shared" si="35"/>
        <v>260.98</v>
      </c>
      <c r="H246" s="174">
        <v>52</v>
      </c>
      <c r="I246" s="142">
        <v>843.91</v>
      </c>
      <c r="J246" s="142">
        <v>582.93</v>
      </c>
    </row>
    <row r="247" spans="1:10" ht="23.25">
      <c r="A247" s="123"/>
      <c r="B247" s="118">
        <v>23</v>
      </c>
      <c r="C247" s="133">
        <v>87.703</v>
      </c>
      <c r="D247" s="133">
        <v>87.7427</v>
      </c>
      <c r="E247" s="171">
        <f t="shared" si="33"/>
        <v>0.039699999999996294</v>
      </c>
      <c r="F247" s="172">
        <f t="shared" si="34"/>
        <v>124.00437295016802</v>
      </c>
      <c r="G247" s="173">
        <f t="shared" si="35"/>
        <v>320.15000000000003</v>
      </c>
      <c r="H247" s="189">
        <v>53</v>
      </c>
      <c r="I247" s="142">
        <v>691.69</v>
      </c>
      <c r="J247" s="142">
        <v>371.54</v>
      </c>
    </row>
    <row r="248" spans="1:10" ht="23.25">
      <c r="A248" s="123"/>
      <c r="B248" s="118">
        <v>24</v>
      </c>
      <c r="C248" s="133">
        <v>88.0628</v>
      </c>
      <c r="D248" s="133">
        <v>88.1048</v>
      </c>
      <c r="E248" s="171">
        <f t="shared" si="33"/>
        <v>0.04200000000000159</v>
      </c>
      <c r="F248" s="172">
        <f t="shared" si="34"/>
        <v>135.54508487704635</v>
      </c>
      <c r="G248" s="173">
        <f t="shared" si="35"/>
        <v>309.86000000000007</v>
      </c>
      <c r="H248" s="174">
        <v>54</v>
      </c>
      <c r="I248" s="142">
        <v>810.94</v>
      </c>
      <c r="J248" s="142">
        <v>501.08</v>
      </c>
    </row>
    <row r="249" spans="1:10" ht="23.25">
      <c r="A249" s="123">
        <v>21850</v>
      </c>
      <c r="B249" s="118">
        <v>25</v>
      </c>
      <c r="C249" s="133">
        <v>87.0681</v>
      </c>
      <c r="D249" s="133">
        <v>87.0749</v>
      </c>
      <c r="E249" s="171">
        <f t="shared" si="33"/>
        <v>0.006799999999998363</v>
      </c>
      <c r="F249" s="172">
        <f t="shared" si="34"/>
        <v>19.100587062156578</v>
      </c>
      <c r="G249" s="173">
        <f t="shared" si="35"/>
        <v>356.01</v>
      </c>
      <c r="H249" s="189">
        <v>55</v>
      </c>
      <c r="I249" s="142">
        <v>720.86</v>
      </c>
      <c r="J249" s="142">
        <v>364.85</v>
      </c>
    </row>
    <row r="250" spans="1:10" ht="23.25">
      <c r="A250" s="123"/>
      <c r="B250" s="118">
        <v>26</v>
      </c>
      <c r="C250" s="133">
        <v>85.8194</v>
      </c>
      <c r="D250" s="133">
        <v>85.8284</v>
      </c>
      <c r="E250" s="171">
        <f t="shared" si="33"/>
        <v>0.009000000000000341</v>
      </c>
      <c r="F250" s="172">
        <f t="shared" si="34"/>
        <v>29.416571335186614</v>
      </c>
      <c r="G250" s="173">
        <f t="shared" si="35"/>
        <v>305.94999999999993</v>
      </c>
      <c r="H250" s="174">
        <v>56</v>
      </c>
      <c r="I250" s="142">
        <v>835.4</v>
      </c>
      <c r="J250" s="142">
        <v>529.45</v>
      </c>
    </row>
    <row r="251" spans="1:10" ht="23.25">
      <c r="A251" s="123"/>
      <c r="B251" s="118">
        <v>27</v>
      </c>
      <c r="C251" s="133">
        <v>86.3157</v>
      </c>
      <c r="D251" s="133">
        <v>86.327</v>
      </c>
      <c r="E251" s="171">
        <f t="shared" si="33"/>
        <v>0.011299999999991428</v>
      </c>
      <c r="F251" s="172">
        <f t="shared" si="34"/>
        <v>30.217943575321378</v>
      </c>
      <c r="G251" s="173">
        <f t="shared" si="35"/>
        <v>373.95</v>
      </c>
      <c r="H251" s="189">
        <v>57</v>
      </c>
      <c r="I251" s="142">
        <v>709.39</v>
      </c>
      <c r="J251" s="142">
        <v>335.44</v>
      </c>
    </row>
    <row r="252" spans="1:10" ht="23.25">
      <c r="A252" s="123">
        <v>21865</v>
      </c>
      <c r="B252" s="118">
        <v>1</v>
      </c>
      <c r="C252" s="133">
        <v>85.4232</v>
      </c>
      <c r="D252" s="133">
        <v>85.9778</v>
      </c>
      <c r="E252" s="171">
        <f t="shared" si="33"/>
        <v>0.5546000000000078</v>
      </c>
      <c r="F252" s="172">
        <f t="shared" si="34"/>
        <v>2088.259658106814</v>
      </c>
      <c r="G252" s="173">
        <f t="shared" si="35"/>
        <v>265.58000000000004</v>
      </c>
      <c r="H252" s="174">
        <v>58</v>
      </c>
      <c r="I252" s="142">
        <v>821.07</v>
      </c>
      <c r="J252" s="142">
        <v>555.49</v>
      </c>
    </row>
    <row r="253" spans="1:10" ht="23.25">
      <c r="A253" s="123"/>
      <c r="B253" s="118">
        <v>2</v>
      </c>
      <c r="C253" s="133">
        <v>87.4844</v>
      </c>
      <c r="D253" s="133">
        <v>87.939</v>
      </c>
      <c r="E253" s="171">
        <f t="shared" si="33"/>
        <v>0.4545999999999992</v>
      </c>
      <c r="F253" s="172">
        <f t="shared" si="34"/>
        <v>1782.5353879935667</v>
      </c>
      <c r="G253" s="173">
        <f t="shared" si="35"/>
        <v>255.02999999999997</v>
      </c>
      <c r="H253" s="189">
        <v>59</v>
      </c>
      <c r="I253" s="142">
        <v>824.49</v>
      </c>
      <c r="J253" s="142">
        <v>569.46</v>
      </c>
    </row>
    <row r="254" spans="1:10" ht="23.25">
      <c r="A254" s="123"/>
      <c r="B254" s="118">
        <v>3</v>
      </c>
      <c r="C254" s="133">
        <v>85.8879</v>
      </c>
      <c r="D254" s="133">
        <v>86.5776</v>
      </c>
      <c r="E254" s="171">
        <f t="shared" si="33"/>
        <v>0.689700000000002</v>
      </c>
      <c r="F254" s="172">
        <f t="shared" si="34"/>
        <v>2061.390399904363</v>
      </c>
      <c r="G254" s="173">
        <f t="shared" si="35"/>
        <v>334.58000000000004</v>
      </c>
      <c r="H254" s="174">
        <v>60</v>
      </c>
      <c r="I254" s="142">
        <v>700.22</v>
      </c>
      <c r="J254" s="142">
        <v>365.64</v>
      </c>
    </row>
    <row r="255" spans="1:10" ht="23.25">
      <c r="A255" s="123">
        <v>21866</v>
      </c>
      <c r="B255" s="118">
        <v>4</v>
      </c>
      <c r="C255" s="133">
        <v>85.0198</v>
      </c>
      <c r="D255" s="133">
        <v>85.4479</v>
      </c>
      <c r="E255" s="171">
        <f t="shared" si="33"/>
        <v>0.4281000000000006</v>
      </c>
      <c r="F255" s="172">
        <f t="shared" si="34"/>
        <v>1323.0930893806424</v>
      </c>
      <c r="G255" s="173">
        <f t="shared" si="35"/>
        <v>323.55999999999995</v>
      </c>
      <c r="H255" s="189">
        <v>61</v>
      </c>
      <c r="I255" s="142">
        <v>861.14</v>
      </c>
      <c r="J255" s="142">
        <v>537.58</v>
      </c>
    </row>
    <row r="256" spans="1:10" ht="23.25">
      <c r="A256" s="123"/>
      <c r="B256" s="118">
        <v>5</v>
      </c>
      <c r="C256" s="133">
        <v>85.0538</v>
      </c>
      <c r="D256" s="133">
        <v>85.5141</v>
      </c>
      <c r="E256" s="171">
        <f t="shared" si="33"/>
        <v>0.4603000000000037</v>
      </c>
      <c r="F256" s="172">
        <f t="shared" si="34"/>
        <v>1413.741208268079</v>
      </c>
      <c r="G256" s="173">
        <f t="shared" si="35"/>
        <v>325.5899999999999</v>
      </c>
      <c r="H256" s="174">
        <v>62</v>
      </c>
      <c r="I256" s="142">
        <v>873.8</v>
      </c>
      <c r="J256" s="142">
        <v>548.21</v>
      </c>
    </row>
    <row r="257" spans="1:10" ht="23.25">
      <c r="A257" s="123"/>
      <c r="B257" s="118">
        <v>6</v>
      </c>
      <c r="C257" s="133">
        <v>87.4112</v>
      </c>
      <c r="D257" s="133">
        <v>87.89</v>
      </c>
      <c r="E257" s="171">
        <f t="shared" si="33"/>
        <v>0.4788000000000068</v>
      </c>
      <c r="F257" s="172">
        <f t="shared" si="34"/>
        <v>1453.419542846756</v>
      </c>
      <c r="G257" s="173">
        <f t="shared" si="35"/>
        <v>329.42999999999995</v>
      </c>
      <c r="H257" s="189">
        <v>63</v>
      </c>
      <c r="I257" s="142">
        <v>848.42</v>
      </c>
      <c r="J257" s="142">
        <v>518.99</v>
      </c>
    </row>
    <row r="258" spans="1:10" ht="23.25">
      <c r="A258" s="123">
        <v>21877</v>
      </c>
      <c r="B258" s="118">
        <v>7</v>
      </c>
      <c r="C258" s="133">
        <v>86.4784</v>
      </c>
      <c r="D258" s="133">
        <v>86.5025</v>
      </c>
      <c r="E258" s="171">
        <f t="shared" si="33"/>
        <v>0.02410000000000423</v>
      </c>
      <c r="F258" s="172">
        <f>((10^6)*E258/G258)</f>
        <v>76.08524072613805</v>
      </c>
      <c r="G258" s="173">
        <f t="shared" si="35"/>
        <v>316.75</v>
      </c>
      <c r="H258" s="174">
        <v>64</v>
      </c>
      <c r="I258" s="142">
        <v>834.6</v>
      </c>
      <c r="J258" s="142">
        <v>517.85</v>
      </c>
    </row>
    <row r="259" spans="1:10" ht="23.25">
      <c r="A259" s="123"/>
      <c r="B259" s="118">
        <v>8</v>
      </c>
      <c r="C259" s="133">
        <v>84.8227</v>
      </c>
      <c r="D259" s="133">
        <v>84.8511</v>
      </c>
      <c r="E259" s="171">
        <f t="shared" si="33"/>
        <v>0.028400000000004866</v>
      </c>
      <c r="F259" s="172">
        <f t="shared" si="34"/>
        <v>96.62164460927725</v>
      </c>
      <c r="G259" s="173">
        <f t="shared" si="35"/>
        <v>293.93000000000006</v>
      </c>
      <c r="H259" s="189">
        <v>65</v>
      </c>
      <c r="I259" s="142">
        <v>831.98</v>
      </c>
      <c r="J259" s="142">
        <v>538.05</v>
      </c>
    </row>
    <row r="260" spans="1:10" ht="23.25">
      <c r="A260" s="123"/>
      <c r="B260" s="118">
        <v>9</v>
      </c>
      <c r="C260" s="133">
        <v>87.674</v>
      </c>
      <c r="D260" s="133">
        <v>87.7034</v>
      </c>
      <c r="E260" s="171">
        <f t="shared" si="33"/>
        <v>0.02939999999999543</v>
      </c>
      <c r="F260" s="172">
        <f t="shared" si="34"/>
        <v>84.20449663467114</v>
      </c>
      <c r="G260" s="173">
        <f t="shared" si="35"/>
        <v>349.15</v>
      </c>
      <c r="H260" s="174">
        <v>66</v>
      </c>
      <c r="I260" s="142">
        <v>715.78</v>
      </c>
      <c r="J260" s="142">
        <v>366.63</v>
      </c>
    </row>
    <row r="261" spans="1:10" ht="23.25">
      <c r="A261" s="123">
        <v>21907</v>
      </c>
      <c r="B261" s="118">
        <v>19</v>
      </c>
      <c r="C261" s="133">
        <v>88.9635</v>
      </c>
      <c r="D261" s="133">
        <v>88.9713</v>
      </c>
      <c r="E261" s="171">
        <f t="shared" si="33"/>
        <v>0.007800000000003138</v>
      </c>
      <c r="F261" s="172">
        <f t="shared" si="34"/>
        <v>23.16533515489037</v>
      </c>
      <c r="G261" s="173">
        <f t="shared" si="35"/>
        <v>336.71000000000004</v>
      </c>
      <c r="H261" s="189">
        <v>67</v>
      </c>
      <c r="I261" s="142">
        <v>854.49</v>
      </c>
      <c r="J261" s="142">
        <v>517.78</v>
      </c>
    </row>
    <row r="262" spans="1:10" ht="23.25">
      <c r="A262" s="123"/>
      <c r="B262" s="118">
        <v>20</v>
      </c>
      <c r="C262" s="133">
        <v>84.6445</v>
      </c>
      <c r="D262" s="133">
        <v>84.6569</v>
      </c>
      <c r="E262" s="171">
        <f t="shared" si="33"/>
        <v>0.012399999999999523</v>
      </c>
      <c r="F262" s="172">
        <f t="shared" si="34"/>
        <v>40.43829898251867</v>
      </c>
      <c r="G262" s="173">
        <f t="shared" si="35"/>
        <v>306.64</v>
      </c>
      <c r="H262" s="174">
        <v>68</v>
      </c>
      <c r="I262" s="142">
        <v>707.74</v>
      </c>
      <c r="J262" s="142">
        <v>401.1</v>
      </c>
    </row>
    <row r="263" spans="1:10" ht="23.25">
      <c r="A263" s="123"/>
      <c r="B263" s="118">
        <v>21</v>
      </c>
      <c r="C263" s="133">
        <v>86.3415</v>
      </c>
      <c r="D263" s="133">
        <v>86.3512</v>
      </c>
      <c r="E263" s="171">
        <f t="shared" si="33"/>
        <v>0.009700000000009368</v>
      </c>
      <c r="F263" s="172">
        <f t="shared" si="34"/>
        <v>28.33854334046968</v>
      </c>
      <c r="G263" s="173">
        <f t="shared" si="35"/>
        <v>342.29</v>
      </c>
      <c r="H263" s="189">
        <v>69</v>
      </c>
      <c r="I263" s="142">
        <v>819.25</v>
      </c>
      <c r="J263" s="142">
        <v>476.96</v>
      </c>
    </row>
    <row r="264" spans="1:10" ht="23.25">
      <c r="A264" s="123">
        <v>21912</v>
      </c>
      <c r="B264" s="118">
        <v>22</v>
      </c>
      <c r="C264" s="133">
        <v>85.1217</v>
      </c>
      <c r="D264" s="133">
        <v>85.1322</v>
      </c>
      <c r="E264" s="171">
        <f t="shared" si="33"/>
        <v>0.010499999999993292</v>
      </c>
      <c r="F264" s="172">
        <f t="shared" si="34"/>
        <v>29.429075926997086</v>
      </c>
      <c r="G264" s="173">
        <f t="shared" si="35"/>
        <v>356.79</v>
      </c>
      <c r="H264" s="174">
        <v>70</v>
      </c>
      <c r="I264" s="142">
        <v>701.85</v>
      </c>
      <c r="J264" s="142">
        <v>345.06</v>
      </c>
    </row>
    <row r="265" spans="1:10" ht="23.25">
      <c r="A265" s="123"/>
      <c r="B265" s="118">
        <v>23</v>
      </c>
      <c r="C265" s="133">
        <v>87.6805</v>
      </c>
      <c r="D265" s="133">
        <v>87.6885</v>
      </c>
      <c r="E265" s="171">
        <f t="shared" si="33"/>
        <v>0.008000000000009777</v>
      </c>
      <c r="F265" s="172">
        <f t="shared" si="34"/>
        <v>22.87478912306573</v>
      </c>
      <c r="G265" s="173">
        <f t="shared" si="35"/>
        <v>349.72999999999996</v>
      </c>
      <c r="H265" s="189">
        <v>71</v>
      </c>
      <c r="I265" s="142">
        <v>657.53</v>
      </c>
      <c r="J265" s="142">
        <v>307.8</v>
      </c>
    </row>
    <row r="266" spans="1:10" ht="23.25">
      <c r="A266" s="123"/>
      <c r="B266" s="118">
        <v>24</v>
      </c>
      <c r="C266" s="133">
        <v>88.0554</v>
      </c>
      <c r="D266" s="133">
        <v>88.0639</v>
      </c>
      <c r="E266" s="171">
        <f t="shared" si="33"/>
        <v>0.008499999999997954</v>
      </c>
      <c r="F266" s="172">
        <f t="shared" si="34"/>
        <v>24.325329822848502</v>
      </c>
      <c r="G266" s="173">
        <f t="shared" si="35"/>
        <v>349.43000000000006</v>
      </c>
      <c r="H266" s="174">
        <v>72</v>
      </c>
      <c r="I266" s="142">
        <v>742.95</v>
      </c>
      <c r="J266" s="142">
        <v>393.52</v>
      </c>
    </row>
    <row r="267" spans="1:10" ht="23.25">
      <c r="A267" s="123">
        <v>21920</v>
      </c>
      <c r="B267" s="118">
        <v>16</v>
      </c>
      <c r="C267" s="133">
        <v>86.1082</v>
      </c>
      <c r="D267" s="133">
        <v>86.1192</v>
      </c>
      <c r="E267" s="171">
        <f t="shared" si="33"/>
        <v>0.01100000000000989</v>
      </c>
      <c r="F267" s="172">
        <f t="shared" si="34"/>
        <v>41.31145078307692</v>
      </c>
      <c r="G267" s="173">
        <f t="shared" si="35"/>
        <v>266.27</v>
      </c>
      <c r="H267" s="118">
        <v>73</v>
      </c>
      <c r="I267" s="142">
        <v>632.26</v>
      </c>
      <c r="J267" s="142">
        <v>365.99</v>
      </c>
    </row>
    <row r="268" spans="1:10" ht="23.25">
      <c r="A268" s="123"/>
      <c r="B268" s="118">
        <v>17</v>
      </c>
      <c r="C268" s="133">
        <v>87.1917</v>
      </c>
      <c r="D268" s="133">
        <v>87.2042</v>
      </c>
      <c r="E268" s="171">
        <f t="shared" si="33"/>
        <v>0.012500000000002842</v>
      </c>
      <c r="F268" s="172">
        <f t="shared" si="34"/>
        <v>48.440224762653905</v>
      </c>
      <c r="G268" s="173">
        <f t="shared" si="35"/>
        <v>258.05</v>
      </c>
      <c r="H268" s="118">
        <v>74</v>
      </c>
      <c r="I268" s="142">
        <v>606.85</v>
      </c>
      <c r="J268" s="142">
        <v>348.8</v>
      </c>
    </row>
    <row r="269" spans="1:10" ht="23.25">
      <c r="A269" s="123"/>
      <c r="B269" s="118">
        <v>18</v>
      </c>
      <c r="C269" s="133">
        <v>85.1235</v>
      </c>
      <c r="D269" s="133">
        <v>85.1307</v>
      </c>
      <c r="E269" s="171">
        <f t="shared" si="33"/>
        <v>0.007199999999997431</v>
      </c>
      <c r="F269" s="172">
        <f t="shared" si="34"/>
        <v>31.15130013411254</v>
      </c>
      <c r="G269" s="173">
        <f t="shared" si="35"/>
        <v>231.13</v>
      </c>
      <c r="H269" s="118">
        <v>75</v>
      </c>
      <c r="I269" s="142">
        <v>775.41</v>
      </c>
      <c r="J269" s="142">
        <v>544.28</v>
      </c>
    </row>
    <row r="270" spans="1:10" ht="23.25">
      <c r="A270" s="123">
        <v>21931</v>
      </c>
      <c r="B270" s="118">
        <v>19</v>
      </c>
      <c r="C270" s="133">
        <v>88.9356</v>
      </c>
      <c r="D270" s="133">
        <v>88.9488</v>
      </c>
      <c r="E270" s="171">
        <f t="shared" si="33"/>
        <v>0.013200000000011869</v>
      </c>
      <c r="F270" s="172">
        <f t="shared" si="34"/>
        <v>49.50866401624735</v>
      </c>
      <c r="G270" s="173">
        <f t="shared" si="35"/>
        <v>266.62</v>
      </c>
      <c r="H270" s="118">
        <v>76</v>
      </c>
      <c r="I270" s="142">
        <v>797.09</v>
      </c>
      <c r="J270" s="142">
        <v>530.47</v>
      </c>
    </row>
    <row r="271" spans="1:10" ht="23.25">
      <c r="A271" s="123"/>
      <c r="B271" s="118">
        <v>20</v>
      </c>
      <c r="C271" s="133">
        <v>84.624</v>
      </c>
      <c r="D271" s="133">
        <v>84.6282</v>
      </c>
      <c r="E271" s="171">
        <f t="shared" si="33"/>
        <v>0.004200000000011528</v>
      </c>
      <c r="F271" s="172">
        <f t="shared" si="34"/>
        <v>18.11281697434676</v>
      </c>
      <c r="G271" s="173">
        <f t="shared" si="35"/>
        <v>231.88000000000005</v>
      </c>
      <c r="H271" s="118">
        <v>77</v>
      </c>
      <c r="I271" s="142">
        <v>694.44</v>
      </c>
      <c r="J271" s="142">
        <v>462.56</v>
      </c>
    </row>
    <row r="272" spans="1:10" ht="23.25">
      <c r="A272" s="123"/>
      <c r="B272" s="118">
        <v>21</v>
      </c>
      <c r="C272" s="133">
        <v>86.3254</v>
      </c>
      <c r="D272" s="133">
        <v>86.3348</v>
      </c>
      <c r="E272" s="171">
        <f t="shared" si="33"/>
        <v>0.009399999999999409</v>
      </c>
      <c r="F272" s="172">
        <f t="shared" si="34"/>
        <v>31.370978507540407</v>
      </c>
      <c r="G272" s="173">
        <f t="shared" si="35"/>
        <v>299.64000000000004</v>
      </c>
      <c r="H272" s="118">
        <v>78</v>
      </c>
      <c r="I272" s="142">
        <v>648.94</v>
      </c>
      <c r="J272" s="142">
        <v>349.3</v>
      </c>
    </row>
    <row r="273" spans="1:10" ht="23.25">
      <c r="A273" s="123">
        <v>21941</v>
      </c>
      <c r="B273" s="118">
        <v>22</v>
      </c>
      <c r="C273" s="133">
        <v>85.116</v>
      </c>
      <c r="D273" s="133">
        <v>85.1273</v>
      </c>
      <c r="E273" s="171">
        <f t="shared" si="33"/>
        <v>0.011300000000005639</v>
      </c>
      <c r="F273" s="172">
        <f t="shared" si="34"/>
        <v>41.96063869292847</v>
      </c>
      <c r="G273" s="173">
        <f t="shared" si="35"/>
        <v>269.30000000000007</v>
      </c>
      <c r="H273" s="118">
        <v>79</v>
      </c>
      <c r="I273" s="142">
        <v>787.6</v>
      </c>
      <c r="J273" s="142">
        <v>518.3</v>
      </c>
    </row>
    <row r="274" spans="1:10" ht="23.25">
      <c r="A274" s="123"/>
      <c r="B274" s="118">
        <v>23</v>
      </c>
      <c r="C274" s="133">
        <v>87.6553</v>
      </c>
      <c r="D274" s="133">
        <v>87.6641</v>
      </c>
      <c r="E274" s="171">
        <f t="shared" si="33"/>
        <v>0.008800000000007913</v>
      </c>
      <c r="F274" s="172">
        <f t="shared" si="34"/>
        <v>38.189471856997415</v>
      </c>
      <c r="G274" s="173">
        <f t="shared" si="35"/>
        <v>230.42999999999995</v>
      </c>
      <c r="H274" s="118">
        <v>80</v>
      </c>
      <c r="I274" s="142">
        <v>776.63</v>
      </c>
      <c r="J274" s="142">
        <v>546.2</v>
      </c>
    </row>
    <row r="275" spans="1:10" ht="23.25">
      <c r="A275" s="123"/>
      <c r="B275" s="118">
        <v>24</v>
      </c>
      <c r="C275" s="133">
        <v>88.0343</v>
      </c>
      <c r="D275" s="133">
        <v>88.0485</v>
      </c>
      <c r="E275" s="171">
        <f t="shared" si="33"/>
        <v>0.014200000000002433</v>
      </c>
      <c r="F275" s="172">
        <f t="shared" si="34"/>
        <v>49.58966299983389</v>
      </c>
      <c r="G275" s="173">
        <f t="shared" si="35"/>
        <v>286.34999999999997</v>
      </c>
      <c r="H275" s="118">
        <v>81</v>
      </c>
      <c r="I275" s="142">
        <v>664.43</v>
      </c>
      <c r="J275" s="142">
        <v>378.08</v>
      </c>
    </row>
    <row r="276" spans="1:10" ht="23.25">
      <c r="A276" s="123">
        <v>21949</v>
      </c>
      <c r="B276" s="118">
        <v>19</v>
      </c>
      <c r="C276" s="133">
        <v>88.9321</v>
      </c>
      <c r="D276" s="133">
        <v>88.967</v>
      </c>
      <c r="E276" s="171">
        <f t="shared" si="33"/>
        <v>0.03489999999999327</v>
      </c>
      <c r="F276" s="172">
        <f t="shared" si="34"/>
        <v>106.53886073628814</v>
      </c>
      <c r="G276" s="173">
        <f t="shared" si="35"/>
        <v>327.58</v>
      </c>
      <c r="H276" s="118">
        <v>82</v>
      </c>
      <c r="I276" s="142">
        <v>671.75</v>
      </c>
      <c r="J276" s="142">
        <v>344.17</v>
      </c>
    </row>
    <row r="277" spans="1:10" ht="23.25">
      <c r="A277" s="123"/>
      <c r="B277" s="118">
        <v>20</v>
      </c>
      <c r="C277" s="133">
        <v>84.6293</v>
      </c>
      <c r="D277" s="133">
        <v>84.6628</v>
      </c>
      <c r="E277" s="171">
        <f t="shared" si="33"/>
        <v>0.03350000000000364</v>
      </c>
      <c r="F277" s="172">
        <f t="shared" si="34"/>
        <v>104.23148724332182</v>
      </c>
      <c r="G277" s="173">
        <f t="shared" si="35"/>
        <v>321.40000000000003</v>
      </c>
      <c r="H277" s="118">
        <v>83</v>
      </c>
      <c r="I277" s="142">
        <v>832.44</v>
      </c>
      <c r="J277" s="142">
        <v>511.04</v>
      </c>
    </row>
    <row r="278" spans="1:10" ht="23.25">
      <c r="A278" s="123"/>
      <c r="B278" s="118">
        <v>21</v>
      </c>
      <c r="C278" s="133">
        <v>86.3225</v>
      </c>
      <c r="D278" s="133">
        <v>86.3563</v>
      </c>
      <c r="E278" s="171">
        <f t="shared" si="33"/>
        <v>0.033799999999999386</v>
      </c>
      <c r="F278" s="172">
        <f t="shared" si="34"/>
        <v>101.72450115869441</v>
      </c>
      <c r="G278" s="173">
        <f t="shared" si="35"/>
        <v>332.27</v>
      </c>
      <c r="H278" s="118">
        <v>84</v>
      </c>
      <c r="I278" s="142">
        <v>646.75</v>
      </c>
      <c r="J278" s="142">
        <v>314.48</v>
      </c>
    </row>
    <row r="279" spans="1:10" ht="23.25">
      <c r="A279" s="123">
        <v>21961</v>
      </c>
      <c r="B279" s="118">
        <v>22</v>
      </c>
      <c r="C279" s="133">
        <v>85.1031</v>
      </c>
      <c r="D279" s="133">
        <v>85.1236</v>
      </c>
      <c r="E279" s="171">
        <f t="shared" si="33"/>
        <v>0.02049999999999841</v>
      </c>
      <c r="F279" s="172">
        <f t="shared" si="34"/>
        <v>64.32179724513949</v>
      </c>
      <c r="G279" s="173">
        <f t="shared" si="35"/>
        <v>318.71</v>
      </c>
      <c r="H279" s="118">
        <v>85</v>
      </c>
      <c r="I279" s="142">
        <v>672.54</v>
      </c>
      <c r="J279" s="142">
        <v>353.83</v>
      </c>
    </row>
    <row r="280" spans="1:10" ht="23.25">
      <c r="A280" s="123"/>
      <c r="B280" s="118">
        <v>23</v>
      </c>
      <c r="C280" s="133">
        <v>87.6376</v>
      </c>
      <c r="D280" s="133">
        <v>87.655</v>
      </c>
      <c r="E280" s="171">
        <f t="shared" si="33"/>
        <v>0.017399999999994975</v>
      </c>
      <c r="F280" s="172">
        <f t="shared" si="34"/>
        <v>58.97305541431951</v>
      </c>
      <c r="G280" s="173">
        <f t="shared" si="35"/>
        <v>295.05000000000007</v>
      </c>
      <c r="H280" s="118">
        <v>86</v>
      </c>
      <c r="I280" s="142">
        <v>786.7</v>
      </c>
      <c r="J280" s="142">
        <v>491.65</v>
      </c>
    </row>
    <row r="281" spans="1:10" ht="23.25">
      <c r="A281" s="123"/>
      <c r="B281" s="118">
        <v>24</v>
      </c>
      <c r="C281" s="133">
        <v>88.0414</v>
      </c>
      <c r="D281" s="133">
        <v>88.0589</v>
      </c>
      <c r="E281" s="171">
        <f t="shared" si="33"/>
        <v>0.017499999999998295</v>
      </c>
      <c r="F281" s="172">
        <f t="shared" si="34"/>
        <v>47.659249979569964</v>
      </c>
      <c r="G281" s="173">
        <f t="shared" si="35"/>
        <v>367.19</v>
      </c>
      <c r="H281" s="118">
        <v>87</v>
      </c>
      <c r="I281" s="142">
        <v>733.36</v>
      </c>
      <c r="J281" s="142">
        <v>366.17</v>
      </c>
    </row>
    <row r="282" spans="1:10" ht="23.25">
      <c r="A282" s="123">
        <v>21968</v>
      </c>
      <c r="B282" s="118">
        <v>25</v>
      </c>
      <c r="C282" s="133">
        <v>87.0147</v>
      </c>
      <c r="D282" s="133">
        <v>87.0637</v>
      </c>
      <c r="E282" s="171">
        <f t="shared" si="33"/>
        <v>0.04899999999999238</v>
      </c>
      <c r="F282" s="172">
        <f t="shared" si="34"/>
        <v>159.4481142819706</v>
      </c>
      <c r="G282" s="173">
        <f t="shared" si="35"/>
        <v>307.31</v>
      </c>
      <c r="H282" s="118">
        <v>88</v>
      </c>
      <c r="I282" s="142">
        <v>675.48</v>
      </c>
      <c r="J282" s="142">
        <v>368.17</v>
      </c>
    </row>
    <row r="283" spans="1:10" ht="23.25">
      <c r="A283" s="123"/>
      <c r="B283" s="118">
        <v>26</v>
      </c>
      <c r="C283" s="133">
        <v>85.7846</v>
      </c>
      <c r="D283" s="133">
        <v>85.8247</v>
      </c>
      <c r="E283" s="171">
        <f t="shared" si="33"/>
        <v>0.04010000000000957</v>
      </c>
      <c r="F283" s="172">
        <f t="shared" si="34"/>
        <v>143.547521030999</v>
      </c>
      <c r="G283" s="173">
        <f t="shared" si="35"/>
        <v>279.35</v>
      </c>
      <c r="H283" s="118">
        <v>89</v>
      </c>
      <c r="I283" s="142">
        <v>779.88</v>
      </c>
      <c r="J283" s="142">
        <v>500.53</v>
      </c>
    </row>
    <row r="284" spans="1:10" ht="23.25">
      <c r="A284" s="123"/>
      <c r="B284" s="118">
        <v>27</v>
      </c>
      <c r="C284" s="133">
        <v>86.2918</v>
      </c>
      <c r="D284" s="133">
        <v>86.3374</v>
      </c>
      <c r="E284" s="171">
        <f t="shared" si="33"/>
        <v>0.04560000000000741</v>
      </c>
      <c r="F284" s="172">
        <f t="shared" si="34"/>
        <v>141.63690013979627</v>
      </c>
      <c r="G284" s="173">
        <f t="shared" si="35"/>
        <v>321.95000000000005</v>
      </c>
      <c r="H284" s="118">
        <v>90</v>
      </c>
      <c r="I284" s="142">
        <v>665.32</v>
      </c>
      <c r="J284" s="142">
        <v>343.37</v>
      </c>
    </row>
    <row r="285" spans="1:10" ht="23.25">
      <c r="A285" s="123">
        <v>21977</v>
      </c>
      <c r="B285" s="118">
        <v>10</v>
      </c>
      <c r="C285" s="133">
        <v>85.072</v>
      </c>
      <c r="D285" s="133">
        <v>85.0983</v>
      </c>
      <c r="E285" s="171">
        <f t="shared" si="33"/>
        <v>0.026299999999991996</v>
      </c>
      <c r="F285" s="172">
        <f t="shared" si="34"/>
        <v>87.62869423247258</v>
      </c>
      <c r="G285" s="173">
        <f t="shared" si="35"/>
        <v>300.13</v>
      </c>
      <c r="H285" s="118">
        <v>91</v>
      </c>
      <c r="I285" s="142">
        <v>834.56</v>
      </c>
      <c r="J285" s="142">
        <v>534.43</v>
      </c>
    </row>
    <row r="286" spans="1:10" ht="23.25">
      <c r="A286" s="123"/>
      <c r="B286" s="118">
        <v>11</v>
      </c>
      <c r="C286" s="133">
        <v>86.067</v>
      </c>
      <c r="D286" s="133">
        <v>86.0915</v>
      </c>
      <c r="E286" s="171">
        <f t="shared" si="33"/>
        <v>0.024500000000003297</v>
      </c>
      <c r="F286" s="172">
        <f t="shared" si="34"/>
        <v>81.33320054444542</v>
      </c>
      <c r="G286" s="173">
        <f t="shared" si="35"/>
        <v>301.23</v>
      </c>
      <c r="H286" s="118">
        <v>92</v>
      </c>
      <c r="I286" s="142">
        <v>842.03</v>
      </c>
      <c r="J286" s="142">
        <v>540.8</v>
      </c>
    </row>
    <row r="287" spans="1:10" ht="23.25">
      <c r="A287" s="123"/>
      <c r="B287" s="118">
        <v>12</v>
      </c>
      <c r="C287" s="133">
        <v>84.8125</v>
      </c>
      <c r="D287" s="133">
        <v>84.8474</v>
      </c>
      <c r="E287" s="171">
        <f t="shared" si="33"/>
        <v>0.03489999999999327</v>
      </c>
      <c r="F287" s="172">
        <f t="shared" si="34"/>
        <v>93.68624503380562</v>
      </c>
      <c r="G287" s="173">
        <f t="shared" si="35"/>
        <v>372.52</v>
      </c>
      <c r="H287" s="118">
        <v>93</v>
      </c>
      <c r="I287" s="142">
        <v>648.42</v>
      </c>
      <c r="J287" s="142">
        <v>275.9</v>
      </c>
    </row>
    <row r="288" spans="1:10" ht="23.25">
      <c r="A288" s="123">
        <v>21985</v>
      </c>
      <c r="B288" s="118">
        <v>13</v>
      </c>
      <c r="C288" s="133">
        <v>86.7113</v>
      </c>
      <c r="D288" s="133">
        <v>86.7431</v>
      </c>
      <c r="E288" s="171">
        <f t="shared" si="33"/>
        <v>0.03180000000000405</v>
      </c>
      <c r="F288" s="172">
        <f t="shared" si="34"/>
        <v>106.3260666042666</v>
      </c>
      <c r="G288" s="173">
        <f t="shared" si="35"/>
        <v>299.0799999999999</v>
      </c>
      <c r="H288" s="118">
        <v>94</v>
      </c>
      <c r="I288" s="142">
        <v>874.02</v>
      </c>
      <c r="J288" s="142">
        <v>574.94</v>
      </c>
    </row>
    <row r="289" spans="1:10" ht="23.25">
      <c r="A289" s="123"/>
      <c r="B289" s="118">
        <v>14</v>
      </c>
      <c r="C289" s="133">
        <v>85.9135</v>
      </c>
      <c r="D289" s="133">
        <v>85.9563</v>
      </c>
      <c r="E289" s="171">
        <f t="shared" si="33"/>
        <v>0.04279999999999973</v>
      </c>
      <c r="F289" s="172">
        <f t="shared" si="34"/>
        <v>112.02135734289458</v>
      </c>
      <c r="G289" s="173">
        <f t="shared" si="35"/>
        <v>382.06999999999994</v>
      </c>
      <c r="H289" s="118">
        <v>95</v>
      </c>
      <c r="I289" s="142">
        <v>706.04</v>
      </c>
      <c r="J289" s="142">
        <v>323.97</v>
      </c>
    </row>
    <row r="290" spans="1:10" ht="23.25">
      <c r="A290" s="123"/>
      <c r="B290" s="118">
        <v>15</v>
      </c>
      <c r="C290" s="133">
        <v>86.9756</v>
      </c>
      <c r="D290" s="133">
        <v>87.0102</v>
      </c>
      <c r="E290" s="171">
        <f t="shared" si="33"/>
        <v>0.03459999999999752</v>
      </c>
      <c r="F290" s="172">
        <f t="shared" si="34"/>
        <v>112.42161354257244</v>
      </c>
      <c r="G290" s="173">
        <f t="shared" si="35"/>
        <v>307.77</v>
      </c>
      <c r="H290" s="118">
        <v>96</v>
      </c>
      <c r="I290" s="142">
        <v>860.06</v>
      </c>
      <c r="J290" s="142">
        <v>552.29</v>
      </c>
    </row>
    <row r="291" spans="1:10" ht="23.25">
      <c r="A291" s="123">
        <v>21999</v>
      </c>
      <c r="B291" s="118">
        <v>16</v>
      </c>
      <c r="C291" s="133">
        <v>86.1267</v>
      </c>
      <c r="D291" s="133">
        <v>86.1572</v>
      </c>
      <c r="E291" s="171">
        <f t="shared" si="33"/>
        <v>0.030500000000003524</v>
      </c>
      <c r="F291" s="172">
        <f t="shared" si="34"/>
        <v>103.40385136968918</v>
      </c>
      <c r="G291" s="173">
        <f t="shared" si="35"/>
        <v>294.96000000000004</v>
      </c>
      <c r="H291" s="118">
        <v>97</v>
      </c>
      <c r="I291" s="142">
        <v>831.14</v>
      </c>
      <c r="J291" s="142">
        <v>536.18</v>
      </c>
    </row>
    <row r="292" spans="1:10" ht="23.25">
      <c r="A292" s="123"/>
      <c r="B292" s="118">
        <v>17</v>
      </c>
      <c r="C292" s="133">
        <v>87.2016</v>
      </c>
      <c r="D292" s="133">
        <v>87.231</v>
      </c>
      <c r="E292" s="171">
        <f t="shared" si="33"/>
        <v>0.02939999999999543</v>
      </c>
      <c r="F292" s="172">
        <f t="shared" si="34"/>
        <v>88.3413461538324</v>
      </c>
      <c r="G292" s="173">
        <f t="shared" si="35"/>
        <v>332.80000000000007</v>
      </c>
      <c r="H292" s="118">
        <v>98</v>
      </c>
      <c r="I292" s="142">
        <v>657.94</v>
      </c>
      <c r="J292" s="142">
        <v>325.14</v>
      </c>
    </row>
    <row r="293" spans="1:10" s="208" customFormat="1" ht="23.25">
      <c r="A293" s="192"/>
      <c r="B293" s="193">
        <v>18</v>
      </c>
      <c r="C293" s="194">
        <v>85.1255</v>
      </c>
      <c r="D293" s="194">
        <v>85.1563</v>
      </c>
      <c r="E293" s="195">
        <f t="shared" si="33"/>
        <v>0.030799999999999272</v>
      </c>
      <c r="F293" s="196">
        <f t="shared" si="34"/>
        <v>109.57344622718442</v>
      </c>
      <c r="G293" s="197">
        <f t="shared" si="35"/>
        <v>281.09000000000003</v>
      </c>
      <c r="H293" s="193">
        <v>99</v>
      </c>
      <c r="I293" s="199">
        <v>834.37</v>
      </c>
      <c r="J293" s="199">
        <v>553.28</v>
      </c>
    </row>
    <row r="294" spans="1:10" ht="23.25">
      <c r="A294" s="183">
        <v>22010</v>
      </c>
      <c r="B294" s="184">
        <v>7</v>
      </c>
      <c r="C294" s="185">
        <v>86.4162</v>
      </c>
      <c r="D294" s="185">
        <v>86.4338</v>
      </c>
      <c r="E294" s="186">
        <f t="shared" si="33"/>
        <v>0.017600000000001614</v>
      </c>
      <c r="F294" s="187">
        <f t="shared" si="34"/>
        <v>54.34446983264872</v>
      </c>
      <c r="G294" s="188">
        <f t="shared" si="35"/>
        <v>323.86</v>
      </c>
      <c r="H294" s="184">
        <v>1</v>
      </c>
      <c r="I294" s="190">
        <v>658.26</v>
      </c>
      <c r="J294" s="190">
        <v>334.4</v>
      </c>
    </row>
    <row r="295" spans="1:10" ht="23.25">
      <c r="A295" s="123"/>
      <c r="B295" s="118">
        <v>8</v>
      </c>
      <c r="C295" s="133">
        <v>84.7716</v>
      </c>
      <c r="D295" s="133">
        <v>84.7894</v>
      </c>
      <c r="E295" s="171">
        <f t="shared" si="33"/>
        <v>0.017799999999994043</v>
      </c>
      <c r="F295" s="172">
        <f t="shared" si="34"/>
        <v>64.51612903223648</v>
      </c>
      <c r="G295" s="173">
        <f t="shared" si="35"/>
        <v>275.9</v>
      </c>
      <c r="H295" s="118">
        <v>2</v>
      </c>
      <c r="I295" s="142">
        <v>825.55</v>
      </c>
      <c r="J295" s="142">
        <v>549.65</v>
      </c>
    </row>
    <row r="296" spans="1:10" ht="23.25">
      <c r="A296" s="123"/>
      <c r="B296" s="118">
        <v>9</v>
      </c>
      <c r="C296" s="133">
        <v>87.6192</v>
      </c>
      <c r="D296" s="133">
        <v>87.6329</v>
      </c>
      <c r="E296" s="171">
        <f t="shared" si="33"/>
        <v>0.013700000000000045</v>
      </c>
      <c r="F296" s="172">
        <f t="shared" si="34"/>
        <v>47.5826618505142</v>
      </c>
      <c r="G296" s="173">
        <f t="shared" si="35"/>
        <v>287.91999999999996</v>
      </c>
      <c r="H296" s="118">
        <v>3</v>
      </c>
      <c r="I296" s="142">
        <v>840.78</v>
      </c>
      <c r="J296" s="142">
        <v>552.86</v>
      </c>
    </row>
    <row r="297" spans="1:10" ht="23.25">
      <c r="A297" s="123">
        <v>22026</v>
      </c>
      <c r="B297" s="118">
        <v>10</v>
      </c>
      <c r="C297" s="133">
        <v>85.0661</v>
      </c>
      <c r="D297" s="133">
        <v>85.0846</v>
      </c>
      <c r="E297" s="171">
        <f t="shared" si="33"/>
        <v>0.01849999999998886</v>
      </c>
      <c r="F297" s="172">
        <f t="shared" si="34"/>
        <v>51.269260614091735</v>
      </c>
      <c r="G297" s="173">
        <f t="shared" si="35"/>
        <v>360.84</v>
      </c>
      <c r="H297" s="118">
        <v>4</v>
      </c>
      <c r="I297" s="142">
        <v>643.67</v>
      </c>
      <c r="J297" s="142">
        <v>282.83</v>
      </c>
    </row>
    <row r="298" spans="1:10" ht="23.25">
      <c r="A298" s="123"/>
      <c r="B298" s="118">
        <v>11</v>
      </c>
      <c r="C298" s="133">
        <v>86.0688</v>
      </c>
      <c r="D298" s="133">
        <v>86.0872</v>
      </c>
      <c r="E298" s="171">
        <f aca="true" t="shared" si="36" ref="E298:E329">D298-C298</f>
        <v>0.01839999999999975</v>
      </c>
      <c r="F298" s="172">
        <f aca="true" t="shared" si="37" ref="F298:F329">((10^6)*E298/G298)</f>
        <v>54.453980467593226</v>
      </c>
      <c r="G298" s="173">
        <f aca="true" t="shared" si="38" ref="G298:G329">I298-J298</f>
        <v>337.9</v>
      </c>
      <c r="H298" s="118">
        <v>5</v>
      </c>
      <c r="I298" s="142">
        <v>708.15</v>
      </c>
      <c r="J298" s="142">
        <v>370.25</v>
      </c>
    </row>
    <row r="299" spans="1:10" ht="23.25">
      <c r="A299" s="123"/>
      <c r="B299" s="118">
        <v>12</v>
      </c>
      <c r="C299" s="133">
        <v>84.8284</v>
      </c>
      <c r="D299" s="133">
        <v>84.848</v>
      </c>
      <c r="E299" s="171">
        <f t="shared" si="36"/>
        <v>0.019599999999996953</v>
      </c>
      <c r="F299" s="172">
        <f t="shared" si="37"/>
        <v>58.4254925924731</v>
      </c>
      <c r="G299" s="173">
        <f t="shared" si="38"/>
        <v>335.47</v>
      </c>
      <c r="H299" s="118">
        <v>6</v>
      </c>
      <c r="I299" s="142">
        <v>670.49</v>
      </c>
      <c r="J299" s="142">
        <v>335.02</v>
      </c>
    </row>
    <row r="300" spans="1:10" ht="23.25">
      <c r="A300" s="123">
        <v>22040</v>
      </c>
      <c r="B300" s="118">
        <v>25</v>
      </c>
      <c r="C300" s="133">
        <v>87.048</v>
      </c>
      <c r="D300" s="133">
        <v>87.0914</v>
      </c>
      <c r="E300" s="203">
        <f t="shared" si="36"/>
        <v>0.04339999999999122</v>
      </c>
      <c r="F300" s="172">
        <f t="shared" si="37"/>
        <v>145.78434665767966</v>
      </c>
      <c r="G300" s="173">
        <f t="shared" si="38"/>
        <v>297.69999999999993</v>
      </c>
      <c r="H300" s="118">
        <v>7</v>
      </c>
      <c r="I300" s="142">
        <v>659.56</v>
      </c>
      <c r="J300" s="142">
        <v>361.86</v>
      </c>
    </row>
    <row r="301" spans="1:10" ht="23.25">
      <c r="A301" s="123"/>
      <c r="B301" s="118">
        <v>26</v>
      </c>
      <c r="C301" s="133">
        <v>85.8132</v>
      </c>
      <c r="D301" s="133">
        <v>85.8411</v>
      </c>
      <c r="E301" s="203">
        <f t="shared" si="36"/>
        <v>0.02790000000000248</v>
      </c>
      <c r="F301" s="172">
        <f t="shared" si="37"/>
        <v>101.58013544018958</v>
      </c>
      <c r="G301" s="173">
        <f t="shared" si="38"/>
        <v>274.6600000000001</v>
      </c>
      <c r="H301" s="118">
        <v>8</v>
      </c>
      <c r="I301" s="142">
        <v>826.21</v>
      </c>
      <c r="J301" s="142">
        <v>551.55</v>
      </c>
    </row>
    <row r="302" spans="1:10" ht="23.25">
      <c r="A302" s="123"/>
      <c r="B302" s="118">
        <v>27</v>
      </c>
      <c r="C302" s="133">
        <v>86.3303</v>
      </c>
      <c r="D302" s="133">
        <v>86.3617</v>
      </c>
      <c r="E302" s="203">
        <f t="shared" si="36"/>
        <v>0.03140000000000498</v>
      </c>
      <c r="F302" s="172">
        <f t="shared" si="37"/>
        <v>109.80172745394614</v>
      </c>
      <c r="G302" s="173">
        <f t="shared" si="38"/>
        <v>285.97</v>
      </c>
      <c r="H302" s="118">
        <v>9</v>
      </c>
      <c r="I302" s="142">
        <v>635.23</v>
      </c>
      <c r="J302" s="142">
        <v>349.26</v>
      </c>
    </row>
    <row r="303" spans="1:10" ht="23.25">
      <c r="A303" s="123">
        <v>22059</v>
      </c>
      <c r="B303" s="118">
        <v>28</v>
      </c>
      <c r="C303" s="133">
        <v>87.1841</v>
      </c>
      <c r="D303" s="133">
        <v>87.2261</v>
      </c>
      <c r="E303" s="203">
        <f t="shared" si="36"/>
        <v>0.04200000000000159</v>
      </c>
      <c r="F303" s="172">
        <f t="shared" si="37"/>
        <v>166.5410999643189</v>
      </c>
      <c r="G303" s="173">
        <f t="shared" si="38"/>
        <v>252.19000000000005</v>
      </c>
      <c r="H303" s="118">
        <v>10</v>
      </c>
      <c r="I303" s="142">
        <v>825.82</v>
      </c>
      <c r="J303" s="142">
        <v>573.63</v>
      </c>
    </row>
    <row r="304" spans="1:10" ht="23.25">
      <c r="A304" s="123"/>
      <c r="B304" s="118">
        <v>29</v>
      </c>
      <c r="C304" s="133">
        <v>85.2487</v>
      </c>
      <c r="D304" s="133">
        <v>85.2992</v>
      </c>
      <c r="E304" s="203">
        <f t="shared" si="36"/>
        <v>0.050499999999999545</v>
      </c>
      <c r="F304" s="172">
        <f t="shared" si="37"/>
        <v>178.01748448956408</v>
      </c>
      <c r="G304" s="173">
        <f t="shared" si="38"/>
        <v>283.68000000000006</v>
      </c>
      <c r="H304" s="118">
        <v>11</v>
      </c>
      <c r="I304" s="142">
        <v>823.36</v>
      </c>
      <c r="J304" s="142">
        <v>539.68</v>
      </c>
    </row>
    <row r="305" spans="1:10" ht="23.25">
      <c r="A305" s="123"/>
      <c r="B305" s="118">
        <v>30</v>
      </c>
      <c r="C305" s="133">
        <v>84.9584</v>
      </c>
      <c r="D305" s="133">
        <v>85.014</v>
      </c>
      <c r="E305" s="203">
        <f t="shared" si="36"/>
        <v>0.05559999999999832</v>
      </c>
      <c r="F305" s="172">
        <f t="shared" si="37"/>
        <v>162.77776151300856</v>
      </c>
      <c r="G305" s="173">
        <f t="shared" si="38"/>
        <v>341.56999999999994</v>
      </c>
      <c r="H305" s="118">
        <v>12</v>
      </c>
      <c r="I305" s="142">
        <v>688.68</v>
      </c>
      <c r="J305" s="142">
        <v>347.11</v>
      </c>
    </row>
    <row r="306" spans="1:10" ht="23.25">
      <c r="A306" s="207">
        <v>22067</v>
      </c>
      <c r="B306" s="118">
        <v>31</v>
      </c>
      <c r="C306" s="133">
        <v>84.8696</v>
      </c>
      <c r="D306" s="133">
        <v>84.9383</v>
      </c>
      <c r="E306" s="203">
        <f t="shared" si="36"/>
        <v>0.06869999999999266</v>
      </c>
      <c r="F306" s="172">
        <f t="shared" si="37"/>
        <v>220.29115628805448</v>
      </c>
      <c r="G306" s="173">
        <f t="shared" si="38"/>
        <v>311.8599999999999</v>
      </c>
      <c r="H306" s="118">
        <v>13</v>
      </c>
      <c r="I306" s="142">
        <v>854.8</v>
      </c>
      <c r="J306" s="142">
        <v>542.94</v>
      </c>
    </row>
    <row r="307" spans="1:10" ht="23.25">
      <c r="A307" s="123"/>
      <c r="B307" s="118">
        <v>32</v>
      </c>
      <c r="C307" s="133">
        <v>85.0135</v>
      </c>
      <c r="D307" s="133">
        <v>85.0934</v>
      </c>
      <c r="E307" s="203">
        <f t="shared" si="36"/>
        <v>0.07990000000000919</v>
      </c>
      <c r="F307" s="172">
        <f t="shared" si="37"/>
        <v>250.0391175090258</v>
      </c>
      <c r="G307" s="173">
        <f t="shared" si="38"/>
        <v>319.54999999999995</v>
      </c>
      <c r="H307" s="118">
        <v>14</v>
      </c>
      <c r="I307" s="142">
        <v>668.28</v>
      </c>
      <c r="J307" s="142">
        <v>348.73</v>
      </c>
    </row>
    <row r="308" spans="1:10" ht="23.25">
      <c r="A308" s="123"/>
      <c r="B308" s="118">
        <v>33</v>
      </c>
      <c r="C308" s="133">
        <v>85.9491</v>
      </c>
      <c r="D308" s="133">
        <v>86.0164</v>
      </c>
      <c r="E308" s="203">
        <f t="shared" si="36"/>
        <v>0.06730000000000302</v>
      </c>
      <c r="F308" s="172">
        <f t="shared" si="37"/>
        <v>234.8876169202954</v>
      </c>
      <c r="G308" s="173">
        <f t="shared" si="38"/>
        <v>286.52</v>
      </c>
      <c r="H308" s="118">
        <v>15</v>
      </c>
      <c r="I308" s="142">
        <v>803.75</v>
      </c>
      <c r="J308" s="142">
        <v>517.23</v>
      </c>
    </row>
    <row r="309" spans="1:10" ht="23.25">
      <c r="A309" s="123">
        <v>22073</v>
      </c>
      <c r="B309" s="118">
        <v>19</v>
      </c>
      <c r="C309" s="133">
        <v>88.9666</v>
      </c>
      <c r="D309" s="133">
        <v>89.0044</v>
      </c>
      <c r="E309" s="203">
        <f t="shared" si="36"/>
        <v>0.037800000000004275</v>
      </c>
      <c r="F309" s="172">
        <f t="shared" si="37"/>
        <v>122.98682284042387</v>
      </c>
      <c r="G309" s="203">
        <f t="shared" si="38"/>
        <v>307.35</v>
      </c>
      <c r="H309" s="118">
        <v>16</v>
      </c>
      <c r="I309" s="142">
        <v>830.88</v>
      </c>
      <c r="J309" s="142">
        <v>523.53</v>
      </c>
    </row>
    <row r="310" spans="1:10" ht="23.25">
      <c r="A310" s="123"/>
      <c r="B310" s="118">
        <v>20</v>
      </c>
      <c r="C310" s="133">
        <v>84.6358</v>
      </c>
      <c r="D310" s="133">
        <v>84.6847</v>
      </c>
      <c r="E310" s="203">
        <f t="shared" si="36"/>
        <v>0.048900000000003274</v>
      </c>
      <c r="F310" s="172">
        <f t="shared" si="37"/>
        <v>127.49980444816123</v>
      </c>
      <c r="G310" s="203">
        <f t="shared" si="38"/>
        <v>383.53</v>
      </c>
      <c r="H310" s="118">
        <v>17</v>
      </c>
      <c r="I310" s="142">
        <v>753.9</v>
      </c>
      <c r="J310" s="142">
        <v>370.37</v>
      </c>
    </row>
    <row r="311" spans="1:10" ht="23.25">
      <c r="A311" s="123"/>
      <c r="B311" s="118">
        <v>21</v>
      </c>
      <c r="C311" s="133">
        <v>86.3804</v>
      </c>
      <c r="D311" s="133">
        <v>86.4289</v>
      </c>
      <c r="E311" s="203">
        <f t="shared" si="36"/>
        <v>0.048500000000004206</v>
      </c>
      <c r="F311" s="172">
        <f t="shared" si="37"/>
        <v>158.71457556124156</v>
      </c>
      <c r="G311" s="203">
        <f t="shared" si="38"/>
        <v>305.58000000000004</v>
      </c>
      <c r="H311" s="118">
        <v>18</v>
      </c>
      <c r="I311" s="142">
        <v>869.36</v>
      </c>
      <c r="J311" s="142">
        <v>563.78</v>
      </c>
    </row>
    <row r="312" spans="1:10" ht="23.25">
      <c r="A312" s="123">
        <v>22080</v>
      </c>
      <c r="B312" s="118">
        <v>22</v>
      </c>
      <c r="C312" s="133">
        <v>85.1152</v>
      </c>
      <c r="D312" s="133">
        <v>85.1498</v>
      </c>
      <c r="E312" s="203">
        <f t="shared" si="36"/>
        <v>0.03459999999999752</v>
      </c>
      <c r="F312" s="172">
        <f t="shared" si="37"/>
        <v>129.13820774081853</v>
      </c>
      <c r="G312" s="203">
        <f t="shared" si="38"/>
        <v>267.93000000000006</v>
      </c>
      <c r="H312" s="118">
        <v>19</v>
      </c>
      <c r="I312" s="142">
        <v>723.19</v>
      </c>
      <c r="J312" s="142">
        <v>455.26</v>
      </c>
    </row>
    <row r="313" spans="1:10" ht="23.25">
      <c r="A313" s="123"/>
      <c r="B313" s="118">
        <v>23</v>
      </c>
      <c r="C313" s="133">
        <v>87.669</v>
      </c>
      <c r="D313" s="133">
        <v>87.7096</v>
      </c>
      <c r="E313" s="203">
        <f t="shared" si="36"/>
        <v>0.04059999999999775</v>
      </c>
      <c r="F313" s="172">
        <f t="shared" si="37"/>
        <v>125.05005082082656</v>
      </c>
      <c r="G313" s="203">
        <f t="shared" si="38"/>
        <v>324.66999999999996</v>
      </c>
      <c r="H313" s="118">
        <v>20</v>
      </c>
      <c r="I313" s="142">
        <v>690.92</v>
      </c>
      <c r="J313" s="142">
        <v>366.25</v>
      </c>
    </row>
    <row r="314" spans="1:10" ht="23.25">
      <c r="A314" s="123"/>
      <c r="B314" s="118">
        <v>24</v>
      </c>
      <c r="C314" s="133">
        <v>88.0507</v>
      </c>
      <c r="D314" s="133">
        <v>88.0946</v>
      </c>
      <c r="E314" s="203">
        <f t="shared" si="36"/>
        <v>0.04389999999999361</v>
      </c>
      <c r="F314" s="172">
        <f t="shared" si="37"/>
        <v>154.38719887460385</v>
      </c>
      <c r="G314" s="203">
        <f t="shared" si="38"/>
        <v>284.35</v>
      </c>
      <c r="H314" s="118">
        <v>21</v>
      </c>
      <c r="I314" s="142">
        <v>595.47</v>
      </c>
      <c r="J314" s="142">
        <v>311.12</v>
      </c>
    </row>
    <row r="315" spans="1:10" ht="23.25">
      <c r="A315" s="123">
        <v>22088</v>
      </c>
      <c r="B315" s="118">
        <v>25</v>
      </c>
      <c r="C315" s="133">
        <v>87.0434</v>
      </c>
      <c r="D315" s="133">
        <v>87.0864</v>
      </c>
      <c r="E315" s="203">
        <f t="shared" si="36"/>
        <v>0.042999999999992156</v>
      </c>
      <c r="F315" s="172">
        <f t="shared" si="37"/>
        <v>126.36280819298881</v>
      </c>
      <c r="G315" s="203">
        <f t="shared" si="38"/>
        <v>340.28999999999996</v>
      </c>
      <c r="H315" s="118">
        <v>22</v>
      </c>
      <c r="I315" s="142">
        <v>704.17</v>
      </c>
      <c r="J315" s="142">
        <v>363.88</v>
      </c>
    </row>
    <row r="316" spans="1:10" ht="23.25">
      <c r="A316" s="123"/>
      <c r="B316" s="118">
        <v>26</v>
      </c>
      <c r="C316" s="133">
        <v>85.7887</v>
      </c>
      <c r="D316" s="133">
        <v>85.8238</v>
      </c>
      <c r="E316" s="203">
        <f t="shared" si="36"/>
        <v>0.03509999999999991</v>
      </c>
      <c r="F316" s="172">
        <f t="shared" si="37"/>
        <v>120.07799938421506</v>
      </c>
      <c r="G316" s="203">
        <f t="shared" si="38"/>
        <v>292.31000000000006</v>
      </c>
      <c r="H316" s="118">
        <v>23</v>
      </c>
      <c r="I316" s="142">
        <v>850.21</v>
      </c>
      <c r="J316" s="142">
        <v>557.9</v>
      </c>
    </row>
    <row r="317" spans="1:10" ht="23.25">
      <c r="A317" s="123"/>
      <c r="B317" s="118">
        <v>27</v>
      </c>
      <c r="C317" s="133">
        <v>86.322</v>
      </c>
      <c r="D317" s="133">
        <v>86.3611</v>
      </c>
      <c r="E317" s="203">
        <f t="shared" si="36"/>
        <v>0.03909999999999059</v>
      </c>
      <c r="F317" s="172">
        <f t="shared" si="37"/>
        <v>123.28162441666852</v>
      </c>
      <c r="G317" s="203">
        <f t="shared" si="38"/>
        <v>317.15999999999997</v>
      </c>
      <c r="H317" s="118">
        <v>24</v>
      </c>
      <c r="I317" s="142">
        <v>881.12</v>
      </c>
      <c r="J317" s="142">
        <v>563.96</v>
      </c>
    </row>
    <row r="318" spans="1:10" ht="23.25">
      <c r="A318" s="123">
        <v>22114</v>
      </c>
      <c r="B318" s="118">
        <v>1</v>
      </c>
      <c r="C318" s="133">
        <v>85.4268</v>
      </c>
      <c r="D318" s="133">
        <v>85.5117</v>
      </c>
      <c r="E318" s="203">
        <f t="shared" si="36"/>
        <v>0.08490000000000464</v>
      </c>
      <c r="F318" s="172">
        <f t="shared" si="37"/>
        <v>289.42524033546283</v>
      </c>
      <c r="G318" s="173">
        <f t="shared" si="38"/>
        <v>293.3399999999999</v>
      </c>
      <c r="H318" s="118">
        <v>25</v>
      </c>
      <c r="I318" s="142">
        <v>812.28</v>
      </c>
      <c r="J318" s="142">
        <v>518.94</v>
      </c>
    </row>
    <row r="319" spans="1:10" ht="23.25">
      <c r="A319" s="123"/>
      <c r="B319" s="118">
        <v>2</v>
      </c>
      <c r="C319" s="133">
        <v>87.4922</v>
      </c>
      <c r="D319" s="133">
        <v>87.587</v>
      </c>
      <c r="E319" s="203">
        <f t="shared" si="36"/>
        <v>0.09480000000000643</v>
      </c>
      <c r="F319" s="172">
        <f t="shared" si="37"/>
        <v>300.90461831457367</v>
      </c>
      <c r="G319" s="173">
        <f t="shared" si="38"/>
        <v>315.05</v>
      </c>
      <c r="H319" s="118">
        <v>26</v>
      </c>
      <c r="I319" s="142">
        <v>806.22</v>
      </c>
      <c r="J319" s="142">
        <v>491.17</v>
      </c>
    </row>
    <row r="320" spans="1:10" ht="23.25">
      <c r="A320" s="123"/>
      <c r="B320" s="118">
        <v>3</v>
      </c>
      <c r="C320" s="133">
        <v>85.894</v>
      </c>
      <c r="D320" s="133">
        <v>85.9819</v>
      </c>
      <c r="E320" s="203">
        <f t="shared" si="36"/>
        <v>0.08789999999999054</v>
      </c>
      <c r="F320" s="172">
        <f t="shared" si="37"/>
        <v>312.8447876997207</v>
      </c>
      <c r="G320" s="173">
        <f t="shared" si="38"/>
        <v>280.97</v>
      </c>
      <c r="H320" s="118">
        <v>27</v>
      </c>
      <c r="I320" s="142">
        <v>834.94</v>
      </c>
      <c r="J320" s="142">
        <v>553.97</v>
      </c>
    </row>
    <row r="321" spans="1:10" ht="23.25">
      <c r="A321" s="123">
        <v>22116</v>
      </c>
      <c r="B321" s="118">
        <v>4</v>
      </c>
      <c r="C321" s="133">
        <v>85.0265</v>
      </c>
      <c r="D321" s="133">
        <v>85.2548</v>
      </c>
      <c r="E321" s="203">
        <f t="shared" si="36"/>
        <v>0.2283000000000044</v>
      </c>
      <c r="F321" s="172">
        <f t="shared" si="37"/>
        <v>693.3519603972558</v>
      </c>
      <c r="G321" s="173">
        <f t="shared" si="38"/>
        <v>329.27</v>
      </c>
      <c r="H321" s="118">
        <v>28</v>
      </c>
      <c r="I321" s="142">
        <v>834.88</v>
      </c>
      <c r="J321" s="142">
        <v>505.61</v>
      </c>
    </row>
    <row r="322" spans="1:10" ht="23.25">
      <c r="A322" s="123"/>
      <c r="B322" s="118">
        <v>5</v>
      </c>
      <c r="C322" s="133">
        <v>85.0207</v>
      </c>
      <c r="D322" s="133">
        <v>85.2194</v>
      </c>
      <c r="E322" s="203">
        <f t="shared" si="36"/>
        <v>0.1986999999999881</v>
      </c>
      <c r="F322" s="172">
        <f t="shared" si="37"/>
        <v>689.5714037827105</v>
      </c>
      <c r="G322" s="173">
        <f t="shared" si="38"/>
        <v>288.1500000000001</v>
      </c>
      <c r="H322" s="118">
        <v>29</v>
      </c>
      <c r="I322" s="142">
        <v>814.58</v>
      </c>
      <c r="J322" s="142">
        <v>526.43</v>
      </c>
    </row>
    <row r="323" spans="1:10" ht="23.25">
      <c r="A323" s="123"/>
      <c r="B323" s="118">
        <v>6</v>
      </c>
      <c r="C323" s="133">
        <v>87.3875</v>
      </c>
      <c r="D323" s="133">
        <v>87.597</v>
      </c>
      <c r="E323" s="203">
        <f t="shared" si="36"/>
        <v>0.20949999999999136</v>
      </c>
      <c r="F323" s="172">
        <f t="shared" si="37"/>
        <v>674.5226826362451</v>
      </c>
      <c r="G323" s="173">
        <f t="shared" si="38"/>
        <v>310.59</v>
      </c>
      <c r="H323" s="118">
        <v>30</v>
      </c>
      <c r="I323" s="142">
        <v>822.4</v>
      </c>
      <c r="J323" s="142">
        <v>511.81</v>
      </c>
    </row>
    <row r="324" spans="1:10" ht="23.25">
      <c r="A324" s="123"/>
      <c r="B324" s="118">
        <v>7</v>
      </c>
      <c r="C324" s="133">
        <v>86.4609</v>
      </c>
      <c r="D324" s="133">
        <v>87.3884</v>
      </c>
      <c r="E324" s="203">
        <f t="shared" si="36"/>
        <v>0.9275000000000091</v>
      </c>
      <c r="F324" s="172">
        <f t="shared" si="37"/>
        <v>2921.167837233502</v>
      </c>
      <c r="G324" s="173">
        <f t="shared" si="38"/>
        <v>317.51</v>
      </c>
      <c r="H324" s="118">
        <v>31</v>
      </c>
      <c r="I324" s="142">
        <v>738.27</v>
      </c>
      <c r="J324" s="142">
        <v>420.76</v>
      </c>
    </row>
    <row r="325" spans="1:10" ht="23.25">
      <c r="A325" s="123"/>
      <c r="B325" s="118">
        <v>8</v>
      </c>
      <c r="C325" s="133">
        <v>84.8044</v>
      </c>
      <c r="D325" s="133">
        <v>85.3626</v>
      </c>
      <c r="E325" s="203">
        <f t="shared" si="36"/>
        <v>0.5581999999999994</v>
      </c>
      <c r="F325" s="172">
        <f t="shared" si="37"/>
        <v>1624.9890832872388</v>
      </c>
      <c r="G325" s="173">
        <f t="shared" si="38"/>
        <v>343.51</v>
      </c>
      <c r="H325" s="118">
        <v>32</v>
      </c>
      <c r="I325" s="142">
        <v>691.99</v>
      </c>
      <c r="J325" s="142">
        <v>348.48</v>
      </c>
    </row>
    <row r="326" spans="1:10" ht="23.25">
      <c r="A326" s="123"/>
      <c r="B326" s="118">
        <v>9</v>
      </c>
      <c r="C326" s="133">
        <v>87.6557</v>
      </c>
      <c r="D326" s="133">
        <v>88.1559</v>
      </c>
      <c r="E326" s="203">
        <f t="shared" si="36"/>
        <v>0.5002000000000066</v>
      </c>
      <c r="F326" s="172">
        <f t="shared" si="37"/>
        <v>1749.4404029099283</v>
      </c>
      <c r="G326" s="173">
        <f t="shared" si="38"/>
        <v>285.91999999999996</v>
      </c>
      <c r="H326" s="118">
        <v>33</v>
      </c>
      <c r="I326" s="142">
        <v>818.92</v>
      </c>
      <c r="J326" s="142">
        <v>533</v>
      </c>
    </row>
    <row r="327" spans="1:10" ht="23.25">
      <c r="A327" s="123">
        <v>22129</v>
      </c>
      <c r="B327" s="118">
        <v>28</v>
      </c>
      <c r="C327" s="133">
        <v>87.2004</v>
      </c>
      <c r="D327" s="133">
        <v>87.2252</v>
      </c>
      <c r="E327" s="203">
        <f t="shared" si="36"/>
        <v>0.024799999999999045</v>
      </c>
      <c r="F327" s="172">
        <f t="shared" si="37"/>
        <v>81.41290788523094</v>
      </c>
      <c r="G327" s="173">
        <f t="shared" si="38"/>
        <v>304.62</v>
      </c>
      <c r="H327" s="118">
        <v>34</v>
      </c>
      <c r="I327" s="142">
        <v>679.62</v>
      </c>
      <c r="J327" s="142">
        <v>375</v>
      </c>
    </row>
    <row r="328" spans="1:10" ht="23.25">
      <c r="A328" s="123"/>
      <c r="B328" s="118">
        <v>29</v>
      </c>
      <c r="C328" s="133">
        <v>85.2331</v>
      </c>
      <c r="D328" s="133">
        <v>85.2576</v>
      </c>
      <c r="E328" s="203">
        <f t="shared" si="36"/>
        <v>0.024500000000003297</v>
      </c>
      <c r="F328" s="172">
        <f t="shared" si="37"/>
        <v>85.03991669560324</v>
      </c>
      <c r="G328" s="173">
        <f t="shared" si="38"/>
        <v>288.1</v>
      </c>
      <c r="H328" s="118">
        <v>35</v>
      </c>
      <c r="I328" s="142">
        <v>654.46</v>
      </c>
      <c r="J328" s="142">
        <v>366.36</v>
      </c>
    </row>
    <row r="329" spans="1:10" ht="23.25">
      <c r="A329" s="123"/>
      <c r="B329" s="118">
        <v>30</v>
      </c>
      <c r="C329" s="133">
        <v>84.9729</v>
      </c>
      <c r="D329" s="133">
        <v>85.0012</v>
      </c>
      <c r="E329" s="203">
        <f t="shared" si="36"/>
        <v>0.028300000000001546</v>
      </c>
      <c r="F329" s="172">
        <f t="shared" si="37"/>
        <v>92.94840214143116</v>
      </c>
      <c r="G329" s="173">
        <f t="shared" si="38"/>
        <v>304.47</v>
      </c>
      <c r="H329" s="118">
        <v>36</v>
      </c>
      <c r="I329" s="142">
        <v>667</v>
      </c>
      <c r="J329" s="142">
        <v>362.53</v>
      </c>
    </row>
    <row r="330" spans="1:10" ht="23.25">
      <c r="A330" s="123">
        <v>22143</v>
      </c>
      <c r="B330" s="118">
        <v>31</v>
      </c>
      <c r="C330" s="133">
        <v>84.8642</v>
      </c>
      <c r="D330" s="133">
        <v>84.8867</v>
      </c>
      <c r="E330" s="203">
        <f aca="true" t="shared" si="39" ref="E330:E361">D330-C330</f>
        <v>0.022500000000007958</v>
      </c>
      <c r="F330" s="172">
        <f aca="true" t="shared" si="40" ref="F330:F361">((10^6)*E330/G330)</f>
        <v>85.57085266603775</v>
      </c>
      <c r="G330" s="173">
        <f aca="true" t="shared" si="41" ref="G330:G361">I330-J330</f>
        <v>262.93999999999994</v>
      </c>
      <c r="H330" s="118">
        <v>37</v>
      </c>
      <c r="I330" s="142">
        <v>815.88</v>
      </c>
      <c r="J330" s="142">
        <v>552.94</v>
      </c>
    </row>
    <row r="331" spans="1:10" ht="23.25">
      <c r="A331" s="123"/>
      <c r="B331" s="118">
        <v>32</v>
      </c>
      <c r="C331" s="133">
        <v>84.9678</v>
      </c>
      <c r="D331" s="133">
        <v>84.9913</v>
      </c>
      <c r="E331" s="203">
        <f t="shared" si="39"/>
        <v>0.023499999999998522</v>
      </c>
      <c r="F331" s="172">
        <f t="shared" si="40"/>
        <v>95.3308182223785</v>
      </c>
      <c r="G331" s="173">
        <f t="shared" si="41"/>
        <v>246.51</v>
      </c>
      <c r="H331" s="118">
        <v>38</v>
      </c>
      <c r="I331" s="142">
        <v>789.28</v>
      </c>
      <c r="J331" s="142">
        <v>542.77</v>
      </c>
    </row>
    <row r="332" spans="1:10" ht="23.25">
      <c r="A332" s="123"/>
      <c r="B332" s="118">
        <v>33</v>
      </c>
      <c r="C332" s="133">
        <v>85.9655</v>
      </c>
      <c r="D332" s="133">
        <v>85.988</v>
      </c>
      <c r="E332" s="203">
        <f t="shared" si="39"/>
        <v>0.022499999999993747</v>
      </c>
      <c r="F332" s="172">
        <f t="shared" si="40"/>
        <v>79.23930269411426</v>
      </c>
      <c r="G332" s="173">
        <f t="shared" si="41"/>
        <v>283.95000000000005</v>
      </c>
      <c r="H332" s="118">
        <v>39</v>
      </c>
      <c r="I332" s="142">
        <v>821.32</v>
      </c>
      <c r="J332" s="142">
        <v>537.37</v>
      </c>
    </row>
    <row r="333" spans="1:10" ht="23.25">
      <c r="A333" s="123">
        <v>22151</v>
      </c>
      <c r="B333" s="118">
        <v>34</v>
      </c>
      <c r="C333" s="133">
        <v>83.6361</v>
      </c>
      <c r="D333" s="133">
        <v>83.6841</v>
      </c>
      <c r="E333" s="203">
        <f t="shared" si="39"/>
        <v>0.04800000000000182</v>
      </c>
      <c r="F333" s="172">
        <f t="shared" si="40"/>
        <v>133.60425306872776</v>
      </c>
      <c r="G333" s="173">
        <f t="shared" si="41"/>
        <v>359.27</v>
      </c>
      <c r="H333" s="118">
        <v>40</v>
      </c>
      <c r="I333" s="142">
        <v>725.65</v>
      </c>
      <c r="J333" s="142">
        <v>366.38</v>
      </c>
    </row>
    <row r="334" spans="1:10" ht="23.25">
      <c r="A334" s="123"/>
      <c r="B334" s="118">
        <v>35</v>
      </c>
      <c r="C334" s="133">
        <v>85.01</v>
      </c>
      <c r="D334" s="133">
        <v>85.0547</v>
      </c>
      <c r="E334" s="203">
        <f t="shared" si="39"/>
        <v>0.044699999999991746</v>
      </c>
      <c r="F334" s="172">
        <f t="shared" si="40"/>
        <v>127.90797493344706</v>
      </c>
      <c r="G334" s="173">
        <f t="shared" si="41"/>
        <v>349.47</v>
      </c>
      <c r="H334" s="118">
        <v>41</v>
      </c>
      <c r="I334" s="142">
        <v>694.48</v>
      </c>
      <c r="J334" s="142">
        <v>345.01</v>
      </c>
    </row>
    <row r="335" spans="1:10" ht="23.25">
      <c r="A335" s="123"/>
      <c r="B335" s="118">
        <v>36</v>
      </c>
      <c r="C335" s="133">
        <v>84.5711</v>
      </c>
      <c r="D335" s="133">
        <v>84.6041</v>
      </c>
      <c r="E335" s="203">
        <f t="shared" si="39"/>
        <v>0.03300000000000125</v>
      </c>
      <c r="F335" s="172">
        <f t="shared" si="40"/>
        <v>109.16669423401785</v>
      </c>
      <c r="G335" s="173">
        <f t="shared" si="41"/>
        <v>302.28999999999996</v>
      </c>
      <c r="H335" s="118">
        <v>42</v>
      </c>
      <c r="I335" s="142">
        <v>825.86</v>
      </c>
      <c r="J335" s="142">
        <v>523.57</v>
      </c>
    </row>
    <row r="336" spans="1:10" ht="23.25">
      <c r="A336" s="123">
        <v>22164</v>
      </c>
      <c r="B336" s="118">
        <v>10</v>
      </c>
      <c r="C336" s="133">
        <v>85.0838</v>
      </c>
      <c r="D336" s="133">
        <v>85.3219</v>
      </c>
      <c r="E336" s="203">
        <f t="shared" si="39"/>
        <v>0.23810000000000286</v>
      </c>
      <c r="F336" s="172">
        <f t="shared" si="40"/>
        <v>953.8498517747089</v>
      </c>
      <c r="G336" s="173">
        <f t="shared" si="41"/>
        <v>249.62</v>
      </c>
      <c r="H336" s="118">
        <v>43</v>
      </c>
      <c r="I336" s="142">
        <v>769.4</v>
      </c>
      <c r="J336" s="143">
        <v>519.78</v>
      </c>
    </row>
    <row r="337" spans="1:10" ht="23.25">
      <c r="A337" s="123"/>
      <c r="B337" s="118">
        <v>11</v>
      </c>
      <c r="C337" s="133">
        <v>86.0844</v>
      </c>
      <c r="D337" s="133">
        <v>86.3076</v>
      </c>
      <c r="E337" s="203">
        <f t="shared" si="39"/>
        <v>0.2231999999999914</v>
      </c>
      <c r="F337" s="172">
        <f t="shared" si="40"/>
        <v>944.362174740814</v>
      </c>
      <c r="G337" s="173">
        <f t="shared" si="41"/>
        <v>236.35000000000002</v>
      </c>
      <c r="H337" s="118">
        <v>44</v>
      </c>
      <c r="I337" s="142">
        <v>780.5</v>
      </c>
      <c r="J337" s="142">
        <v>544.15</v>
      </c>
    </row>
    <row r="338" spans="1:10" ht="23.25">
      <c r="A338" s="123"/>
      <c r="B338" s="118">
        <v>12</v>
      </c>
      <c r="C338" s="133">
        <v>84.8623</v>
      </c>
      <c r="D338" s="133">
        <v>85.095</v>
      </c>
      <c r="E338" s="203">
        <f t="shared" si="39"/>
        <v>0.23269999999999413</v>
      </c>
      <c r="F338" s="172">
        <f t="shared" si="40"/>
        <v>984.5984598459596</v>
      </c>
      <c r="G338" s="173">
        <f t="shared" si="41"/>
        <v>236.34000000000003</v>
      </c>
      <c r="H338" s="118">
        <v>45</v>
      </c>
      <c r="I338" s="142">
        <v>805.65</v>
      </c>
      <c r="J338" s="142">
        <v>569.31</v>
      </c>
    </row>
    <row r="339" spans="1:10" ht="23.25">
      <c r="A339" s="123">
        <v>22172</v>
      </c>
      <c r="B339" s="118">
        <v>13</v>
      </c>
      <c r="C339" s="133">
        <v>86.7662</v>
      </c>
      <c r="D339" s="133">
        <v>86.8024</v>
      </c>
      <c r="E339" s="203">
        <f t="shared" si="39"/>
        <v>0.036200000000008004</v>
      </c>
      <c r="F339" s="172">
        <f t="shared" si="40"/>
        <v>124.06182528533535</v>
      </c>
      <c r="G339" s="173">
        <f t="shared" si="41"/>
        <v>291.79</v>
      </c>
      <c r="H339" s="118">
        <v>46</v>
      </c>
      <c r="I339" s="142">
        <v>690.23</v>
      </c>
      <c r="J339" s="142">
        <v>398.44</v>
      </c>
    </row>
    <row r="340" spans="1:10" ht="23.25">
      <c r="A340" s="123"/>
      <c r="B340" s="118">
        <v>14</v>
      </c>
      <c r="C340" s="133">
        <v>85.8504</v>
      </c>
      <c r="D340" s="133">
        <v>85.88</v>
      </c>
      <c r="E340" s="203">
        <f t="shared" si="39"/>
        <v>0.02960000000000207</v>
      </c>
      <c r="F340" s="172">
        <f t="shared" si="40"/>
        <v>117.45099595271039</v>
      </c>
      <c r="G340" s="173">
        <f t="shared" si="41"/>
        <v>252.01999999999998</v>
      </c>
      <c r="H340" s="118">
        <v>47</v>
      </c>
      <c r="I340" s="142">
        <v>834.5</v>
      </c>
      <c r="J340" s="142">
        <v>582.48</v>
      </c>
    </row>
    <row r="341" spans="1:10" ht="23.25">
      <c r="A341" s="123"/>
      <c r="B341" s="118">
        <v>15</v>
      </c>
      <c r="C341" s="133">
        <v>86.984</v>
      </c>
      <c r="D341" s="133">
        <v>87.0195</v>
      </c>
      <c r="E341" s="203">
        <f t="shared" si="39"/>
        <v>0.03549999999999898</v>
      </c>
      <c r="F341" s="172">
        <f t="shared" si="40"/>
        <v>115.72942135288989</v>
      </c>
      <c r="G341" s="173">
        <f t="shared" si="41"/>
        <v>306.75</v>
      </c>
      <c r="H341" s="118">
        <v>48</v>
      </c>
      <c r="I341" s="142">
        <v>672.87</v>
      </c>
      <c r="J341" s="142">
        <v>366.12</v>
      </c>
    </row>
    <row r="342" spans="1:10" ht="23.25">
      <c r="A342" s="123">
        <v>22178</v>
      </c>
      <c r="B342" s="118">
        <v>16</v>
      </c>
      <c r="C342" s="133">
        <v>86.1585</v>
      </c>
      <c r="D342" s="133">
        <v>86.1945</v>
      </c>
      <c r="E342" s="203">
        <f t="shared" si="39"/>
        <v>0.036000000000001364</v>
      </c>
      <c r="F342" s="172">
        <f t="shared" si="40"/>
        <v>142.00623249576495</v>
      </c>
      <c r="G342" s="173">
        <f t="shared" si="41"/>
        <v>253.51</v>
      </c>
      <c r="H342" s="118">
        <v>49</v>
      </c>
      <c r="I342" s="142">
        <v>787.36</v>
      </c>
      <c r="J342" s="142">
        <v>533.85</v>
      </c>
    </row>
    <row r="343" spans="1:10" ht="23.25">
      <c r="A343" s="123"/>
      <c r="B343" s="118">
        <v>17</v>
      </c>
      <c r="C343" s="133">
        <v>87.1179</v>
      </c>
      <c r="D343" s="133">
        <v>87.2671</v>
      </c>
      <c r="E343" s="203">
        <f t="shared" si="39"/>
        <v>0.14919999999999334</v>
      </c>
      <c r="F343" s="172">
        <f t="shared" si="40"/>
        <v>576.5960735816716</v>
      </c>
      <c r="G343" s="173">
        <f t="shared" si="41"/>
        <v>258.76</v>
      </c>
      <c r="H343" s="118">
        <v>50</v>
      </c>
      <c r="I343" s="142">
        <v>771.02</v>
      </c>
      <c r="J343" s="142">
        <v>512.26</v>
      </c>
    </row>
    <row r="344" spans="1:10" ht="23.25">
      <c r="A344" s="123"/>
      <c r="B344" s="118">
        <v>18</v>
      </c>
      <c r="C344" s="133">
        <v>85.1872</v>
      </c>
      <c r="D344" s="133">
        <v>85.218</v>
      </c>
      <c r="E344" s="203">
        <f t="shared" si="39"/>
        <v>0.030799999999999272</v>
      </c>
      <c r="F344" s="172">
        <f t="shared" si="40"/>
        <v>112.90322580644896</v>
      </c>
      <c r="G344" s="173">
        <f t="shared" si="41"/>
        <v>272.79999999999995</v>
      </c>
      <c r="H344" s="118">
        <v>51</v>
      </c>
      <c r="I344" s="142">
        <v>794.75</v>
      </c>
      <c r="J344" s="142">
        <v>521.95</v>
      </c>
    </row>
    <row r="345" spans="1:10" ht="23.25">
      <c r="A345" s="123">
        <v>22193</v>
      </c>
      <c r="B345" s="118">
        <v>4</v>
      </c>
      <c r="C345" s="133">
        <v>85.0313</v>
      </c>
      <c r="D345" s="133">
        <v>85.0782</v>
      </c>
      <c r="E345" s="203">
        <f t="shared" si="39"/>
        <v>0.046899999999993724</v>
      </c>
      <c r="F345" s="172">
        <f t="shared" si="40"/>
        <v>166.50099403576297</v>
      </c>
      <c r="G345" s="173">
        <f t="shared" si="41"/>
        <v>281.68000000000006</v>
      </c>
      <c r="H345" s="118">
        <v>52</v>
      </c>
      <c r="I345" s="142">
        <v>792.82</v>
      </c>
      <c r="J345" s="142">
        <v>511.14</v>
      </c>
    </row>
    <row r="346" spans="1:10" ht="23.25">
      <c r="A346" s="123"/>
      <c r="B346" s="118">
        <v>5</v>
      </c>
      <c r="C346" s="133">
        <v>85.0516</v>
      </c>
      <c r="D346" s="133">
        <v>85.1111</v>
      </c>
      <c r="E346" s="203">
        <f t="shared" si="39"/>
        <v>0.059499999999999886</v>
      </c>
      <c r="F346" s="172">
        <f t="shared" si="40"/>
        <v>229.85397512168694</v>
      </c>
      <c r="G346" s="173">
        <f t="shared" si="41"/>
        <v>258.86</v>
      </c>
      <c r="H346" s="118">
        <v>53</v>
      </c>
      <c r="I346" s="142">
        <v>844.39</v>
      </c>
      <c r="J346" s="142">
        <v>585.53</v>
      </c>
    </row>
    <row r="347" spans="1:10" ht="23.25">
      <c r="A347" s="123"/>
      <c r="B347" s="118">
        <v>6</v>
      </c>
      <c r="C347" s="133">
        <v>87.3774</v>
      </c>
      <c r="D347" s="133">
        <v>87.4193</v>
      </c>
      <c r="E347" s="203">
        <f t="shared" si="39"/>
        <v>0.04190000000001248</v>
      </c>
      <c r="F347" s="172">
        <f t="shared" si="40"/>
        <v>140.8261351796877</v>
      </c>
      <c r="G347" s="173">
        <f t="shared" si="41"/>
        <v>297.53000000000003</v>
      </c>
      <c r="H347" s="118">
        <v>54</v>
      </c>
      <c r="I347" s="142">
        <v>674.82</v>
      </c>
      <c r="J347" s="142">
        <v>377.29</v>
      </c>
    </row>
    <row r="348" spans="1:10" ht="23.25">
      <c r="A348" s="123">
        <v>22205</v>
      </c>
      <c r="B348" s="118">
        <v>7</v>
      </c>
      <c r="C348" s="133">
        <v>86.47</v>
      </c>
      <c r="D348" s="133">
        <v>86.5549</v>
      </c>
      <c r="E348" s="203">
        <f t="shared" si="39"/>
        <v>0.08490000000000464</v>
      </c>
      <c r="F348" s="172">
        <f t="shared" si="40"/>
        <v>238.0084662611215</v>
      </c>
      <c r="G348" s="173">
        <f t="shared" si="41"/>
        <v>356.71</v>
      </c>
      <c r="H348" s="118">
        <v>55</v>
      </c>
      <c r="I348" s="142">
        <v>649.54</v>
      </c>
      <c r="J348" s="142">
        <v>292.83</v>
      </c>
    </row>
    <row r="349" spans="1:10" ht="23.25">
      <c r="A349" s="123"/>
      <c r="B349" s="118">
        <v>8</v>
      </c>
      <c r="C349" s="133">
        <v>84.8005</v>
      </c>
      <c r="D349" s="133">
        <v>84.8734</v>
      </c>
      <c r="E349" s="203">
        <f t="shared" si="39"/>
        <v>0.07290000000000418</v>
      </c>
      <c r="F349" s="172">
        <f t="shared" si="40"/>
        <v>260.5618700407613</v>
      </c>
      <c r="G349" s="173">
        <f t="shared" si="41"/>
        <v>279.78000000000003</v>
      </c>
      <c r="H349" s="118">
        <v>56</v>
      </c>
      <c r="I349" s="142">
        <v>678.24</v>
      </c>
      <c r="J349" s="142">
        <v>398.46</v>
      </c>
    </row>
    <row r="350" spans="1:10" ht="23.25">
      <c r="A350" s="123"/>
      <c r="B350" s="118">
        <v>9</v>
      </c>
      <c r="C350" s="133">
        <v>87.6815</v>
      </c>
      <c r="D350" s="133">
        <v>87.7517</v>
      </c>
      <c r="E350" s="203">
        <f t="shared" si="39"/>
        <v>0.07019999999999982</v>
      </c>
      <c r="F350" s="172">
        <f t="shared" si="40"/>
        <v>248.31099006048535</v>
      </c>
      <c r="G350" s="173">
        <f t="shared" si="41"/>
        <v>282.71000000000004</v>
      </c>
      <c r="H350" s="118">
        <v>57</v>
      </c>
      <c r="I350" s="142">
        <v>774.73</v>
      </c>
      <c r="J350" s="142">
        <v>492.02</v>
      </c>
    </row>
    <row r="351" spans="1:10" ht="23.25">
      <c r="A351" s="123">
        <v>22216</v>
      </c>
      <c r="B351" s="118">
        <v>10</v>
      </c>
      <c r="C351" s="133">
        <v>85.0631</v>
      </c>
      <c r="D351" s="133">
        <v>85.1266</v>
      </c>
      <c r="E351" s="203">
        <f t="shared" si="39"/>
        <v>0.06349999999999056</v>
      </c>
      <c r="F351" s="172">
        <f t="shared" si="40"/>
        <v>238.4081096301504</v>
      </c>
      <c r="G351" s="173">
        <f t="shared" si="41"/>
        <v>266.35</v>
      </c>
      <c r="H351" s="118">
        <v>58</v>
      </c>
      <c r="I351" s="142">
        <v>828.63</v>
      </c>
      <c r="J351" s="142">
        <v>562.28</v>
      </c>
    </row>
    <row r="352" spans="1:10" ht="23.25">
      <c r="A352" s="123"/>
      <c r="B352" s="118">
        <v>11</v>
      </c>
      <c r="C352" s="133">
        <v>86.0734</v>
      </c>
      <c r="D352" s="133">
        <v>86.1423</v>
      </c>
      <c r="E352" s="203">
        <f t="shared" si="39"/>
        <v>0.0688999999999993</v>
      </c>
      <c r="F352" s="172">
        <f t="shared" si="40"/>
        <v>219.71363882776654</v>
      </c>
      <c r="G352" s="173">
        <f t="shared" si="41"/>
        <v>313.59</v>
      </c>
      <c r="H352" s="118">
        <v>59</v>
      </c>
      <c r="I352" s="142">
        <v>681.64</v>
      </c>
      <c r="J352" s="142">
        <v>368.05</v>
      </c>
    </row>
    <row r="353" spans="1:10" ht="23.25">
      <c r="A353" s="123"/>
      <c r="B353" s="118">
        <v>12</v>
      </c>
      <c r="C353" s="133">
        <v>84.8509</v>
      </c>
      <c r="D353" s="133">
        <v>84.9221</v>
      </c>
      <c r="E353" s="203">
        <f t="shared" si="39"/>
        <v>0.07120000000000459</v>
      </c>
      <c r="F353" s="172">
        <f t="shared" si="40"/>
        <v>222.0420382960288</v>
      </c>
      <c r="G353" s="173">
        <f t="shared" si="41"/>
        <v>320.66</v>
      </c>
      <c r="H353" s="118">
        <v>60</v>
      </c>
      <c r="I353" s="142">
        <v>722.46</v>
      </c>
      <c r="J353" s="142">
        <v>401.8</v>
      </c>
    </row>
    <row r="354" spans="1:10" ht="23.25">
      <c r="A354" s="123">
        <v>22223</v>
      </c>
      <c r="B354" s="118">
        <v>19</v>
      </c>
      <c r="C354" s="133">
        <v>88.9485</v>
      </c>
      <c r="D354" s="133">
        <v>88.9599</v>
      </c>
      <c r="E354" s="203">
        <f t="shared" si="39"/>
        <v>0.011400000000008959</v>
      </c>
      <c r="F354" s="172">
        <f t="shared" si="40"/>
        <v>48.62444017918087</v>
      </c>
      <c r="G354" s="173">
        <f t="shared" si="41"/>
        <v>234.45000000000005</v>
      </c>
      <c r="H354" s="118">
        <v>61</v>
      </c>
      <c r="I354" s="142">
        <v>597.96</v>
      </c>
      <c r="J354" s="142">
        <v>363.51</v>
      </c>
    </row>
    <row r="355" spans="1:10" ht="23.25">
      <c r="A355" s="123"/>
      <c r="B355" s="118">
        <v>20</v>
      </c>
      <c r="C355" s="133">
        <v>84.634</v>
      </c>
      <c r="D355" s="133">
        <v>84.6483</v>
      </c>
      <c r="E355" s="203">
        <f t="shared" si="39"/>
        <v>0.014300000000005753</v>
      </c>
      <c r="F355" s="172">
        <f t="shared" si="40"/>
        <v>51.618958235590924</v>
      </c>
      <c r="G355" s="173">
        <f t="shared" si="41"/>
        <v>277.03</v>
      </c>
      <c r="H355" s="118">
        <v>62</v>
      </c>
      <c r="I355" s="142">
        <v>671.14</v>
      </c>
      <c r="J355" s="142">
        <v>394.11</v>
      </c>
    </row>
    <row r="356" spans="1:10" ht="23.25">
      <c r="A356" s="123"/>
      <c r="B356" s="118">
        <v>21</v>
      </c>
      <c r="C356" s="133">
        <v>86.3706</v>
      </c>
      <c r="D356" s="133">
        <v>86.3841</v>
      </c>
      <c r="E356" s="203">
        <f t="shared" si="39"/>
        <v>0.013500000000007617</v>
      </c>
      <c r="F356" s="172">
        <f t="shared" si="40"/>
        <v>44.43274199390324</v>
      </c>
      <c r="G356" s="203">
        <f t="shared" si="41"/>
        <v>303.8299999999999</v>
      </c>
      <c r="H356" s="118">
        <v>63</v>
      </c>
      <c r="I356" s="142">
        <v>723.81</v>
      </c>
      <c r="J356" s="142">
        <v>419.98</v>
      </c>
    </row>
    <row r="357" spans="1:10" ht="23.25">
      <c r="A357" s="123">
        <v>22235</v>
      </c>
      <c r="B357" s="118">
        <v>22</v>
      </c>
      <c r="C357" s="133">
        <v>85.0918</v>
      </c>
      <c r="D357" s="133">
        <v>85.1069</v>
      </c>
      <c r="E357" s="203">
        <f t="shared" si="39"/>
        <v>0.015099999999989677</v>
      </c>
      <c r="F357" s="172">
        <f t="shared" si="40"/>
        <v>55.00109273690418</v>
      </c>
      <c r="G357" s="203">
        <f t="shared" si="41"/>
        <v>274.5400000000001</v>
      </c>
      <c r="H357" s="118">
        <v>64</v>
      </c>
      <c r="I357" s="142">
        <v>792.95</v>
      </c>
      <c r="J357" s="142">
        <v>518.41</v>
      </c>
    </row>
    <row r="358" spans="1:10" ht="23.25">
      <c r="A358" s="123"/>
      <c r="B358" s="118">
        <v>23</v>
      </c>
      <c r="C358" s="133">
        <v>87.688</v>
      </c>
      <c r="D358" s="133">
        <v>87.7022</v>
      </c>
      <c r="E358" s="203">
        <f t="shared" si="39"/>
        <v>0.014200000000002433</v>
      </c>
      <c r="F358" s="172">
        <f t="shared" si="40"/>
        <v>62.72638925701225</v>
      </c>
      <c r="G358" s="203">
        <f t="shared" si="41"/>
        <v>226.38</v>
      </c>
      <c r="H358" s="118">
        <v>65</v>
      </c>
      <c r="I358" s="142">
        <v>773.09</v>
      </c>
      <c r="J358" s="142">
        <v>546.71</v>
      </c>
    </row>
    <row r="359" spans="1:10" ht="23.25">
      <c r="A359" s="123"/>
      <c r="B359" s="118">
        <v>24</v>
      </c>
      <c r="C359" s="133">
        <v>88.0871</v>
      </c>
      <c r="D359" s="133">
        <v>88.1019</v>
      </c>
      <c r="E359" s="203">
        <f t="shared" si="39"/>
        <v>0.014799999999993929</v>
      </c>
      <c r="F359" s="172">
        <f t="shared" si="40"/>
        <v>50.04903452704991</v>
      </c>
      <c r="G359" s="203">
        <f t="shared" si="41"/>
        <v>295.71</v>
      </c>
      <c r="H359" s="118">
        <v>66</v>
      </c>
      <c r="I359" s="142">
        <v>791.14</v>
      </c>
      <c r="J359" s="142">
        <v>495.43</v>
      </c>
    </row>
    <row r="360" spans="1:10" ht="23.25">
      <c r="A360" s="123">
        <v>22242</v>
      </c>
      <c r="B360" s="118">
        <v>25</v>
      </c>
      <c r="C360" s="133">
        <v>87.0776</v>
      </c>
      <c r="D360" s="133">
        <v>87.0896</v>
      </c>
      <c r="E360" s="203">
        <f t="shared" si="39"/>
        <v>0.012000000000000455</v>
      </c>
      <c r="F360" s="172">
        <f t="shared" si="40"/>
        <v>43.587228941921666</v>
      </c>
      <c r="G360" s="203">
        <f t="shared" si="41"/>
        <v>275.31</v>
      </c>
      <c r="H360" s="118">
        <v>67</v>
      </c>
      <c r="I360" s="142">
        <v>611.6</v>
      </c>
      <c r="J360" s="142">
        <v>336.29</v>
      </c>
    </row>
    <row r="361" spans="1:10" ht="23.25">
      <c r="A361" s="123"/>
      <c r="B361" s="118">
        <v>26</v>
      </c>
      <c r="C361" s="133">
        <v>85.8121</v>
      </c>
      <c r="D361" s="133">
        <v>85.822</v>
      </c>
      <c r="E361" s="203">
        <f t="shared" si="39"/>
        <v>0.009900000000001796</v>
      </c>
      <c r="F361" s="172">
        <f t="shared" si="40"/>
        <v>41.90653572638756</v>
      </c>
      <c r="G361" s="203">
        <f t="shared" si="41"/>
        <v>236.24</v>
      </c>
      <c r="H361" s="118">
        <v>68</v>
      </c>
      <c r="I361" s="142">
        <v>727.14</v>
      </c>
      <c r="J361" s="142">
        <v>490.9</v>
      </c>
    </row>
    <row r="362" spans="1:10" ht="23.25">
      <c r="A362" s="123"/>
      <c r="B362" s="118">
        <v>27</v>
      </c>
      <c r="C362" s="133">
        <v>86.3002</v>
      </c>
      <c r="D362" s="133">
        <v>86.3095</v>
      </c>
      <c r="E362" s="203">
        <f aca="true" t="shared" si="42" ref="E362:E371">D362-C362</f>
        <v>0.00929999999999609</v>
      </c>
      <c r="F362" s="172">
        <f aca="true" t="shared" si="43" ref="F362:F371">((10^6)*E362/G362)</f>
        <v>35.172648538240196</v>
      </c>
      <c r="G362" s="203">
        <f aca="true" t="shared" si="44" ref="G362:G371">I362-J362</f>
        <v>264.40999999999997</v>
      </c>
      <c r="H362" s="118">
        <v>69</v>
      </c>
      <c r="I362" s="142">
        <v>733.67</v>
      </c>
      <c r="J362" s="142">
        <v>469.26</v>
      </c>
    </row>
    <row r="363" spans="1:10" ht="23.25">
      <c r="A363" s="207">
        <v>22254</v>
      </c>
      <c r="B363" s="118">
        <v>1</v>
      </c>
      <c r="C363" s="133">
        <v>85.4357</v>
      </c>
      <c r="D363" s="133">
        <v>85.451</v>
      </c>
      <c r="E363" s="203">
        <f t="shared" si="42"/>
        <v>0.015299999999996317</v>
      </c>
      <c r="F363" s="172">
        <f t="shared" si="43"/>
        <v>44.8233432940655</v>
      </c>
      <c r="G363" s="203">
        <f t="shared" si="44"/>
        <v>341.34</v>
      </c>
      <c r="H363" s="118">
        <v>70</v>
      </c>
      <c r="I363" s="142">
        <v>677.02</v>
      </c>
      <c r="J363" s="142">
        <v>335.68</v>
      </c>
    </row>
    <row r="364" spans="1:10" ht="23.25">
      <c r="A364" s="123"/>
      <c r="B364" s="118">
        <v>2</v>
      </c>
      <c r="C364" s="133">
        <v>87.506</v>
      </c>
      <c r="D364" s="133">
        <v>87.5235</v>
      </c>
      <c r="E364" s="203">
        <f t="shared" si="42"/>
        <v>0.017499999999998295</v>
      </c>
      <c r="F364" s="172">
        <f t="shared" si="43"/>
        <v>54.15441745318984</v>
      </c>
      <c r="G364" s="203">
        <f t="shared" si="44"/>
        <v>323.1499999999999</v>
      </c>
      <c r="H364" s="118">
        <v>71</v>
      </c>
      <c r="I364" s="142">
        <v>666.31</v>
      </c>
      <c r="J364" s="142">
        <v>343.16</v>
      </c>
    </row>
    <row r="365" spans="1:10" ht="23.25">
      <c r="A365" s="123"/>
      <c r="B365" s="118">
        <v>3</v>
      </c>
      <c r="C365" s="133">
        <v>85.9128</v>
      </c>
      <c r="D365" s="133">
        <v>85.931</v>
      </c>
      <c r="E365" s="203">
        <f t="shared" si="42"/>
        <v>0.01819999999999311</v>
      </c>
      <c r="F365" s="172">
        <f t="shared" si="43"/>
        <v>60.778093170790136</v>
      </c>
      <c r="G365" s="203">
        <f t="shared" si="44"/>
        <v>299.45000000000005</v>
      </c>
      <c r="H365" s="118">
        <v>72</v>
      </c>
      <c r="I365" s="142">
        <v>773.19</v>
      </c>
      <c r="J365" s="142">
        <v>473.74</v>
      </c>
    </row>
    <row r="366" spans="1:10" ht="23.25">
      <c r="A366" s="207">
        <v>22264</v>
      </c>
      <c r="B366" s="118">
        <v>4</v>
      </c>
      <c r="C366" s="133">
        <v>85.069</v>
      </c>
      <c r="D366" s="133">
        <v>85.0894</v>
      </c>
      <c r="E366" s="203">
        <f t="shared" si="42"/>
        <v>0.02039999999999509</v>
      </c>
      <c r="F366" s="172">
        <f t="shared" si="43"/>
        <v>67.83042394013331</v>
      </c>
      <c r="G366" s="203">
        <f t="shared" si="44"/>
        <v>300.74999999999994</v>
      </c>
      <c r="H366" s="118">
        <v>73</v>
      </c>
      <c r="I366" s="142">
        <v>660.79</v>
      </c>
      <c r="J366" s="142">
        <v>360.04</v>
      </c>
    </row>
    <row r="367" spans="1:10" ht="23.25">
      <c r="A367" s="123"/>
      <c r="B367" s="118">
        <v>5</v>
      </c>
      <c r="C367" s="133">
        <v>85.0421</v>
      </c>
      <c r="D367" s="133">
        <v>85.0595</v>
      </c>
      <c r="E367" s="203">
        <f t="shared" si="42"/>
        <v>0.017399999999994975</v>
      </c>
      <c r="F367" s="172">
        <f t="shared" si="43"/>
        <v>55.630155380762766</v>
      </c>
      <c r="G367" s="203">
        <f t="shared" si="44"/>
        <v>312.78</v>
      </c>
      <c r="H367" s="118">
        <v>74</v>
      </c>
      <c r="I367" s="142">
        <v>831.68</v>
      </c>
      <c r="J367" s="142">
        <v>518.9</v>
      </c>
    </row>
    <row r="368" spans="1:10" ht="23.25">
      <c r="A368" s="123"/>
      <c r="B368" s="118">
        <v>6</v>
      </c>
      <c r="C368" s="133">
        <v>87.4125</v>
      </c>
      <c r="D368" s="133">
        <v>87.4274</v>
      </c>
      <c r="E368" s="203">
        <f t="shared" si="42"/>
        <v>0.01490000000001146</v>
      </c>
      <c r="F368" s="172">
        <f t="shared" si="43"/>
        <v>50.84630084633996</v>
      </c>
      <c r="G368" s="203">
        <f t="shared" si="44"/>
        <v>293.03999999999996</v>
      </c>
      <c r="H368" s="118">
        <v>75</v>
      </c>
      <c r="I368" s="142">
        <v>844.77</v>
      </c>
      <c r="J368" s="142">
        <v>551.73</v>
      </c>
    </row>
    <row r="369" spans="1:10" ht="23.25">
      <c r="A369" s="123">
        <v>22271</v>
      </c>
      <c r="B369" s="118">
        <v>7</v>
      </c>
      <c r="C369" s="133">
        <v>86.4671</v>
      </c>
      <c r="D369" s="133">
        <v>86.4814</v>
      </c>
      <c r="E369" s="203">
        <f t="shared" si="42"/>
        <v>0.014299999999991542</v>
      </c>
      <c r="F369" s="172">
        <f t="shared" si="43"/>
        <v>49.011207457900205</v>
      </c>
      <c r="G369" s="203">
        <f t="shared" si="44"/>
        <v>291.77</v>
      </c>
      <c r="H369" s="118">
        <v>76</v>
      </c>
      <c r="I369" s="142">
        <v>810.75</v>
      </c>
      <c r="J369" s="142">
        <v>518.98</v>
      </c>
    </row>
    <row r="370" spans="1:10" ht="23.25">
      <c r="A370" s="123"/>
      <c r="B370" s="118">
        <v>8</v>
      </c>
      <c r="C370" s="133">
        <v>84.8196</v>
      </c>
      <c r="D370" s="133">
        <v>84.8345</v>
      </c>
      <c r="E370" s="203">
        <f t="shared" si="42"/>
        <v>0.01490000000001146</v>
      </c>
      <c r="F370" s="172">
        <f t="shared" si="43"/>
        <v>52.227557923556596</v>
      </c>
      <c r="G370" s="203">
        <f t="shared" si="44"/>
        <v>285.28999999999996</v>
      </c>
      <c r="H370" s="118">
        <v>77</v>
      </c>
      <c r="I370" s="142">
        <v>836.75</v>
      </c>
      <c r="J370" s="142">
        <v>551.46</v>
      </c>
    </row>
    <row r="371" spans="1:10" ht="23.25">
      <c r="A371" s="123"/>
      <c r="B371" s="118">
        <v>9</v>
      </c>
      <c r="C371" s="133">
        <v>87.65</v>
      </c>
      <c r="D371" s="133">
        <v>87.6688</v>
      </c>
      <c r="E371" s="203">
        <f t="shared" si="42"/>
        <v>0.018799999999998818</v>
      </c>
      <c r="F371" s="172">
        <f t="shared" si="43"/>
        <v>59.02668759811246</v>
      </c>
      <c r="G371" s="203">
        <f t="shared" si="44"/>
        <v>318.5</v>
      </c>
      <c r="H371" s="118">
        <v>78</v>
      </c>
      <c r="I371" s="142">
        <v>684.51</v>
      </c>
      <c r="J371" s="142">
        <v>366.01</v>
      </c>
    </row>
    <row r="372" spans="1:10" ht="23.25">
      <c r="A372" s="207">
        <v>22299</v>
      </c>
      <c r="B372" s="118">
        <v>1</v>
      </c>
      <c r="C372" s="133">
        <v>85.4063</v>
      </c>
      <c r="D372" s="133">
        <v>85.4089</v>
      </c>
      <c r="E372" s="203">
        <f aca="true" t="shared" si="45" ref="E372:E392">D372-C372</f>
        <v>0.002600000000001046</v>
      </c>
      <c r="F372" s="172">
        <f aca="true" t="shared" si="46" ref="F372:F392">((10^6)*E372/G372)</f>
        <v>8.664644916189708</v>
      </c>
      <c r="G372" s="203">
        <f aca="true" t="shared" si="47" ref="G372:G392">I372-J372</f>
        <v>300.07000000000005</v>
      </c>
      <c r="H372" s="118">
        <v>79</v>
      </c>
      <c r="I372" s="142">
        <v>664.82</v>
      </c>
      <c r="J372" s="142">
        <v>364.75</v>
      </c>
    </row>
    <row r="373" spans="1:10" ht="23.25">
      <c r="A373" s="123"/>
      <c r="B373" s="118">
        <v>2</v>
      </c>
      <c r="C373" s="133">
        <v>87.4494</v>
      </c>
      <c r="D373" s="133">
        <v>87.4494</v>
      </c>
      <c r="E373" s="203">
        <f t="shared" si="45"/>
        <v>0</v>
      </c>
      <c r="F373" s="172">
        <f t="shared" si="46"/>
        <v>0</v>
      </c>
      <c r="G373" s="203">
        <f t="shared" si="47"/>
        <v>322.31</v>
      </c>
      <c r="H373" s="118">
        <v>80</v>
      </c>
      <c r="I373" s="142">
        <v>670.76</v>
      </c>
      <c r="J373" s="142">
        <v>348.45</v>
      </c>
    </row>
    <row r="374" spans="1:10" ht="23.25">
      <c r="A374" s="123"/>
      <c r="B374" s="118">
        <v>3</v>
      </c>
      <c r="C374" s="133">
        <v>85.8756</v>
      </c>
      <c r="D374" s="133">
        <v>85.882</v>
      </c>
      <c r="E374" s="203">
        <f t="shared" si="45"/>
        <v>0.006399999999999295</v>
      </c>
      <c r="F374" s="172">
        <f t="shared" si="46"/>
        <v>21.636972176203702</v>
      </c>
      <c r="G374" s="203">
        <f t="shared" si="47"/>
        <v>295.7900000000001</v>
      </c>
      <c r="H374" s="118">
        <v>81</v>
      </c>
      <c r="I374" s="142">
        <v>836.95</v>
      </c>
      <c r="J374" s="142">
        <v>541.16</v>
      </c>
    </row>
    <row r="375" spans="1:10" ht="23.25">
      <c r="A375" s="207">
        <v>22306</v>
      </c>
      <c r="B375" s="118">
        <v>4</v>
      </c>
      <c r="C375" s="133">
        <v>85.0346</v>
      </c>
      <c r="D375" s="133">
        <v>85.0424</v>
      </c>
      <c r="E375" s="203">
        <f t="shared" si="45"/>
        <v>0.007800000000003138</v>
      </c>
      <c r="F375" s="172">
        <f t="shared" si="46"/>
        <v>23.051007742783664</v>
      </c>
      <c r="G375" s="203">
        <f t="shared" si="47"/>
        <v>338.38000000000005</v>
      </c>
      <c r="H375" s="118">
        <v>82</v>
      </c>
      <c r="I375" s="142">
        <v>785.59</v>
      </c>
      <c r="J375" s="142">
        <v>447.21</v>
      </c>
    </row>
    <row r="376" spans="1:10" ht="23.25">
      <c r="A376" s="123"/>
      <c r="B376" s="118">
        <v>5</v>
      </c>
      <c r="C376" s="133">
        <v>85.0386</v>
      </c>
      <c r="D376" s="133">
        <v>85.0455</v>
      </c>
      <c r="E376" s="203">
        <f t="shared" si="45"/>
        <v>0.0069000000000016826</v>
      </c>
      <c r="F376" s="172">
        <f t="shared" si="46"/>
        <v>22.699608514003625</v>
      </c>
      <c r="G376" s="203">
        <f t="shared" si="47"/>
        <v>303.97</v>
      </c>
      <c r="H376" s="118">
        <v>83</v>
      </c>
      <c r="I376" s="142">
        <v>846.9</v>
      </c>
      <c r="J376" s="142">
        <v>542.93</v>
      </c>
    </row>
    <row r="377" spans="1:10" ht="23.25">
      <c r="A377" s="123"/>
      <c r="B377" s="118">
        <v>6</v>
      </c>
      <c r="C377" s="133">
        <v>87.3951</v>
      </c>
      <c r="D377" s="133">
        <v>87.3955</v>
      </c>
      <c r="E377" s="203">
        <f t="shared" si="45"/>
        <v>0.00039999999999906777</v>
      </c>
      <c r="F377" s="172">
        <f t="shared" si="46"/>
        <v>1.3041635421051407</v>
      </c>
      <c r="G377" s="203">
        <f t="shared" si="47"/>
        <v>306.71000000000004</v>
      </c>
      <c r="H377" s="118">
        <v>84</v>
      </c>
      <c r="I377" s="142">
        <v>789.48</v>
      </c>
      <c r="J377" s="142">
        <v>482.77</v>
      </c>
    </row>
    <row r="378" spans="1:10" ht="23.25">
      <c r="A378" s="123">
        <v>22314</v>
      </c>
      <c r="B378" s="118">
        <v>1</v>
      </c>
      <c r="C378" s="133">
        <v>85.3624</v>
      </c>
      <c r="D378" s="133">
        <v>85.383</v>
      </c>
      <c r="E378" s="203">
        <f t="shared" si="45"/>
        <v>0.020600000000001728</v>
      </c>
      <c r="F378" s="172">
        <f t="shared" si="46"/>
        <v>71.81704085902149</v>
      </c>
      <c r="G378" s="203">
        <f t="shared" si="47"/>
        <v>286.84000000000003</v>
      </c>
      <c r="H378" s="118">
        <v>85</v>
      </c>
      <c r="I378" s="142">
        <v>846.57</v>
      </c>
      <c r="J378" s="142">
        <v>559.73</v>
      </c>
    </row>
    <row r="379" spans="1:10" ht="23.25">
      <c r="A379" s="123"/>
      <c r="B379" s="118">
        <v>2</v>
      </c>
      <c r="C379" s="133">
        <v>87.4482</v>
      </c>
      <c r="D379" s="133">
        <v>87.4678</v>
      </c>
      <c r="E379" s="203">
        <f t="shared" si="45"/>
        <v>0.019599999999996953</v>
      </c>
      <c r="F379" s="172">
        <f t="shared" si="46"/>
        <v>79.7266514806254</v>
      </c>
      <c r="G379" s="203">
        <f t="shared" si="47"/>
        <v>245.84000000000003</v>
      </c>
      <c r="H379" s="118">
        <v>86</v>
      </c>
      <c r="I379" s="142">
        <v>796.25</v>
      </c>
      <c r="J379" s="142">
        <v>550.41</v>
      </c>
    </row>
    <row r="380" spans="1:10" ht="23.25">
      <c r="A380" s="123"/>
      <c r="B380" s="118">
        <v>3</v>
      </c>
      <c r="C380" s="133">
        <v>85.861</v>
      </c>
      <c r="D380" s="133">
        <v>85.8813</v>
      </c>
      <c r="E380" s="203">
        <f t="shared" si="45"/>
        <v>0.02029999999999177</v>
      </c>
      <c r="F380" s="172">
        <f t="shared" si="46"/>
        <v>58.360165593352605</v>
      </c>
      <c r="G380" s="203">
        <f t="shared" si="47"/>
        <v>347.84000000000003</v>
      </c>
      <c r="H380" s="118">
        <v>87</v>
      </c>
      <c r="I380" s="142">
        <v>705.84</v>
      </c>
      <c r="J380" s="142">
        <v>358</v>
      </c>
    </row>
    <row r="381" spans="1:10" ht="23.25">
      <c r="A381" s="123">
        <v>22328</v>
      </c>
      <c r="B381" s="118">
        <v>4</v>
      </c>
      <c r="C381" s="133">
        <v>85.0109</v>
      </c>
      <c r="D381" s="133">
        <v>85.0306</v>
      </c>
      <c r="E381" s="203">
        <f t="shared" si="45"/>
        <v>0.019700000000000273</v>
      </c>
      <c r="F381" s="172">
        <f t="shared" si="46"/>
        <v>70.08431463232513</v>
      </c>
      <c r="G381" s="203">
        <f t="shared" si="47"/>
        <v>281.09000000000003</v>
      </c>
      <c r="H381" s="118">
        <v>88</v>
      </c>
      <c r="I381" s="142">
        <v>846.35</v>
      </c>
      <c r="J381" s="142">
        <v>565.26</v>
      </c>
    </row>
    <row r="382" spans="1:10" ht="23.25">
      <c r="A382" s="123"/>
      <c r="B382" s="118">
        <v>5</v>
      </c>
      <c r="C382" s="133">
        <v>85.0304</v>
      </c>
      <c r="D382" s="133">
        <v>85.0352</v>
      </c>
      <c r="E382" s="203">
        <f t="shared" si="45"/>
        <v>0.004800000000003024</v>
      </c>
      <c r="F382" s="172">
        <f t="shared" si="46"/>
        <v>17.76001776002895</v>
      </c>
      <c r="G382" s="203">
        <f t="shared" si="47"/>
        <v>270.27</v>
      </c>
      <c r="H382" s="118">
        <v>89</v>
      </c>
      <c r="I382" s="142">
        <v>796.13</v>
      </c>
      <c r="J382" s="142">
        <v>525.86</v>
      </c>
    </row>
    <row r="383" spans="1:10" ht="23.25">
      <c r="A383" s="123"/>
      <c r="B383" s="118">
        <v>6</v>
      </c>
      <c r="C383" s="133">
        <v>87.4121</v>
      </c>
      <c r="D383" s="133">
        <v>87.4264</v>
      </c>
      <c r="E383" s="203">
        <f t="shared" si="45"/>
        <v>0.014300000000005753</v>
      </c>
      <c r="F383" s="172">
        <f t="shared" si="46"/>
        <v>40.004476025305635</v>
      </c>
      <c r="G383" s="203">
        <f t="shared" si="47"/>
        <v>357.46</v>
      </c>
      <c r="H383" s="118">
        <v>90</v>
      </c>
      <c r="I383" s="142">
        <v>683.64</v>
      </c>
      <c r="J383" s="142">
        <v>326.18</v>
      </c>
    </row>
    <row r="384" spans="1:10" ht="23.25">
      <c r="A384" s="123">
        <v>22339</v>
      </c>
      <c r="B384" s="118">
        <v>7</v>
      </c>
      <c r="C384" s="133">
        <v>86.4504</v>
      </c>
      <c r="D384" s="133">
        <v>86.4684</v>
      </c>
      <c r="E384" s="203">
        <f t="shared" si="45"/>
        <v>0.018000000000000682</v>
      </c>
      <c r="F384" s="172">
        <f t="shared" si="46"/>
        <v>79.72715595517866</v>
      </c>
      <c r="G384" s="203">
        <f t="shared" si="47"/>
        <v>225.76999999999998</v>
      </c>
      <c r="H384" s="118">
        <v>91</v>
      </c>
      <c r="I384" s="142">
        <v>870.23</v>
      </c>
      <c r="J384" s="142">
        <v>644.46</v>
      </c>
    </row>
    <row r="385" spans="1:10" ht="23.25">
      <c r="A385" s="123"/>
      <c r="B385" s="118">
        <v>8</v>
      </c>
      <c r="C385" s="133">
        <v>84.7858</v>
      </c>
      <c r="D385" s="133">
        <v>84.8048</v>
      </c>
      <c r="E385" s="203">
        <f t="shared" si="45"/>
        <v>0.019000000000005457</v>
      </c>
      <c r="F385" s="172">
        <f t="shared" si="46"/>
        <v>75.9453193700754</v>
      </c>
      <c r="G385" s="203">
        <f t="shared" si="47"/>
        <v>250.17999999999995</v>
      </c>
      <c r="H385" s="118">
        <v>92</v>
      </c>
      <c r="I385" s="142">
        <v>825.38</v>
      </c>
      <c r="J385" s="142">
        <v>575.2</v>
      </c>
    </row>
    <row r="386" spans="1:10" ht="23.25">
      <c r="A386" s="123"/>
      <c r="B386" s="118">
        <v>9</v>
      </c>
      <c r="C386" s="133">
        <v>87.6413</v>
      </c>
      <c r="D386" s="133">
        <v>87.6595</v>
      </c>
      <c r="E386" s="203">
        <f t="shared" si="45"/>
        <v>0.01819999999999311</v>
      </c>
      <c r="F386" s="172">
        <f t="shared" si="46"/>
        <v>67.84715750230423</v>
      </c>
      <c r="G386" s="203">
        <f t="shared" si="47"/>
        <v>268.25</v>
      </c>
      <c r="H386" s="206">
        <v>93</v>
      </c>
      <c r="I386" s="142">
        <v>824.83</v>
      </c>
      <c r="J386" s="142">
        <v>556.58</v>
      </c>
    </row>
    <row r="387" spans="1:10" ht="23.25">
      <c r="A387" s="123">
        <v>22360</v>
      </c>
      <c r="B387" s="118">
        <v>7</v>
      </c>
      <c r="C387" s="133">
        <v>86.4269</v>
      </c>
      <c r="D387" s="133">
        <v>86.4481</v>
      </c>
      <c r="E387" s="203">
        <f t="shared" si="45"/>
        <v>0.021199999999993224</v>
      </c>
      <c r="F387" s="172">
        <f t="shared" si="46"/>
        <v>76.87008230897865</v>
      </c>
      <c r="G387" s="203">
        <f t="shared" si="47"/>
        <v>275.79</v>
      </c>
      <c r="H387" s="118">
        <v>94</v>
      </c>
      <c r="I387" s="142">
        <v>772.11</v>
      </c>
      <c r="J387" s="142">
        <v>496.32</v>
      </c>
    </row>
    <row r="388" spans="1:10" ht="23.25">
      <c r="A388" s="123"/>
      <c r="B388" s="118">
        <v>8</v>
      </c>
      <c r="C388" s="133">
        <v>84.7607</v>
      </c>
      <c r="D388" s="133">
        <v>84.7838</v>
      </c>
      <c r="E388" s="203">
        <f t="shared" si="45"/>
        <v>0.023099999999999454</v>
      </c>
      <c r="F388" s="172">
        <f t="shared" si="46"/>
        <v>87.60618932038629</v>
      </c>
      <c r="G388" s="203">
        <f t="shared" si="47"/>
        <v>263.67999999999995</v>
      </c>
      <c r="H388" s="118">
        <v>95</v>
      </c>
      <c r="I388" s="142">
        <v>804.67</v>
      </c>
      <c r="J388" s="142">
        <v>540.99</v>
      </c>
    </row>
    <row r="389" spans="1:10" ht="23.25">
      <c r="A389" s="123"/>
      <c r="B389" s="118">
        <v>9</v>
      </c>
      <c r="C389" s="133">
        <v>87.5963</v>
      </c>
      <c r="D389" s="133">
        <v>87.6139</v>
      </c>
      <c r="E389" s="203">
        <f t="shared" si="45"/>
        <v>0.017600000000001614</v>
      </c>
      <c r="F389" s="172">
        <f t="shared" si="46"/>
        <v>73.32722273144579</v>
      </c>
      <c r="G389" s="203">
        <f t="shared" si="47"/>
        <v>240.01999999999998</v>
      </c>
      <c r="H389" s="118">
        <v>96</v>
      </c>
      <c r="I389" s="142">
        <v>796.27</v>
      </c>
      <c r="J389" s="142">
        <v>556.25</v>
      </c>
    </row>
    <row r="390" spans="1:10" ht="23.25">
      <c r="A390" s="123">
        <v>22368</v>
      </c>
      <c r="B390" s="118">
        <v>10</v>
      </c>
      <c r="C390" s="133">
        <v>85.0677</v>
      </c>
      <c r="D390" s="133">
        <v>85.0756</v>
      </c>
      <c r="E390" s="203">
        <f t="shared" si="45"/>
        <v>0.007899999999992247</v>
      </c>
      <c r="F390" s="172">
        <f t="shared" si="46"/>
        <v>27.66397030497688</v>
      </c>
      <c r="G390" s="203">
        <f t="shared" si="47"/>
        <v>285.57</v>
      </c>
      <c r="H390" s="118">
        <v>97</v>
      </c>
      <c r="I390" s="142">
        <v>640.52</v>
      </c>
      <c r="J390" s="142">
        <v>354.95</v>
      </c>
    </row>
    <row r="391" spans="1:10" ht="23.25">
      <c r="A391" s="123"/>
      <c r="B391" s="118">
        <v>11</v>
      </c>
      <c r="C391" s="133">
        <v>86.0773</v>
      </c>
      <c r="D391" s="133">
        <v>86.0884</v>
      </c>
      <c r="E391" s="203">
        <f t="shared" si="45"/>
        <v>0.011099999999999</v>
      </c>
      <c r="F391" s="172">
        <f t="shared" si="46"/>
        <v>33.81671947355289</v>
      </c>
      <c r="G391" s="203">
        <f t="shared" si="47"/>
        <v>328.24</v>
      </c>
      <c r="H391" s="118">
        <v>98</v>
      </c>
      <c r="I391" s="142">
        <v>698.13</v>
      </c>
      <c r="J391" s="142">
        <v>369.89</v>
      </c>
    </row>
    <row r="392" spans="1:10" s="208" customFormat="1" ht="23.25">
      <c r="A392" s="192"/>
      <c r="B392" s="193">
        <v>12</v>
      </c>
      <c r="C392" s="194">
        <v>84.8299</v>
      </c>
      <c r="D392" s="194">
        <v>84.8627</v>
      </c>
      <c r="E392" s="211">
        <f t="shared" si="45"/>
        <v>0.03280000000000882</v>
      </c>
      <c r="F392" s="196">
        <f t="shared" si="46"/>
        <v>110.04864955547332</v>
      </c>
      <c r="G392" s="211">
        <f t="shared" si="47"/>
        <v>298.04999999999995</v>
      </c>
      <c r="H392" s="193">
        <v>99</v>
      </c>
      <c r="I392" s="199">
        <v>811.3</v>
      </c>
      <c r="J392" s="199">
        <v>513.25</v>
      </c>
    </row>
    <row r="393" spans="1:10" ht="23.25">
      <c r="A393" s="183"/>
      <c r="B393" s="184"/>
      <c r="C393" s="185"/>
      <c r="D393" s="185"/>
      <c r="E393" s="209"/>
      <c r="F393" s="210"/>
      <c r="G393" s="209"/>
      <c r="H393" s="184"/>
      <c r="I393" s="190"/>
      <c r="J393" s="190"/>
    </row>
    <row r="394" spans="1:10" ht="23.25">
      <c r="A394" s="123"/>
      <c r="B394" s="118"/>
      <c r="C394" s="133"/>
      <c r="D394" s="133"/>
      <c r="E394" s="203"/>
      <c r="F394" s="204"/>
      <c r="G394" s="203"/>
      <c r="H394" s="118"/>
      <c r="I394" s="142"/>
      <c r="J394" s="142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517"/>
  <sheetViews>
    <sheetView zoomScale="75" zoomScaleNormal="75" zoomScalePageLayoutView="0" workbookViewId="0" topLeftCell="A370">
      <selection activeCell="D9" sqref="D9"/>
    </sheetView>
  </sheetViews>
  <sheetFormatPr defaultColWidth="9.140625" defaultRowHeight="23.25"/>
  <cols>
    <col min="1" max="1" width="9.140625" style="4" customWidth="1"/>
    <col min="2" max="2" width="12.7109375" style="73" customWidth="1"/>
    <col min="3" max="7" width="12.7109375" style="59" customWidth="1"/>
    <col min="8" max="8" width="12.7109375" style="4" customWidth="1"/>
    <col min="9" max="11" width="12.7109375" style="59" customWidth="1"/>
    <col min="12" max="13" width="12.7109375" style="1" customWidth="1"/>
    <col min="14" max="16384" width="9.140625" style="1" customWidth="1"/>
  </cols>
  <sheetData>
    <row r="2" spans="2:13" ht="29.25">
      <c r="B2" s="99" t="s">
        <v>0</v>
      </c>
      <c r="C2" s="78"/>
      <c r="D2" s="78"/>
      <c r="E2" s="78"/>
      <c r="F2" s="78"/>
      <c r="G2" s="78"/>
      <c r="I2" s="78"/>
      <c r="J2" s="78"/>
      <c r="K2" s="78"/>
      <c r="L2" s="2"/>
      <c r="M2" s="2"/>
    </row>
    <row r="3" spans="2:7" ht="24">
      <c r="B3" s="73" t="s">
        <v>169</v>
      </c>
      <c r="G3" s="59" t="s">
        <v>1</v>
      </c>
    </row>
    <row r="4" spans="2:7" ht="24">
      <c r="B4" s="73" t="s">
        <v>173</v>
      </c>
      <c r="G4" s="59" t="s">
        <v>2</v>
      </c>
    </row>
    <row r="5" spans="2:7" ht="27.75" thickBot="1">
      <c r="B5" s="73" t="s">
        <v>167</v>
      </c>
      <c r="G5" s="59" t="s">
        <v>3</v>
      </c>
    </row>
    <row r="6" spans="2:13" ht="96">
      <c r="B6" s="100" t="s">
        <v>4</v>
      </c>
      <c r="C6" s="125" t="s">
        <v>5</v>
      </c>
      <c r="D6" s="79" t="s">
        <v>6</v>
      </c>
      <c r="E6" s="82"/>
      <c r="F6" s="84" t="s">
        <v>7</v>
      </c>
      <c r="G6" s="84" t="s">
        <v>8</v>
      </c>
      <c r="H6" s="3" t="s">
        <v>9</v>
      </c>
      <c r="I6" s="66"/>
      <c r="J6" s="66"/>
      <c r="K6" s="66"/>
      <c r="L6" s="5"/>
      <c r="M6" s="5"/>
    </row>
    <row r="7" spans="2:13" ht="72">
      <c r="B7" s="101"/>
      <c r="C7" s="80" t="s">
        <v>10</v>
      </c>
      <c r="D7" s="80" t="s">
        <v>11</v>
      </c>
      <c r="E7" s="80" t="s">
        <v>12</v>
      </c>
      <c r="F7" s="85" t="s">
        <v>13</v>
      </c>
      <c r="G7" s="80" t="s">
        <v>14</v>
      </c>
      <c r="H7" s="86"/>
      <c r="I7" s="9"/>
      <c r="J7" s="9"/>
      <c r="K7" s="9"/>
      <c r="L7" s="6"/>
      <c r="M7" s="6"/>
    </row>
    <row r="8" spans="2:13" ht="24">
      <c r="B8" s="102" t="s">
        <v>15</v>
      </c>
      <c r="C8" s="81" t="s">
        <v>16</v>
      </c>
      <c r="D8" s="81" t="s">
        <v>17</v>
      </c>
      <c r="E8" s="81" t="s">
        <v>18</v>
      </c>
      <c r="F8" s="81" t="s">
        <v>19</v>
      </c>
      <c r="G8" s="81" t="s">
        <v>20</v>
      </c>
      <c r="H8" s="10" t="s">
        <v>21</v>
      </c>
      <c r="I8" s="83"/>
      <c r="J8" s="83"/>
      <c r="K8" s="83"/>
      <c r="L8" s="7"/>
      <c r="M8" s="7"/>
    </row>
    <row r="9" spans="1:13" ht="24">
      <c r="A9" s="5">
        <v>1</v>
      </c>
      <c r="B9" s="166">
        <v>39182</v>
      </c>
      <c r="C9" s="9">
        <v>315.926</v>
      </c>
      <c r="D9" s="9">
        <v>15.462</v>
      </c>
      <c r="E9" s="11">
        <f aca="true" t="shared" si="0" ref="E9:E17">D9*0.0864</f>
        <v>1.3359168000000001</v>
      </c>
      <c r="F9" s="9">
        <f aca="true" t="shared" si="1" ref="F9:F30">+AVERAGE(I9:K9)</f>
        <v>137.70695666666666</v>
      </c>
      <c r="G9" s="11">
        <f aca="true" t="shared" si="2" ref="G9:G30">F9*E9</f>
        <v>183.965036887872</v>
      </c>
      <c r="H9" s="63" t="s">
        <v>22</v>
      </c>
      <c r="I9" s="9">
        <v>128.76481</v>
      </c>
      <c r="J9" s="9">
        <v>136.5564</v>
      </c>
      <c r="K9" s="9">
        <v>147.79966</v>
      </c>
      <c r="L9" s="9"/>
      <c r="M9" s="8"/>
    </row>
    <row r="10" spans="1:13" ht="24">
      <c r="A10" s="5">
        <f>+A9+1</f>
        <v>2</v>
      </c>
      <c r="B10" s="166">
        <v>39210</v>
      </c>
      <c r="C10" s="9">
        <v>316.95</v>
      </c>
      <c r="D10" s="9">
        <v>35.74</v>
      </c>
      <c r="E10" s="11">
        <f t="shared" si="0"/>
        <v>3.0879360000000005</v>
      </c>
      <c r="F10" s="9">
        <f t="shared" si="1"/>
        <v>257.69221666666664</v>
      </c>
      <c r="G10" s="11">
        <f t="shared" si="2"/>
        <v>795.7370727648</v>
      </c>
      <c r="H10" s="64" t="s">
        <v>23</v>
      </c>
      <c r="I10" s="9">
        <v>268.51451</v>
      </c>
      <c r="J10" s="9">
        <v>289.5903</v>
      </c>
      <c r="K10" s="9">
        <v>214.97184</v>
      </c>
      <c r="L10" s="9"/>
      <c r="M10" s="8"/>
    </row>
    <row r="11" spans="1:13" ht="24">
      <c r="A11" s="5">
        <f aca="true" t="shared" si="3" ref="A11:A42">+A10+1</f>
        <v>3</v>
      </c>
      <c r="B11" s="166">
        <v>39217</v>
      </c>
      <c r="C11" s="9">
        <v>317.43</v>
      </c>
      <c r="D11" s="9">
        <v>68.181</v>
      </c>
      <c r="E11" s="11">
        <f t="shared" si="0"/>
        <v>5.8908384</v>
      </c>
      <c r="F11" s="9">
        <f t="shared" si="1"/>
        <v>406.3802533333333</v>
      </c>
      <c r="G11" s="11">
        <f t="shared" si="2"/>
        <v>2393.920401337728</v>
      </c>
      <c r="H11" s="64" t="s">
        <v>24</v>
      </c>
      <c r="I11" s="9">
        <v>417.6698</v>
      </c>
      <c r="J11" s="9">
        <v>400.17831</v>
      </c>
      <c r="K11" s="9">
        <v>401.29265</v>
      </c>
      <c r="L11" s="9"/>
      <c r="M11" s="8"/>
    </row>
    <row r="12" spans="1:13" ht="24">
      <c r="A12" s="5">
        <f t="shared" si="3"/>
        <v>4</v>
      </c>
      <c r="B12" s="166">
        <v>39230</v>
      </c>
      <c r="C12" s="9">
        <v>316.73</v>
      </c>
      <c r="D12" s="9">
        <v>22.367</v>
      </c>
      <c r="E12" s="11">
        <f t="shared" si="0"/>
        <v>1.9325088000000001</v>
      </c>
      <c r="F12" s="9">
        <f t="shared" si="1"/>
        <v>110.28164666666667</v>
      </c>
      <c r="G12" s="11">
        <f t="shared" si="2"/>
        <v>213.12025266182403</v>
      </c>
      <c r="H12" s="64" t="s">
        <v>25</v>
      </c>
      <c r="I12" s="9">
        <v>112.1209</v>
      </c>
      <c r="J12" s="9">
        <v>109.75201</v>
      </c>
      <c r="K12" s="9">
        <v>108.97203</v>
      </c>
      <c r="L12" s="9"/>
      <c r="M12" s="8"/>
    </row>
    <row r="13" spans="1:13" ht="24">
      <c r="A13" s="5">
        <f t="shared" si="3"/>
        <v>5</v>
      </c>
      <c r="B13" s="166">
        <v>39238</v>
      </c>
      <c r="C13" s="9">
        <v>317.09</v>
      </c>
      <c r="D13" s="9">
        <v>48.549</v>
      </c>
      <c r="E13" s="11">
        <f t="shared" si="0"/>
        <v>4.1946336</v>
      </c>
      <c r="F13" s="9">
        <f t="shared" si="1"/>
        <v>246.31466666666665</v>
      </c>
      <c r="G13" s="11">
        <f t="shared" si="2"/>
        <v>1033.1997769728</v>
      </c>
      <c r="H13" s="63" t="s">
        <v>26</v>
      </c>
      <c r="I13" s="9">
        <v>237.243</v>
      </c>
      <c r="J13" s="9">
        <v>248.977</v>
      </c>
      <c r="K13" s="9">
        <v>252.724</v>
      </c>
      <c r="L13" s="9"/>
      <c r="M13" s="8"/>
    </row>
    <row r="14" spans="1:13" ht="24">
      <c r="A14" s="5">
        <f t="shared" si="3"/>
        <v>6</v>
      </c>
      <c r="B14" s="166">
        <v>39258</v>
      </c>
      <c r="C14" s="9">
        <v>317.1</v>
      </c>
      <c r="D14" s="9">
        <v>52.844</v>
      </c>
      <c r="E14" s="11">
        <f t="shared" si="0"/>
        <v>4.565721600000001</v>
      </c>
      <c r="F14" s="9">
        <f t="shared" si="1"/>
        <v>237.52966666666666</v>
      </c>
      <c r="G14" s="11">
        <f t="shared" si="2"/>
        <v>1084.4943297408001</v>
      </c>
      <c r="H14" s="63" t="s">
        <v>27</v>
      </c>
      <c r="I14" s="9">
        <v>243.522</v>
      </c>
      <c r="J14" s="9">
        <v>249.065</v>
      </c>
      <c r="K14" s="9">
        <v>220.002</v>
      </c>
      <c r="L14" s="9"/>
      <c r="M14" s="8"/>
    </row>
    <row r="15" spans="1:13" ht="24">
      <c r="A15" s="5">
        <f t="shared" si="3"/>
        <v>7</v>
      </c>
      <c r="B15" s="166">
        <v>39259</v>
      </c>
      <c r="C15" s="9">
        <v>316.48</v>
      </c>
      <c r="D15" s="9">
        <v>11.332</v>
      </c>
      <c r="E15" s="11">
        <f t="shared" si="0"/>
        <v>0.9790848000000001</v>
      </c>
      <c r="F15" s="9">
        <f t="shared" si="1"/>
        <v>69.05</v>
      </c>
      <c r="G15" s="11">
        <f t="shared" si="2"/>
        <v>67.60580544</v>
      </c>
      <c r="H15" s="63" t="s">
        <v>28</v>
      </c>
      <c r="I15" s="9">
        <v>73.755</v>
      </c>
      <c r="J15" s="9">
        <v>60.577</v>
      </c>
      <c r="K15" s="9">
        <v>72.818</v>
      </c>
      <c r="L15" s="9"/>
      <c r="M15" s="8"/>
    </row>
    <row r="16" spans="1:13" ht="24">
      <c r="A16" s="5">
        <f t="shared" si="3"/>
        <v>8</v>
      </c>
      <c r="B16" s="166">
        <v>39269</v>
      </c>
      <c r="C16" s="9">
        <v>316.63</v>
      </c>
      <c r="D16" s="9">
        <v>22.664</v>
      </c>
      <c r="E16" s="11">
        <f t="shared" si="0"/>
        <v>1.9581696000000002</v>
      </c>
      <c r="F16" s="9">
        <f t="shared" si="1"/>
        <v>302.157</v>
      </c>
      <c r="G16" s="11">
        <f t="shared" si="2"/>
        <v>591.6746518272</v>
      </c>
      <c r="H16" s="63" t="s">
        <v>29</v>
      </c>
      <c r="I16" s="9">
        <v>298.353</v>
      </c>
      <c r="J16" s="9">
        <v>291.258</v>
      </c>
      <c r="K16" s="9">
        <v>316.86</v>
      </c>
      <c r="L16" s="9"/>
      <c r="M16" s="8"/>
    </row>
    <row r="17" spans="1:13" ht="24">
      <c r="A17" s="5">
        <f t="shared" si="3"/>
        <v>9</v>
      </c>
      <c r="B17" s="166">
        <v>39280</v>
      </c>
      <c r="C17" s="9">
        <v>316.5</v>
      </c>
      <c r="D17" s="9">
        <v>17.882</v>
      </c>
      <c r="E17" s="11">
        <f t="shared" si="0"/>
        <v>1.5450048000000003</v>
      </c>
      <c r="F17" s="9">
        <f t="shared" si="1"/>
        <v>161.94733333333332</v>
      </c>
      <c r="G17" s="11">
        <f t="shared" si="2"/>
        <v>250.20940734720003</v>
      </c>
      <c r="H17" s="63" t="s">
        <v>30</v>
      </c>
      <c r="I17" s="9">
        <v>158.42</v>
      </c>
      <c r="J17" s="9">
        <v>140.387</v>
      </c>
      <c r="K17" s="9">
        <v>187.035</v>
      </c>
      <c r="L17" s="9"/>
      <c r="M17" s="8"/>
    </row>
    <row r="18" spans="1:13" ht="24">
      <c r="A18" s="5">
        <f t="shared" si="3"/>
        <v>10</v>
      </c>
      <c r="B18" s="166">
        <v>39288</v>
      </c>
      <c r="C18" s="9">
        <v>316.77</v>
      </c>
      <c r="D18" s="9">
        <v>35.753</v>
      </c>
      <c r="E18" s="11">
        <f aca="true" t="shared" si="4" ref="E18:E57">D18*0.0864</f>
        <v>3.0890592000000003</v>
      </c>
      <c r="F18" s="9">
        <f t="shared" si="1"/>
        <v>255.5806666666667</v>
      </c>
      <c r="G18" s="11">
        <f t="shared" si="2"/>
        <v>789.5038097088002</v>
      </c>
      <c r="H18" s="63" t="s">
        <v>31</v>
      </c>
      <c r="I18" s="9">
        <v>219.843</v>
      </c>
      <c r="J18" s="9">
        <v>361.583</v>
      </c>
      <c r="K18" s="9">
        <v>185.316</v>
      </c>
      <c r="L18" s="9"/>
      <c r="M18" s="8"/>
    </row>
    <row r="19" spans="1:13" ht="24">
      <c r="A19" s="5">
        <f t="shared" si="3"/>
        <v>11</v>
      </c>
      <c r="B19" s="166">
        <v>39302</v>
      </c>
      <c r="C19" s="9">
        <v>316.57</v>
      </c>
      <c r="D19" s="9">
        <v>18.701</v>
      </c>
      <c r="E19" s="11">
        <f t="shared" si="4"/>
        <v>1.6157664</v>
      </c>
      <c r="F19" s="9">
        <f t="shared" si="1"/>
        <v>183.86566666666667</v>
      </c>
      <c r="G19" s="11">
        <f t="shared" si="2"/>
        <v>297.0839663136</v>
      </c>
      <c r="H19" s="63" t="s">
        <v>32</v>
      </c>
      <c r="I19" s="9">
        <v>195.424</v>
      </c>
      <c r="J19" s="9">
        <v>174.627</v>
      </c>
      <c r="K19" s="9">
        <v>181.546</v>
      </c>
      <c r="L19" s="9"/>
      <c r="M19" s="8"/>
    </row>
    <row r="20" spans="1:13" ht="24">
      <c r="A20" s="5">
        <f t="shared" si="3"/>
        <v>12</v>
      </c>
      <c r="B20" s="166">
        <v>39311</v>
      </c>
      <c r="C20" s="9">
        <v>316.83</v>
      </c>
      <c r="D20" s="9">
        <v>40.603</v>
      </c>
      <c r="E20" s="11">
        <f t="shared" si="4"/>
        <v>3.5080992</v>
      </c>
      <c r="F20" s="9">
        <f t="shared" si="1"/>
        <v>426.4773333333333</v>
      </c>
      <c r="G20" s="11">
        <f t="shared" si="2"/>
        <v>1496.1247918848</v>
      </c>
      <c r="H20" s="63" t="s">
        <v>33</v>
      </c>
      <c r="I20" s="9">
        <v>442.315</v>
      </c>
      <c r="J20" s="9">
        <v>417.075</v>
      </c>
      <c r="K20" s="9">
        <v>420.042</v>
      </c>
      <c r="L20" s="9"/>
      <c r="M20" s="8"/>
    </row>
    <row r="21" spans="1:13" ht="24">
      <c r="A21" s="5">
        <f t="shared" si="3"/>
        <v>13</v>
      </c>
      <c r="B21" s="166">
        <v>39321</v>
      </c>
      <c r="C21" s="9">
        <v>317.28</v>
      </c>
      <c r="D21" s="9">
        <v>72.941</v>
      </c>
      <c r="E21" s="11">
        <f t="shared" si="4"/>
        <v>6.302102400000001</v>
      </c>
      <c r="F21" s="9">
        <f t="shared" si="1"/>
        <v>325.648</v>
      </c>
      <c r="G21" s="11">
        <f t="shared" si="2"/>
        <v>2052.2670423552004</v>
      </c>
      <c r="H21" s="5" t="s">
        <v>34</v>
      </c>
      <c r="I21" s="9">
        <v>309.115</v>
      </c>
      <c r="J21" s="9">
        <v>334.873</v>
      </c>
      <c r="K21" s="9">
        <v>332.956</v>
      </c>
      <c r="L21" s="9"/>
      <c r="M21" s="8"/>
    </row>
    <row r="22" spans="1:13" ht="24">
      <c r="A22" s="5">
        <f t="shared" si="3"/>
        <v>14</v>
      </c>
      <c r="B22" s="166">
        <v>39330</v>
      </c>
      <c r="C22" s="9">
        <v>317.086</v>
      </c>
      <c r="D22" s="9">
        <v>53.43</v>
      </c>
      <c r="E22" s="11">
        <f t="shared" si="4"/>
        <v>4.616352</v>
      </c>
      <c r="F22" s="9">
        <f t="shared" si="1"/>
        <v>342.7253333333333</v>
      </c>
      <c r="G22" s="11">
        <f t="shared" si="2"/>
        <v>1582.140777984</v>
      </c>
      <c r="H22" s="5" t="s">
        <v>35</v>
      </c>
      <c r="I22" s="9">
        <v>356.201</v>
      </c>
      <c r="J22" s="9">
        <v>314.789</v>
      </c>
      <c r="K22" s="9">
        <v>357.186</v>
      </c>
      <c r="L22" s="9"/>
      <c r="M22" s="8"/>
    </row>
    <row r="23" spans="1:13" ht="24">
      <c r="A23" s="5">
        <f t="shared" si="3"/>
        <v>15</v>
      </c>
      <c r="B23" s="166">
        <v>39343</v>
      </c>
      <c r="C23" s="9">
        <v>316.826</v>
      </c>
      <c r="D23" s="9">
        <v>41.496</v>
      </c>
      <c r="E23" s="11">
        <f t="shared" si="4"/>
        <v>3.5852544</v>
      </c>
      <c r="F23" s="9">
        <f t="shared" si="1"/>
        <v>103.65933333333334</v>
      </c>
      <c r="G23" s="11">
        <f t="shared" si="2"/>
        <v>371.6450809344</v>
      </c>
      <c r="H23" s="5" t="s">
        <v>36</v>
      </c>
      <c r="I23" s="9">
        <v>115.971</v>
      </c>
      <c r="J23" s="9">
        <v>98.493</v>
      </c>
      <c r="K23" s="9">
        <v>96.514</v>
      </c>
      <c r="L23" s="9"/>
      <c r="M23" s="8"/>
    </row>
    <row r="24" spans="1:13" ht="24">
      <c r="A24" s="5">
        <f t="shared" si="3"/>
        <v>16</v>
      </c>
      <c r="B24" s="166">
        <v>39350</v>
      </c>
      <c r="C24" s="9">
        <v>316.586</v>
      </c>
      <c r="D24" s="9">
        <v>20.213</v>
      </c>
      <c r="E24" s="11">
        <f t="shared" si="4"/>
        <v>1.7464032000000003</v>
      </c>
      <c r="F24" s="9">
        <f t="shared" si="1"/>
        <v>122.06766666666668</v>
      </c>
      <c r="G24" s="11">
        <f t="shared" si="2"/>
        <v>213.17936368320005</v>
      </c>
      <c r="H24" s="5" t="s">
        <v>37</v>
      </c>
      <c r="I24" s="9">
        <v>137.811</v>
      </c>
      <c r="J24" s="9">
        <v>120.659</v>
      </c>
      <c r="K24" s="9">
        <v>107.733</v>
      </c>
      <c r="L24" s="9"/>
      <c r="M24" s="8"/>
    </row>
    <row r="25" spans="1:13" ht="24">
      <c r="A25" s="5">
        <f t="shared" si="3"/>
        <v>17</v>
      </c>
      <c r="B25" s="166">
        <v>39359</v>
      </c>
      <c r="C25" s="9">
        <v>316.656</v>
      </c>
      <c r="D25" s="9">
        <v>31.106</v>
      </c>
      <c r="E25" s="11">
        <f t="shared" si="4"/>
        <v>2.6875584000000003</v>
      </c>
      <c r="F25" s="9">
        <f t="shared" si="1"/>
        <v>196.984</v>
      </c>
      <c r="G25" s="11">
        <f t="shared" si="2"/>
        <v>529.4060038656</v>
      </c>
      <c r="H25" s="5" t="s">
        <v>41</v>
      </c>
      <c r="I25" s="9">
        <v>209.901</v>
      </c>
      <c r="J25" s="9">
        <v>179.786</v>
      </c>
      <c r="K25" s="9">
        <v>201.265</v>
      </c>
      <c r="L25" s="9"/>
      <c r="M25" s="8"/>
    </row>
    <row r="26" spans="1:13" ht="24">
      <c r="A26" s="5">
        <f t="shared" si="3"/>
        <v>18</v>
      </c>
      <c r="B26" s="166">
        <v>39373</v>
      </c>
      <c r="C26" s="9">
        <v>317.026</v>
      </c>
      <c r="D26" s="9">
        <v>55.171</v>
      </c>
      <c r="E26" s="11">
        <f t="shared" si="4"/>
        <v>4.7667744</v>
      </c>
      <c r="F26" s="9">
        <f t="shared" si="1"/>
        <v>180.86633333333336</v>
      </c>
      <c r="G26" s="11">
        <f t="shared" si="2"/>
        <v>862.1490075552001</v>
      </c>
      <c r="H26" s="5" t="s">
        <v>42</v>
      </c>
      <c r="I26" s="9">
        <v>169.59</v>
      </c>
      <c r="J26" s="9">
        <v>194.193</v>
      </c>
      <c r="K26" s="9">
        <v>178.816</v>
      </c>
      <c r="L26" s="9"/>
      <c r="M26" s="8"/>
    </row>
    <row r="27" spans="1:13" ht="24">
      <c r="A27" s="5">
        <f t="shared" si="3"/>
        <v>19</v>
      </c>
      <c r="B27" s="166">
        <v>39384</v>
      </c>
      <c r="C27" s="9">
        <v>316.616</v>
      </c>
      <c r="D27" s="9">
        <v>25.509</v>
      </c>
      <c r="E27" s="11">
        <f t="shared" si="4"/>
        <v>2.2039776</v>
      </c>
      <c r="F27" s="9">
        <f t="shared" si="1"/>
        <v>146.90066666666667</v>
      </c>
      <c r="G27" s="11">
        <f t="shared" si="2"/>
        <v>323.7657787584</v>
      </c>
      <c r="H27" s="5" t="s">
        <v>43</v>
      </c>
      <c r="I27" s="9">
        <v>147.615</v>
      </c>
      <c r="J27" s="9">
        <v>135.523</v>
      </c>
      <c r="K27" s="9">
        <v>157.564</v>
      </c>
      <c r="L27" s="9"/>
      <c r="M27" s="8"/>
    </row>
    <row r="28" spans="1:13" ht="24">
      <c r="A28" s="5">
        <f t="shared" si="3"/>
        <v>20</v>
      </c>
      <c r="B28" s="166">
        <v>39391</v>
      </c>
      <c r="C28" s="9">
        <v>317.426</v>
      </c>
      <c r="D28" s="9">
        <v>8.196</v>
      </c>
      <c r="E28" s="11">
        <f t="shared" si="4"/>
        <v>0.7081344</v>
      </c>
      <c r="F28" s="9">
        <f t="shared" si="1"/>
        <v>318.9453333333333</v>
      </c>
      <c r="G28" s="11">
        <f t="shared" si="2"/>
        <v>225.85616225279998</v>
      </c>
      <c r="H28" s="5" t="s">
        <v>44</v>
      </c>
      <c r="I28" s="9">
        <v>367.817</v>
      </c>
      <c r="J28" s="9">
        <v>349.378</v>
      </c>
      <c r="K28" s="9">
        <v>239.641</v>
      </c>
      <c r="L28" s="9"/>
      <c r="M28" s="8"/>
    </row>
    <row r="29" spans="1:13" ht="24">
      <c r="A29" s="5">
        <f t="shared" si="3"/>
        <v>21</v>
      </c>
      <c r="B29" s="166">
        <v>39407</v>
      </c>
      <c r="C29" s="9">
        <v>316.686</v>
      </c>
      <c r="D29" s="9">
        <v>30.12</v>
      </c>
      <c r="E29" s="11">
        <f t="shared" si="4"/>
        <v>2.6023680000000002</v>
      </c>
      <c r="F29" s="9">
        <f t="shared" si="1"/>
        <v>147.31933333333333</v>
      </c>
      <c r="G29" s="11">
        <f t="shared" si="2"/>
        <v>383.379118848</v>
      </c>
      <c r="H29" s="5" t="s">
        <v>45</v>
      </c>
      <c r="I29" s="9">
        <v>157.383</v>
      </c>
      <c r="J29" s="9">
        <v>154.631</v>
      </c>
      <c r="K29" s="9">
        <v>129.944</v>
      </c>
      <c r="L29" s="9"/>
      <c r="M29" s="8"/>
    </row>
    <row r="30" spans="1:13" ht="24">
      <c r="A30" s="5">
        <f t="shared" si="3"/>
        <v>22</v>
      </c>
      <c r="B30" s="166">
        <v>39414</v>
      </c>
      <c r="C30" s="9">
        <v>316.626</v>
      </c>
      <c r="D30" s="9">
        <v>25.881</v>
      </c>
      <c r="E30" s="11">
        <f t="shared" si="4"/>
        <v>2.2361184</v>
      </c>
      <c r="F30" s="9">
        <f t="shared" si="1"/>
        <v>72.40166666666666</v>
      </c>
      <c r="G30" s="11">
        <f t="shared" si="2"/>
        <v>161.898699024</v>
      </c>
      <c r="H30" s="5" t="s">
        <v>46</v>
      </c>
      <c r="I30" s="9">
        <v>69.656</v>
      </c>
      <c r="J30" s="9">
        <v>67.136</v>
      </c>
      <c r="K30" s="9">
        <v>80.413</v>
      </c>
      <c r="L30" s="9"/>
      <c r="M30" s="8"/>
    </row>
    <row r="31" spans="1:13" ht="24">
      <c r="A31" s="5">
        <f t="shared" si="3"/>
        <v>23</v>
      </c>
      <c r="B31" s="166">
        <v>39420</v>
      </c>
      <c r="C31" s="9">
        <v>316.576</v>
      </c>
      <c r="D31" s="9">
        <v>22.435</v>
      </c>
      <c r="E31" s="11">
        <f t="shared" si="4"/>
        <v>1.9383839999999999</v>
      </c>
      <c r="F31" s="9">
        <f aca="true" t="shared" si="5" ref="F31:F66">+AVERAGE(I31:K31)</f>
        <v>124.68299999999999</v>
      </c>
      <c r="G31" s="11">
        <f aca="true" t="shared" si="6" ref="G31:G66">F31*E31</f>
        <v>241.68353227199998</v>
      </c>
      <c r="H31" s="5" t="s">
        <v>47</v>
      </c>
      <c r="I31" s="9">
        <v>102.762</v>
      </c>
      <c r="J31" s="9">
        <v>123.748</v>
      </c>
      <c r="K31" s="9">
        <v>147.539</v>
      </c>
      <c r="L31" s="9"/>
      <c r="M31" s="8"/>
    </row>
    <row r="32" spans="1:13" ht="24">
      <c r="A32" s="5">
        <f t="shared" si="3"/>
        <v>24</v>
      </c>
      <c r="B32" s="166">
        <v>39436</v>
      </c>
      <c r="C32" s="9">
        <v>316.506</v>
      </c>
      <c r="D32" s="9">
        <v>17.831</v>
      </c>
      <c r="E32" s="11">
        <f t="shared" si="4"/>
        <v>1.5405984000000001</v>
      </c>
      <c r="F32" s="9">
        <f t="shared" si="5"/>
        <v>126.15800000000002</v>
      </c>
      <c r="G32" s="11">
        <f t="shared" si="6"/>
        <v>194.35881294720005</v>
      </c>
      <c r="H32" s="5" t="s">
        <v>48</v>
      </c>
      <c r="I32" s="9">
        <v>134.964</v>
      </c>
      <c r="J32" s="9">
        <v>132.549</v>
      </c>
      <c r="K32" s="9">
        <v>110.961</v>
      </c>
      <c r="L32" s="9"/>
      <c r="M32" s="8"/>
    </row>
    <row r="33" spans="1:13" ht="24">
      <c r="A33" s="5">
        <f t="shared" si="3"/>
        <v>25</v>
      </c>
      <c r="B33" s="166">
        <v>39442</v>
      </c>
      <c r="C33" s="9">
        <v>316.376</v>
      </c>
      <c r="D33" s="9">
        <v>12.266</v>
      </c>
      <c r="E33" s="11">
        <f t="shared" si="4"/>
        <v>1.0597824</v>
      </c>
      <c r="F33" s="9">
        <f t="shared" si="5"/>
        <v>380.4696666666667</v>
      </c>
      <c r="G33" s="11">
        <f t="shared" si="6"/>
        <v>403.21505646720004</v>
      </c>
      <c r="H33" s="5" t="s">
        <v>49</v>
      </c>
      <c r="I33" s="9">
        <v>922.965</v>
      </c>
      <c r="J33" s="9">
        <v>104.199</v>
      </c>
      <c r="K33" s="9">
        <v>114.245</v>
      </c>
      <c r="L33" s="9"/>
      <c r="M33" s="8"/>
    </row>
    <row r="34" spans="1:13" ht="24">
      <c r="A34" s="5">
        <f t="shared" si="3"/>
        <v>26</v>
      </c>
      <c r="B34" s="166">
        <v>39455</v>
      </c>
      <c r="C34" s="9">
        <v>316.116</v>
      </c>
      <c r="D34" s="9">
        <v>3.847</v>
      </c>
      <c r="E34" s="11">
        <f t="shared" si="4"/>
        <v>0.33238080000000003</v>
      </c>
      <c r="F34" s="9">
        <f t="shared" si="5"/>
        <v>84.332</v>
      </c>
      <c r="G34" s="11">
        <f t="shared" si="6"/>
        <v>28.0303376256</v>
      </c>
      <c r="H34" s="5" t="s">
        <v>50</v>
      </c>
      <c r="I34" s="9">
        <v>104.75</v>
      </c>
      <c r="J34" s="9">
        <v>71.616</v>
      </c>
      <c r="K34" s="9">
        <v>76.63</v>
      </c>
      <c r="L34" s="9"/>
      <c r="M34" s="8"/>
    </row>
    <row r="35" spans="1:13" ht="24">
      <c r="A35" s="5">
        <f t="shared" si="3"/>
        <v>27</v>
      </c>
      <c r="B35" s="166">
        <v>39462</v>
      </c>
      <c r="C35" s="9">
        <v>316.146</v>
      </c>
      <c r="D35" s="9">
        <v>4.772</v>
      </c>
      <c r="E35" s="11">
        <f t="shared" si="4"/>
        <v>0.4123008</v>
      </c>
      <c r="F35" s="9">
        <f t="shared" si="5"/>
        <v>167.515</v>
      </c>
      <c r="G35" s="11">
        <f t="shared" si="6"/>
        <v>69.066568512</v>
      </c>
      <c r="H35" s="5" t="s">
        <v>51</v>
      </c>
      <c r="I35" s="9">
        <v>188.679</v>
      </c>
      <c r="J35" s="9">
        <v>149.029</v>
      </c>
      <c r="K35" s="9">
        <v>164.837</v>
      </c>
      <c r="L35" s="9"/>
      <c r="M35" s="8"/>
    </row>
    <row r="36" spans="1:13" ht="24">
      <c r="A36" s="5">
        <f t="shared" si="3"/>
        <v>28</v>
      </c>
      <c r="B36" s="166">
        <v>39475</v>
      </c>
      <c r="C36" s="9">
        <v>316.426</v>
      </c>
      <c r="D36" s="9">
        <v>17.67</v>
      </c>
      <c r="E36" s="11">
        <f t="shared" si="4"/>
        <v>1.5266880000000003</v>
      </c>
      <c r="F36" s="9">
        <f t="shared" si="5"/>
        <v>150.454</v>
      </c>
      <c r="G36" s="11">
        <f t="shared" si="6"/>
        <v>229.69631635200005</v>
      </c>
      <c r="H36" s="5" t="s">
        <v>52</v>
      </c>
      <c r="I36" s="9">
        <v>175.09</v>
      </c>
      <c r="J36" s="9">
        <v>161.164</v>
      </c>
      <c r="K36" s="9">
        <v>115.108</v>
      </c>
      <c r="L36" s="9"/>
      <c r="M36" s="8"/>
    </row>
    <row r="37" spans="1:13" ht="24">
      <c r="A37" s="5">
        <f t="shared" si="3"/>
        <v>29</v>
      </c>
      <c r="B37" s="166">
        <v>39490</v>
      </c>
      <c r="C37" s="9">
        <v>316.396</v>
      </c>
      <c r="D37" s="9">
        <v>13.78</v>
      </c>
      <c r="E37" s="11">
        <f t="shared" si="4"/>
        <v>1.190592</v>
      </c>
      <c r="F37" s="9">
        <f t="shared" si="5"/>
        <v>76.73700000000001</v>
      </c>
      <c r="G37" s="11">
        <f t="shared" si="6"/>
        <v>91.36245830400001</v>
      </c>
      <c r="H37" s="5" t="s">
        <v>53</v>
      </c>
      <c r="I37" s="9">
        <v>79.729</v>
      </c>
      <c r="J37" s="9">
        <v>69.45</v>
      </c>
      <c r="K37" s="9">
        <v>81.032</v>
      </c>
      <c r="L37" s="9"/>
      <c r="M37" s="8"/>
    </row>
    <row r="38" spans="1:13" ht="24">
      <c r="A38" s="5">
        <f t="shared" si="3"/>
        <v>30</v>
      </c>
      <c r="B38" s="166">
        <v>39497</v>
      </c>
      <c r="C38" s="9">
        <v>316.146</v>
      </c>
      <c r="D38" s="9">
        <v>6.289</v>
      </c>
      <c r="E38" s="11">
        <f t="shared" si="4"/>
        <v>0.5433696</v>
      </c>
      <c r="F38" s="9">
        <f t="shared" si="5"/>
        <v>126.23200000000001</v>
      </c>
      <c r="G38" s="11">
        <f t="shared" si="6"/>
        <v>68.5906313472</v>
      </c>
      <c r="H38" s="5" t="s">
        <v>54</v>
      </c>
      <c r="I38" s="9">
        <v>176.069</v>
      </c>
      <c r="J38" s="9">
        <v>98.938</v>
      </c>
      <c r="K38" s="9">
        <v>103.689</v>
      </c>
      <c r="L38" s="9"/>
      <c r="M38" s="8"/>
    </row>
    <row r="39" spans="1:13" ht="24">
      <c r="A39" s="5">
        <f t="shared" si="3"/>
        <v>31</v>
      </c>
      <c r="B39" s="166">
        <v>39500</v>
      </c>
      <c r="C39" s="9">
        <v>316.256</v>
      </c>
      <c r="D39" s="9">
        <v>10.737</v>
      </c>
      <c r="E39" s="11">
        <f t="shared" si="4"/>
        <v>0.9276768000000001</v>
      </c>
      <c r="F39" s="9">
        <f t="shared" si="5"/>
        <v>45.94233333333333</v>
      </c>
      <c r="G39" s="11">
        <f t="shared" si="6"/>
        <v>42.6196367712</v>
      </c>
      <c r="H39" s="5" t="s">
        <v>55</v>
      </c>
      <c r="I39" s="9">
        <v>63.097</v>
      </c>
      <c r="J39" s="9">
        <v>37.12</v>
      </c>
      <c r="K39" s="9">
        <v>37.61</v>
      </c>
      <c r="L39" s="9"/>
      <c r="M39" s="8"/>
    </row>
    <row r="40" spans="1:13" ht="24">
      <c r="A40" s="5">
        <f t="shared" si="3"/>
        <v>32</v>
      </c>
      <c r="B40" s="166">
        <v>39517</v>
      </c>
      <c r="C40" s="9">
        <v>316.476</v>
      </c>
      <c r="D40" s="9">
        <v>22.301</v>
      </c>
      <c r="E40" s="11">
        <f t="shared" si="4"/>
        <v>1.9268064</v>
      </c>
      <c r="F40" s="9">
        <f t="shared" si="5"/>
        <v>61.75033333333334</v>
      </c>
      <c r="G40" s="11">
        <f t="shared" si="6"/>
        <v>118.98093746880001</v>
      </c>
      <c r="H40" s="5" t="s">
        <v>56</v>
      </c>
      <c r="I40" s="9">
        <v>62.651</v>
      </c>
      <c r="J40" s="9">
        <v>54.526</v>
      </c>
      <c r="K40" s="9">
        <v>68.074</v>
      </c>
      <c r="L40" s="9"/>
      <c r="M40" s="8"/>
    </row>
    <row r="41" spans="1:13" ht="24">
      <c r="A41" s="5">
        <f t="shared" si="3"/>
        <v>33</v>
      </c>
      <c r="B41" s="166">
        <v>39525</v>
      </c>
      <c r="C41" s="9">
        <v>316.106</v>
      </c>
      <c r="D41" s="9">
        <v>3.8</v>
      </c>
      <c r="E41" s="11">
        <f t="shared" si="4"/>
        <v>0.32832</v>
      </c>
      <c r="F41" s="9">
        <f t="shared" si="5"/>
        <v>216.44766666666666</v>
      </c>
      <c r="G41" s="11">
        <f t="shared" si="6"/>
        <v>71.06409792</v>
      </c>
      <c r="H41" s="5" t="s">
        <v>57</v>
      </c>
      <c r="I41" s="9">
        <v>260.156</v>
      </c>
      <c r="J41" s="9">
        <v>195.195</v>
      </c>
      <c r="K41" s="9">
        <v>193.992</v>
      </c>
      <c r="L41" s="9"/>
      <c r="M41" s="8"/>
    </row>
    <row r="42" spans="1:13" ht="24.75" thickBot="1">
      <c r="A42" s="5">
        <f t="shared" si="3"/>
        <v>34</v>
      </c>
      <c r="B42" s="166">
        <v>39531</v>
      </c>
      <c r="C42" s="9">
        <v>316.426</v>
      </c>
      <c r="D42" s="9">
        <v>19.184</v>
      </c>
      <c r="E42" s="11">
        <f t="shared" si="4"/>
        <v>1.6574976000000001</v>
      </c>
      <c r="F42" s="9">
        <f t="shared" si="5"/>
        <v>255.85366666666664</v>
      </c>
      <c r="G42" s="11">
        <f t="shared" si="6"/>
        <v>424.0768384512</v>
      </c>
      <c r="H42" s="5" t="s">
        <v>58</v>
      </c>
      <c r="I42" s="9">
        <v>264.234</v>
      </c>
      <c r="J42" s="9">
        <v>256.568</v>
      </c>
      <c r="K42" s="9">
        <v>246.759</v>
      </c>
      <c r="L42" s="9"/>
      <c r="M42" s="8"/>
    </row>
    <row r="43" spans="1:13" ht="24">
      <c r="A43" s="16">
        <v>1</v>
      </c>
      <c r="B43" s="167">
        <v>39540</v>
      </c>
      <c r="C43" s="17">
        <v>316.356</v>
      </c>
      <c r="D43" s="17">
        <v>16.805</v>
      </c>
      <c r="E43" s="18">
        <f t="shared" si="4"/>
        <v>1.4519520000000001</v>
      </c>
      <c r="F43" s="17">
        <f t="shared" si="5"/>
        <v>186.3273333333333</v>
      </c>
      <c r="G43" s="18">
        <f t="shared" si="6"/>
        <v>270.538344288</v>
      </c>
      <c r="H43" s="65" t="s">
        <v>22</v>
      </c>
      <c r="I43" s="17">
        <v>210.726</v>
      </c>
      <c r="J43" s="17">
        <v>193.891</v>
      </c>
      <c r="K43" s="17">
        <v>154.365</v>
      </c>
      <c r="L43" s="9"/>
      <c r="M43" s="8"/>
    </row>
    <row r="44" spans="1:13" ht="24">
      <c r="A44" s="5">
        <f>+A43+1</f>
        <v>2</v>
      </c>
      <c r="B44" s="166">
        <v>39548</v>
      </c>
      <c r="C44" s="9">
        <v>316.426</v>
      </c>
      <c r="D44" s="9">
        <v>18.772</v>
      </c>
      <c r="E44" s="11">
        <f t="shared" si="4"/>
        <v>1.6219008</v>
      </c>
      <c r="F44" s="9">
        <f t="shared" si="5"/>
        <v>189.17133333333334</v>
      </c>
      <c r="G44" s="11">
        <f t="shared" si="6"/>
        <v>306.81713687039996</v>
      </c>
      <c r="H44" s="7" t="s">
        <v>23</v>
      </c>
      <c r="I44" s="9">
        <v>152.787</v>
      </c>
      <c r="J44" s="9">
        <v>221.713</v>
      </c>
      <c r="K44" s="9">
        <v>193.014</v>
      </c>
      <c r="L44" s="9"/>
      <c r="M44" s="8"/>
    </row>
    <row r="45" spans="1:13" ht="24">
      <c r="A45" s="5">
        <f>+A44+1</f>
        <v>3</v>
      </c>
      <c r="B45" s="166">
        <v>39561</v>
      </c>
      <c r="C45" s="9">
        <v>315.896</v>
      </c>
      <c r="D45" s="9">
        <v>3.609</v>
      </c>
      <c r="E45" s="11">
        <f t="shared" si="4"/>
        <v>0.31181760000000003</v>
      </c>
      <c r="F45" s="9">
        <f t="shared" si="5"/>
        <v>91.73366666666668</v>
      </c>
      <c r="G45" s="11">
        <f t="shared" si="6"/>
        <v>28.604171779200005</v>
      </c>
      <c r="H45" s="7" t="s">
        <v>24</v>
      </c>
      <c r="I45" s="9">
        <v>94.621</v>
      </c>
      <c r="J45" s="9">
        <v>85.144</v>
      </c>
      <c r="K45" s="9">
        <v>95.436</v>
      </c>
      <c r="L45" s="9"/>
      <c r="M45" s="8"/>
    </row>
    <row r="46" spans="1:13" ht="24">
      <c r="A46" s="5">
        <f>+A45+1</f>
        <v>4</v>
      </c>
      <c r="B46" s="166">
        <v>39574</v>
      </c>
      <c r="C46" s="9">
        <v>316.726</v>
      </c>
      <c r="D46" s="9">
        <v>40.215</v>
      </c>
      <c r="E46" s="11">
        <f t="shared" si="4"/>
        <v>3.4745760000000003</v>
      </c>
      <c r="F46" s="9">
        <f t="shared" si="5"/>
        <v>240.6976666666667</v>
      </c>
      <c r="G46" s="11">
        <f t="shared" si="6"/>
        <v>836.3223358560002</v>
      </c>
      <c r="H46" s="7" t="s">
        <v>25</v>
      </c>
      <c r="I46" s="9">
        <v>249.977</v>
      </c>
      <c r="J46" s="9">
        <v>269.325</v>
      </c>
      <c r="K46" s="9">
        <v>202.791</v>
      </c>
      <c r="L46" s="9"/>
      <c r="M46" s="8"/>
    </row>
    <row r="47" spans="1:13" ht="24">
      <c r="A47" s="5">
        <f>+A46+1</f>
        <v>5</v>
      </c>
      <c r="B47" s="166">
        <v>39584</v>
      </c>
      <c r="C47" s="9">
        <v>316.686</v>
      </c>
      <c r="D47" s="9">
        <v>26.599</v>
      </c>
      <c r="E47" s="11">
        <f t="shared" si="4"/>
        <v>2.2981536</v>
      </c>
      <c r="F47" s="9">
        <f t="shared" si="5"/>
        <v>128.96166666666667</v>
      </c>
      <c r="G47" s="11">
        <f t="shared" si="6"/>
        <v>296.37371851200004</v>
      </c>
      <c r="H47" s="5" t="s">
        <v>26</v>
      </c>
      <c r="I47" s="9">
        <v>99.717</v>
      </c>
      <c r="J47" s="9">
        <v>132.852</v>
      </c>
      <c r="K47" s="9">
        <v>154.316</v>
      </c>
      <c r="L47" s="9"/>
      <c r="M47" s="8"/>
    </row>
    <row r="48" spans="1:13" ht="24">
      <c r="A48" s="5">
        <f>+A47+1</f>
        <v>6</v>
      </c>
      <c r="B48" s="166">
        <v>39594</v>
      </c>
      <c r="C48" s="9">
        <v>316.716</v>
      </c>
      <c r="D48" s="9">
        <v>33.154</v>
      </c>
      <c r="E48" s="11">
        <f t="shared" si="4"/>
        <v>2.8645056000000007</v>
      </c>
      <c r="F48" s="9">
        <f t="shared" si="5"/>
        <v>214.57399999999998</v>
      </c>
      <c r="G48" s="11">
        <f t="shared" si="6"/>
        <v>614.6484246144001</v>
      </c>
      <c r="H48" s="5" t="s">
        <v>27</v>
      </c>
      <c r="I48" s="9">
        <v>134.721</v>
      </c>
      <c r="J48" s="9">
        <v>228.735</v>
      </c>
      <c r="K48" s="9">
        <v>280.266</v>
      </c>
      <c r="L48" s="9"/>
      <c r="M48" s="8"/>
    </row>
    <row r="49" spans="1:13" ht="24">
      <c r="A49" s="5">
        <f aca="true" t="shared" si="7" ref="A49:A66">+A48+1</f>
        <v>7</v>
      </c>
      <c r="B49" s="166">
        <v>39605</v>
      </c>
      <c r="C49" s="9">
        <v>316.906</v>
      </c>
      <c r="D49" s="9">
        <v>53.356</v>
      </c>
      <c r="E49" s="11">
        <f t="shared" si="4"/>
        <v>4.6099584</v>
      </c>
      <c r="F49" s="9">
        <f t="shared" si="5"/>
        <v>501.701</v>
      </c>
      <c r="G49" s="11">
        <f t="shared" si="6"/>
        <v>2312.8207392384</v>
      </c>
      <c r="H49" s="5" t="s">
        <v>28</v>
      </c>
      <c r="I49" s="9">
        <v>490.867</v>
      </c>
      <c r="J49" s="9">
        <v>451.018</v>
      </c>
      <c r="K49" s="9">
        <v>563.218</v>
      </c>
      <c r="L49" s="9"/>
      <c r="M49" s="8"/>
    </row>
    <row r="50" spans="1:13" ht="24">
      <c r="A50" s="5">
        <f t="shared" si="7"/>
        <v>8</v>
      </c>
      <c r="B50" s="166">
        <v>39611</v>
      </c>
      <c r="C50" s="9">
        <v>316.486</v>
      </c>
      <c r="D50" s="9">
        <v>22.969</v>
      </c>
      <c r="E50" s="11">
        <f t="shared" si="4"/>
        <v>1.9845216</v>
      </c>
      <c r="F50" s="9">
        <f t="shared" si="5"/>
        <v>169.66933333333333</v>
      </c>
      <c r="G50" s="11">
        <f t="shared" si="6"/>
        <v>336.7124568576</v>
      </c>
      <c r="H50" s="5" t="s">
        <v>29</v>
      </c>
      <c r="I50" s="9">
        <v>186.158</v>
      </c>
      <c r="J50" s="9">
        <v>153.884</v>
      </c>
      <c r="K50" s="9">
        <v>168.966</v>
      </c>
      <c r="L50" s="9"/>
      <c r="M50" s="8"/>
    </row>
    <row r="51" spans="1:13" ht="24">
      <c r="A51" s="5">
        <f t="shared" si="7"/>
        <v>9</v>
      </c>
      <c r="B51" s="166">
        <v>39622</v>
      </c>
      <c r="C51" s="9">
        <v>316.346</v>
      </c>
      <c r="D51" s="9">
        <v>12.275</v>
      </c>
      <c r="E51" s="11">
        <f t="shared" si="4"/>
        <v>1.0605600000000002</v>
      </c>
      <c r="F51" s="9">
        <f t="shared" si="5"/>
        <v>113.29366666666665</v>
      </c>
      <c r="G51" s="11">
        <f t="shared" si="6"/>
        <v>120.15473112000001</v>
      </c>
      <c r="H51" s="5" t="s">
        <v>30</v>
      </c>
      <c r="I51" s="9">
        <v>136.649</v>
      </c>
      <c r="J51" s="9">
        <v>96.522</v>
      </c>
      <c r="K51" s="9">
        <v>106.71</v>
      </c>
      <c r="L51" s="9"/>
      <c r="M51" s="8"/>
    </row>
    <row r="52" spans="1:13" ht="24">
      <c r="A52" s="5">
        <f t="shared" si="7"/>
        <v>10</v>
      </c>
      <c r="B52" s="166">
        <v>39637</v>
      </c>
      <c r="C52" s="9">
        <v>316.386</v>
      </c>
      <c r="D52" s="9">
        <v>20.348</v>
      </c>
      <c r="E52" s="11">
        <f t="shared" si="4"/>
        <v>1.7580672</v>
      </c>
      <c r="F52" s="9">
        <f t="shared" si="5"/>
        <v>232.8126666666667</v>
      </c>
      <c r="G52" s="11">
        <f t="shared" si="6"/>
        <v>409.30031301120005</v>
      </c>
      <c r="H52" s="5" t="s">
        <v>31</v>
      </c>
      <c r="I52" s="9">
        <v>237.197</v>
      </c>
      <c r="J52" s="9">
        <v>228.268</v>
      </c>
      <c r="K52" s="9">
        <v>232.973</v>
      </c>
      <c r="L52" s="9"/>
      <c r="M52" s="8"/>
    </row>
    <row r="53" spans="1:13" ht="24">
      <c r="A53" s="5">
        <f t="shared" si="7"/>
        <v>11</v>
      </c>
      <c r="B53" s="166">
        <v>39650</v>
      </c>
      <c r="C53" s="9">
        <v>315.426</v>
      </c>
      <c r="D53" s="9">
        <v>29.405</v>
      </c>
      <c r="E53" s="11">
        <f t="shared" si="4"/>
        <v>2.540592</v>
      </c>
      <c r="F53" s="9">
        <f t="shared" si="5"/>
        <v>323.7146666666667</v>
      </c>
      <c r="G53" s="11">
        <f t="shared" si="6"/>
        <v>822.4268924160001</v>
      </c>
      <c r="H53" s="5" t="s">
        <v>32</v>
      </c>
      <c r="I53" s="9">
        <v>319.906</v>
      </c>
      <c r="J53" s="9">
        <v>356.879</v>
      </c>
      <c r="K53" s="9">
        <v>294.359</v>
      </c>
      <c r="L53" s="9"/>
      <c r="M53" s="8"/>
    </row>
    <row r="54" spans="1:13" ht="24">
      <c r="A54" s="5">
        <f t="shared" si="7"/>
        <v>12</v>
      </c>
      <c r="B54" s="166">
        <v>39660</v>
      </c>
      <c r="C54" s="9">
        <v>316.386</v>
      </c>
      <c r="D54" s="9">
        <v>20.369</v>
      </c>
      <c r="E54" s="11">
        <f t="shared" si="4"/>
        <v>1.7598816000000002</v>
      </c>
      <c r="F54" s="9">
        <f t="shared" si="5"/>
        <v>166.5716666666667</v>
      </c>
      <c r="G54" s="11">
        <f t="shared" si="6"/>
        <v>293.14641124800005</v>
      </c>
      <c r="H54" s="5" t="s">
        <v>33</v>
      </c>
      <c r="I54" s="9">
        <v>157.005</v>
      </c>
      <c r="J54" s="9">
        <v>176.786</v>
      </c>
      <c r="K54" s="9">
        <v>165.924</v>
      </c>
      <c r="L54" s="9"/>
      <c r="M54" s="8"/>
    </row>
    <row r="55" spans="1:13" ht="24">
      <c r="A55" s="5">
        <f t="shared" si="7"/>
        <v>13</v>
      </c>
      <c r="B55" s="166">
        <v>39673</v>
      </c>
      <c r="C55" s="9">
        <v>316.976</v>
      </c>
      <c r="D55" s="9">
        <v>59.605</v>
      </c>
      <c r="E55" s="11">
        <f t="shared" si="4"/>
        <v>5.149872</v>
      </c>
      <c r="F55" s="9">
        <f t="shared" si="5"/>
        <v>167.47233333333335</v>
      </c>
      <c r="G55" s="11">
        <f t="shared" si="6"/>
        <v>862.4610802080001</v>
      </c>
      <c r="H55" s="5" t="s">
        <v>34</v>
      </c>
      <c r="I55" s="9">
        <v>156.054</v>
      </c>
      <c r="J55" s="9">
        <v>159.045</v>
      </c>
      <c r="K55" s="9">
        <v>187.318</v>
      </c>
      <c r="L55" s="9"/>
      <c r="M55" s="8"/>
    </row>
    <row r="56" spans="1:13" ht="24">
      <c r="A56" s="5">
        <f t="shared" si="7"/>
        <v>14</v>
      </c>
      <c r="B56" s="166">
        <v>39678</v>
      </c>
      <c r="C56" s="9">
        <v>316.926</v>
      </c>
      <c r="D56" s="9">
        <v>55.981</v>
      </c>
      <c r="E56" s="11">
        <f t="shared" si="4"/>
        <v>4.836758400000001</v>
      </c>
      <c r="F56" s="9">
        <f t="shared" si="5"/>
        <v>102.46433333333334</v>
      </c>
      <c r="G56" s="11">
        <f t="shared" si="6"/>
        <v>495.5952249504001</v>
      </c>
      <c r="H56" s="5" t="s">
        <v>35</v>
      </c>
      <c r="I56" s="9">
        <v>106.789</v>
      </c>
      <c r="J56" s="9">
        <v>94.294</v>
      </c>
      <c r="K56" s="9">
        <v>106.31</v>
      </c>
      <c r="L56" s="9"/>
      <c r="M56" s="8"/>
    </row>
    <row r="57" spans="1:13" ht="24">
      <c r="A57" s="5">
        <f t="shared" si="7"/>
        <v>15</v>
      </c>
      <c r="B57" s="166">
        <v>39680</v>
      </c>
      <c r="C57" s="9">
        <v>316.866</v>
      </c>
      <c r="D57" s="9">
        <v>50.805</v>
      </c>
      <c r="E57" s="11">
        <f t="shared" si="4"/>
        <v>4.389552</v>
      </c>
      <c r="F57" s="9">
        <f t="shared" si="5"/>
        <v>167.84666666666666</v>
      </c>
      <c r="G57" s="11">
        <f t="shared" si="6"/>
        <v>736.77167136</v>
      </c>
      <c r="H57" s="5" t="s">
        <v>36</v>
      </c>
      <c r="I57" s="9">
        <v>151.322</v>
      </c>
      <c r="J57" s="9">
        <v>180.976</v>
      </c>
      <c r="K57" s="9">
        <v>171.242</v>
      </c>
      <c r="L57" s="9"/>
      <c r="M57" s="8"/>
    </row>
    <row r="58" spans="1:13" ht="24">
      <c r="A58" s="5">
        <f t="shared" si="7"/>
        <v>16</v>
      </c>
      <c r="B58" s="166">
        <v>39698</v>
      </c>
      <c r="C58" s="9">
        <v>318.216</v>
      </c>
      <c r="D58" s="9">
        <v>197.113</v>
      </c>
      <c r="E58" s="11">
        <f aca="true" t="shared" si="8" ref="E58:E284">D58*0.0864</f>
        <v>17.0305632</v>
      </c>
      <c r="F58" s="9">
        <f t="shared" si="5"/>
        <v>824.526</v>
      </c>
      <c r="G58" s="11">
        <f t="shared" si="6"/>
        <v>14042.142153043198</v>
      </c>
      <c r="H58" s="5" t="s">
        <v>37</v>
      </c>
      <c r="I58" s="9">
        <v>728.306</v>
      </c>
      <c r="J58" s="9">
        <v>878.059</v>
      </c>
      <c r="K58" s="9">
        <v>867.213</v>
      </c>
      <c r="L58" s="9"/>
      <c r="M58" s="8"/>
    </row>
    <row r="59" spans="1:13" ht="24">
      <c r="A59" s="5">
        <f t="shared" si="7"/>
        <v>17</v>
      </c>
      <c r="B59" s="166">
        <v>39708</v>
      </c>
      <c r="C59" s="9">
        <v>317.546</v>
      </c>
      <c r="D59" s="9">
        <v>112.747</v>
      </c>
      <c r="E59" s="11">
        <f t="shared" si="8"/>
        <v>9.7413408</v>
      </c>
      <c r="F59" s="9">
        <f t="shared" si="5"/>
        <v>287.5246666666667</v>
      </c>
      <c r="G59" s="11">
        <f t="shared" si="6"/>
        <v>2800.8757664064</v>
      </c>
      <c r="H59" s="5" t="s">
        <v>41</v>
      </c>
      <c r="I59" s="9">
        <v>250.25</v>
      </c>
      <c r="J59" s="9">
        <v>342.225</v>
      </c>
      <c r="K59" s="9">
        <v>270.099</v>
      </c>
      <c r="L59" s="9"/>
      <c r="M59" s="8"/>
    </row>
    <row r="60" spans="1:13" ht="24">
      <c r="A60" s="5">
        <f t="shared" si="7"/>
        <v>18</v>
      </c>
      <c r="B60" s="166">
        <v>39720</v>
      </c>
      <c r="C60" s="9">
        <v>316.676</v>
      </c>
      <c r="D60" s="9">
        <v>42.364</v>
      </c>
      <c r="E60" s="11">
        <f t="shared" si="8"/>
        <v>3.6602495999999998</v>
      </c>
      <c r="F60" s="9">
        <f t="shared" si="5"/>
        <v>159.54466666666667</v>
      </c>
      <c r="G60" s="11">
        <f t="shared" si="6"/>
        <v>583.9733023488</v>
      </c>
      <c r="H60" s="5" t="s">
        <v>42</v>
      </c>
      <c r="I60" s="9">
        <v>160.645</v>
      </c>
      <c r="J60" s="9">
        <v>155.196</v>
      </c>
      <c r="K60" s="9">
        <v>162.793</v>
      </c>
      <c r="L60" s="9"/>
      <c r="M60" s="8"/>
    </row>
    <row r="61" spans="1:13" ht="24">
      <c r="A61" s="5">
        <f t="shared" si="7"/>
        <v>19</v>
      </c>
      <c r="B61" s="166">
        <v>39731</v>
      </c>
      <c r="C61" s="9">
        <v>316.946</v>
      </c>
      <c r="D61" s="9">
        <v>62.769</v>
      </c>
      <c r="E61" s="11">
        <f t="shared" si="8"/>
        <v>5.4232416</v>
      </c>
      <c r="F61" s="9">
        <f t="shared" si="5"/>
        <v>329.10255666666666</v>
      </c>
      <c r="G61" s="11">
        <f t="shared" si="6"/>
        <v>1784.8026759810239</v>
      </c>
      <c r="H61" s="5" t="s">
        <v>43</v>
      </c>
      <c r="I61" s="9">
        <v>356.65405</v>
      </c>
      <c r="J61" s="9">
        <v>286.10856</v>
      </c>
      <c r="K61" s="9">
        <v>344.54506</v>
      </c>
      <c r="L61" s="9"/>
      <c r="M61" s="8"/>
    </row>
    <row r="62" spans="1:13" ht="24">
      <c r="A62" s="5">
        <f t="shared" si="7"/>
        <v>20</v>
      </c>
      <c r="B62" s="166">
        <v>39766</v>
      </c>
      <c r="C62" s="9">
        <v>316.626</v>
      </c>
      <c r="D62" s="9">
        <v>41.913</v>
      </c>
      <c r="E62" s="11">
        <f t="shared" si="8"/>
        <v>3.6212831999999997</v>
      </c>
      <c r="F62" s="9">
        <f t="shared" si="5"/>
        <v>63.060883333333344</v>
      </c>
      <c r="G62" s="11">
        <f t="shared" si="6"/>
        <v>228.36131739216003</v>
      </c>
      <c r="H62" s="5" t="s">
        <v>59</v>
      </c>
      <c r="I62" s="9">
        <v>63.05785</v>
      </c>
      <c r="J62" s="9">
        <v>50.76794</v>
      </c>
      <c r="K62" s="9">
        <v>75.35686</v>
      </c>
      <c r="L62" s="9"/>
      <c r="M62" s="8"/>
    </row>
    <row r="63" spans="1:13" ht="24">
      <c r="A63" s="5">
        <f t="shared" si="7"/>
        <v>21</v>
      </c>
      <c r="B63" s="168" t="s">
        <v>166</v>
      </c>
      <c r="C63" s="9">
        <v>316.216</v>
      </c>
      <c r="D63" s="9">
        <v>13.628</v>
      </c>
      <c r="E63" s="11">
        <f t="shared" si="8"/>
        <v>1.1774592000000002</v>
      </c>
      <c r="F63" s="9">
        <f t="shared" si="5"/>
        <v>98.60032999999999</v>
      </c>
      <c r="G63" s="11">
        <f t="shared" si="6"/>
        <v>116.09786568153599</v>
      </c>
      <c r="H63" s="5" t="s">
        <v>60</v>
      </c>
      <c r="I63" s="9">
        <v>97.15891</v>
      </c>
      <c r="J63" s="9">
        <v>94.40902</v>
      </c>
      <c r="K63" s="9">
        <v>104.23306</v>
      </c>
      <c r="L63" s="9"/>
      <c r="M63" s="8"/>
    </row>
    <row r="64" spans="1:13" ht="24">
      <c r="A64" s="5">
        <f t="shared" si="7"/>
        <v>22</v>
      </c>
      <c r="B64" s="166">
        <v>39819</v>
      </c>
      <c r="C64" s="9">
        <v>315.996</v>
      </c>
      <c r="D64" s="9">
        <v>6.684</v>
      </c>
      <c r="E64" s="11">
        <f t="shared" si="8"/>
        <v>0.5774976</v>
      </c>
      <c r="F64" s="9">
        <f t="shared" si="5"/>
        <v>107.98147999999999</v>
      </c>
      <c r="G64" s="11">
        <f t="shared" si="6"/>
        <v>62.359045544448</v>
      </c>
      <c r="H64" s="5" t="s">
        <v>61</v>
      </c>
      <c r="I64" s="9">
        <v>107.20616</v>
      </c>
      <c r="J64" s="9">
        <v>92.16932</v>
      </c>
      <c r="K64" s="9">
        <v>124.56896</v>
      </c>
      <c r="L64" s="9"/>
      <c r="M64" s="8"/>
    </row>
    <row r="65" spans="1:13" ht="24">
      <c r="A65" s="5">
        <f t="shared" si="7"/>
        <v>23</v>
      </c>
      <c r="B65" s="166">
        <v>39840</v>
      </c>
      <c r="C65" s="9">
        <v>315.906</v>
      </c>
      <c r="D65" s="9">
        <v>4.54</v>
      </c>
      <c r="E65" s="11">
        <f t="shared" si="8"/>
        <v>0.39225600000000005</v>
      </c>
      <c r="F65" s="9">
        <f t="shared" si="5"/>
        <v>176.8022433333333</v>
      </c>
      <c r="G65" s="11">
        <f t="shared" si="6"/>
        <v>69.35174076096</v>
      </c>
      <c r="H65" s="5" t="s">
        <v>62</v>
      </c>
      <c r="I65" s="9">
        <v>136.50964</v>
      </c>
      <c r="J65" s="9">
        <v>214.91839</v>
      </c>
      <c r="K65" s="9">
        <v>178.9787</v>
      </c>
      <c r="L65" s="9"/>
      <c r="M65" s="8"/>
    </row>
    <row r="66" spans="1:13" ht="24">
      <c r="A66" s="5">
        <f t="shared" si="7"/>
        <v>24</v>
      </c>
      <c r="B66" s="166">
        <v>39849</v>
      </c>
      <c r="C66" s="9">
        <v>315.976</v>
      </c>
      <c r="D66" s="9">
        <v>5.846</v>
      </c>
      <c r="E66" s="11">
        <f t="shared" si="8"/>
        <v>0.5050944</v>
      </c>
      <c r="F66" s="9">
        <f t="shared" si="5"/>
        <v>136.271295</v>
      </c>
      <c r="G66" s="11">
        <f t="shared" si="6"/>
        <v>68.82986798524801</v>
      </c>
      <c r="H66" s="5" t="s">
        <v>63</v>
      </c>
      <c r="I66" s="9">
        <v>111.10633</v>
      </c>
      <c r="J66" s="9" t="s">
        <v>65</v>
      </c>
      <c r="K66" s="9">
        <v>161.43626</v>
      </c>
      <c r="L66" s="9"/>
      <c r="M66" s="8"/>
    </row>
    <row r="67" spans="1:13" ht="24">
      <c r="A67" s="5">
        <v>25</v>
      </c>
      <c r="B67" s="166">
        <v>39867</v>
      </c>
      <c r="C67" s="9">
        <v>315.976</v>
      </c>
      <c r="D67" s="9">
        <v>6.045</v>
      </c>
      <c r="E67" s="11">
        <f t="shared" si="8"/>
        <v>0.522288</v>
      </c>
      <c r="F67" s="9">
        <f aca="true" t="shared" si="9" ref="F67:F75">+AVERAGE(I67:K67)</f>
        <v>143.3029</v>
      </c>
      <c r="G67" s="11">
        <f aca="true" t="shared" si="10" ref="G67:G75">F67*E67</f>
        <v>74.8453850352</v>
      </c>
      <c r="H67" s="5" t="s">
        <v>64</v>
      </c>
      <c r="I67" s="9">
        <v>145.71874</v>
      </c>
      <c r="J67" s="9">
        <v>136.83224</v>
      </c>
      <c r="K67" s="9">
        <v>147.35772</v>
      </c>
      <c r="L67" s="9"/>
      <c r="M67" s="8"/>
    </row>
    <row r="68" spans="1:13" ht="24">
      <c r="A68" s="5">
        <v>26</v>
      </c>
      <c r="B68" s="166">
        <v>39877</v>
      </c>
      <c r="C68" s="9">
        <v>315.996</v>
      </c>
      <c r="D68" s="9">
        <v>6.562</v>
      </c>
      <c r="E68" s="11">
        <f t="shared" si="8"/>
        <v>0.5669568</v>
      </c>
      <c r="F68" s="9">
        <f t="shared" si="9"/>
        <v>16.78515333333333</v>
      </c>
      <c r="G68" s="11">
        <f t="shared" si="10"/>
        <v>9.516456821375998</v>
      </c>
      <c r="H68" s="5" t="s">
        <v>66</v>
      </c>
      <c r="I68" s="9">
        <v>15.037</v>
      </c>
      <c r="J68" s="9">
        <v>23.42299</v>
      </c>
      <c r="K68" s="9">
        <v>11.89547</v>
      </c>
      <c r="L68" s="9"/>
      <c r="M68" s="8"/>
    </row>
    <row r="69" spans="1:13" ht="24.75" thickBot="1">
      <c r="A69" s="5">
        <v>27</v>
      </c>
      <c r="B69" s="166">
        <v>39890</v>
      </c>
      <c r="C69" s="9">
        <v>316.096</v>
      </c>
      <c r="D69" s="9">
        <v>10.89</v>
      </c>
      <c r="E69" s="11">
        <f t="shared" si="8"/>
        <v>0.9408960000000001</v>
      </c>
      <c r="F69" s="9">
        <f t="shared" si="9"/>
        <v>17.18309</v>
      </c>
      <c r="G69" s="11">
        <f t="shared" si="10"/>
        <v>16.16750064864</v>
      </c>
      <c r="H69" s="5" t="s">
        <v>67</v>
      </c>
      <c r="I69" s="9">
        <v>16.40658</v>
      </c>
      <c r="J69" s="9">
        <v>20.66705</v>
      </c>
      <c r="K69" s="9">
        <v>14.47564</v>
      </c>
      <c r="L69" s="9"/>
      <c r="M69" s="8"/>
    </row>
    <row r="70" spans="1:13" ht="24">
      <c r="A70" s="5">
        <v>1</v>
      </c>
      <c r="B70" s="167">
        <v>39911</v>
      </c>
      <c r="C70" s="17">
        <v>316.276</v>
      </c>
      <c r="D70" s="17">
        <v>19.825</v>
      </c>
      <c r="E70" s="18">
        <f t="shared" si="8"/>
        <v>1.71288</v>
      </c>
      <c r="F70" s="17">
        <f t="shared" si="9"/>
        <v>191.90077</v>
      </c>
      <c r="G70" s="18">
        <f t="shared" si="10"/>
        <v>328.7029909176</v>
      </c>
      <c r="H70" s="65" t="s">
        <v>68</v>
      </c>
      <c r="I70" s="17">
        <v>173.94926</v>
      </c>
      <c r="J70" s="17">
        <v>197.83626</v>
      </c>
      <c r="K70" s="17">
        <v>203.91679</v>
      </c>
      <c r="L70" s="9"/>
      <c r="M70" s="8"/>
    </row>
    <row r="71" spans="1:13" ht="24">
      <c r="A71" s="5">
        <v>2</v>
      </c>
      <c r="B71" s="166">
        <v>39932</v>
      </c>
      <c r="C71" s="9">
        <v>316.126</v>
      </c>
      <c r="D71" s="9">
        <v>12.901</v>
      </c>
      <c r="E71" s="11">
        <f t="shared" si="8"/>
        <v>1.1146464</v>
      </c>
      <c r="F71" s="9">
        <f t="shared" si="9"/>
        <v>115.38483000000001</v>
      </c>
      <c r="G71" s="11">
        <f t="shared" si="10"/>
        <v>128.61328537411202</v>
      </c>
      <c r="H71" s="7" t="s">
        <v>69</v>
      </c>
      <c r="I71" s="9">
        <v>119.4402</v>
      </c>
      <c r="J71" s="9">
        <v>113.165</v>
      </c>
      <c r="K71" s="9">
        <v>113.54929</v>
      </c>
      <c r="L71" s="9"/>
      <c r="M71" s="8"/>
    </row>
    <row r="72" spans="1:13" ht="24">
      <c r="A72" s="5">
        <v>3</v>
      </c>
      <c r="B72" s="166">
        <v>39942</v>
      </c>
      <c r="C72" s="9">
        <v>316.246</v>
      </c>
      <c r="D72" s="9">
        <v>18.444</v>
      </c>
      <c r="E72" s="11">
        <f t="shared" si="8"/>
        <v>1.5935616</v>
      </c>
      <c r="F72" s="9">
        <f t="shared" si="9"/>
        <v>127.75754333333332</v>
      </c>
      <c r="G72" s="11">
        <f t="shared" si="10"/>
        <v>203.58951516633596</v>
      </c>
      <c r="H72" s="7" t="s">
        <v>70</v>
      </c>
      <c r="I72" s="9">
        <v>135.66725</v>
      </c>
      <c r="J72" s="9">
        <v>120.95173</v>
      </c>
      <c r="K72" s="9">
        <v>126.65365</v>
      </c>
      <c r="L72" s="9"/>
      <c r="M72" s="8"/>
    </row>
    <row r="73" spans="1:13" ht="24">
      <c r="A73" s="5">
        <v>4</v>
      </c>
      <c r="B73" s="166">
        <v>39954</v>
      </c>
      <c r="C73" s="9">
        <v>316.376</v>
      </c>
      <c r="D73" s="9">
        <v>26.264</v>
      </c>
      <c r="E73" s="11">
        <f t="shared" si="8"/>
        <v>2.2692096</v>
      </c>
      <c r="F73" s="9">
        <f t="shared" si="9"/>
        <v>152.78857666666667</v>
      </c>
      <c r="G73" s="11">
        <f t="shared" si="10"/>
        <v>346.709304942336</v>
      </c>
      <c r="H73" s="7" t="s">
        <v>71</v>
      </c>
      <c r="I73" s="9">
        <v>146.48363</v>
      </c>
      <c r="J73" s="9">
        <v>160.52376</v>
      </c>
      <c r="K73" s="9">
        <v>151.35834</v>
      </c>
      <c r="L73" s="9"/>
      <c r="M73" s="8"/>
    </row>
    <row r="74" spans="1:13" ht="24">
      <c r="A74" s="5">
        <v>5</v>
      </c>
      <c r="B74" s="166">
        <v>39962</v>
      </c>
      <c r="C74" s="9">
        <v>316.186</v>
      </c>
      <c r="D74" s="9">
        <v>14.09</v>
      </c>
      <c r="E74" s="11">
        <f t="shared" si="8"/>
        <v>1.217376</v>
      </c>
      <c r="F74" s="9">
        <f t="shared" si="9"/>
        <v>235.26717999999997</v>
      </c>
      <c r="G74" s="11">
        <f t="shared" si="10"/>
        <v>286.40861851968</v>
      </c>
      <c r="H74" s="7" t="s">
        <v>72</v>
      </c>
      <c r="I74" s="9">
        <v>249.55501</v>
      </c>
      <c r="J74" s="9">
        <v>278.82472</v>
      </c>
      <c r="K74" s="9">
        <v>177.42181</v>
      </c>
      <c r="L74" s="9"/>
      <c r="M74" s="8"/>
    </row>
    <row r="75" spans="1:13" ht="24">
      <c r="A75" s="5">
        <v>6</v>
      </c>
      <c r="B75" s="166">
        <v>39967</v>
      </c>
      <c r="C75" s="9">
        <v>316.426</v>
      </c>
      <c r="D75" s="9">
        <v>29.682</v>
      </c>
      <c r="E75" s="11">
        <f t="shared" si="8"/>
        <v>2.5645248</v>
      </c>
      <c r="F75" s="9">
        <f t="shared" si="9"/>
        <v>134.09226666666666</v>
      </c>
      <c r="G75" s="11">
        <f t="shared" si="10"/>
        <v>343.88294335488</v>
      </c>
      <c r="H75" s="7" t="s">
        <v>73</v>
      </c>
      <c r="I75" s="9">
        <v>120.68168</v>
      </c>
      <c r="J75" s="9">
        <v>153.58485</v>
      </c>
      <c r="K75" s="9">
        <v>128.01027</v>
      </c>
      <c r="L75" s="6"/>
      <c r="M75" s="6"/>
    </row>
    <row r="76" spans="1:13" ht="24">
      <c r="A76" s="5">
        <v>7</v>
      </c>
      <c r="B76" s="166">
        <v>39975</v>
      </c>
      <c r="C76" s="9">
        <v>316.206</v>
      </c>
      <c r="D76" s="9">
        <v>20.819</v>
      </c>
      <c r="E76" s="11">
        <f t="shared" si="8"/>
        <v>1.7987616</v>
      </c>
      <c r="F76" s="9">
        <f aca="true" t="shared" si="11" ref="F76:F81">+AVERAGE(I76:K76)</f>
        <v>150.76840333333334</v>
      </c>
      <c r="G76" s="11">
        <f aca="true" t="shared" si="12" ref="G76:G81">F76*E76</f>
        <v>271.196414409312</v>
      </c>
      <c r="H76" s="7" t="s">
        <v>74</v>
      </c>
      <c r="I76" s="9">
        <v>168.43771</v>
      </c>
      <c r="J76" s="9">
        <v>136.78615</v>
      </c>
      <c r="K76" s="9">
        <v>147.08135</v>
      </c>
      <c r="L76" s="6"/>
      <c r="M76" s="6"/>
    </row>
    <row r="77" spans="1:13" ht="24">
      <c r="A77" s="5">
        <v>8</v>
      </c>
      <c r="B77" s="166">
        <v>39986</v>
      </c>
      <c r="C77" s="9">
        <v>316.066</v>
      </c>
      <c r="D77" s="9">
        <v>11.001</v>
      </c>
      <c r="E77" s="11">
        <f t="shared" si="8"/>
        <v>0.9504864</v>
      </c>
      <c r="F77" s="9">
        <f t="shared" si="11"/>
        <v>128.21118</v>
      </c>
      <c r="G77" s="11">
        <f t="shared" si="12"/>
        <v>121.86298291795201</v>
      </c>
      <c r="H77" s="7" t="s">
        <v>75</v>
      </c>
      <c r="I77" s="9">
        <v>133.51848</v>
      </c>
      <c r="J77" s="9">
        <v>109.13515</v>
      </c>
      <c r="K77" s="9">
        <v>141.97991</v>
      </c>
      <c r="L77" s="6"/>
      <c r="M77" s="6"/>
    </row>
    <row r="78" spans="1:13" ht="24">
      <c r="A78" s="5">
        <v>9</v>
      </c>
      <c r="B78" s="166">
        <v>39996</v>
      </c>
      <c r="C78" s="9">
        <v>316.276</v>
      </c>
      <c r="D78" s="9">
        <v>22.863</v>
      </c>
      <c r="E78" s="11">
        <f t="shared" si="8"/>
        <v>1.9753632</v>
      </c>
      <c r="F78" s="9">
        <f t="shared" si="11"/>
        <v>195.55641333333335</v>
      </c>
      <c r="G78" s="11">
        <f t="shared" si="12"/>
        <v>386.29494242265605</v>
      </c>
      <c r="H78" s="5" t="s">
        <v>76</v>
      </c>
      <c r="I78" s="9">
        <v>211.51497</v>
      </c>
      <c r="J78" s="9">
        <v>203.20719</v>
      </c>
      <c r="K78" s="9">
        <v>171.94708</v>
      </c>
      <c r="L78" s="6"/>
      <c r="M78" s="6"/>
    </row>
    <row r="79" spans="1:13" ht="24">
      <c r="A79" s="5">
        <v>10</v>
      </c>
      <c r="B79" s="166">
        <v>40014</v>
      </c>
      <c r="C79" s="9">
        <v>316.376</v>
      </c>
      <c r="D79" s="9">
        <v>32.239</v>
      </c>
      <c r="E79" s="11">
        <f t="shared" si="8"/>
        <v>2.7854495999999997</v>
      </c>
      <c r="F79" s="9">
        <f t="shared" si="11"/>
        <v>153.00854333333334</v>
      </c>
      <c r="G79" s="11">
        <f t="shared" si="12"/>
        <v>426.19758582441597</v>
      </c>
      <c r="H79" s="5" t="s">
        <v>77</v>
      </c>
      <c r="I79" s="9">
        <v>128.24292</v>
      </c>
      <c r="J79" s="9">
        <v>161.11708</v>
      </c>
      <c r="K79" s="9">
        <v>169.66563</v>
      </c>
      <c r="L79" s="6"/>
      <c r="M79" s="6"/>
    </row>
    <row r="80" spans="1:13" ht="24">
      <c r="A80" s="5">
        <v>11</v>
      </c>
      <c r="B80" s="166">
        <v>40025</v>
      </c>
      <c r="C80" s="9">
        <v>316.126</v>
      </c>
      <c r="D80" s="9">
        <v>14.138</v>
      </c>
      <c r="E80" s="11">
        <f t="shared" si="8"/>
        <v>1.2215232</v>
      </c>
      <c r="F80" s="9">
        <f t="shared" si="11"/>
        <v>102.13880999999999</v>
      </c>
      <c r="G80" s="11">
        <f t="shared" si="12"/>
        <v>124.764926035392</v>
      </c>
      <c r="H80" s="5" t="s">
        <v>78</v>
      </c>
      <c r="I80" s="9">
        <v>100.04745</v>
      </c>
      <c r="J80" s="9">
        <v>110.62475</v>
      </c>
      <c r="K80" s="9">
        <v>95.74423</v>
      </c>
      <c r="L80" s="6"/>
      <c r="M80" s="6"/>
    </row>
    <row r="81" spans="1:13" ht="24">
      <c r="A81" s="5">
        <v>12</v>
      </c>
      <c r="B81" s="166">
        <v>40049</v>
      </c>
      <c r="C81" s="9">
        <v>316.926</v>
      </c>
      <c r="D81" s="9">
        <v>75.585</v>
      </c>
      <c r="E81" s="11">
        <f t="shared" si="8"/>
        <v>6.530544</v>
      </c>
      <c r="F81" s="9">
        <f t="shared" si="11"/>
        <v>338.63860999999997</v>
      </c>
      <c r="G81" s="11">
        <f t="shared" si="12"/>
        <v>2211.4943427038397</v>
      </c>
      <c r="H81" s="5" t="s">
        <v>79</v>
      </c>
      <c r="I81" s="9">
        <v>343.88326</v>
      </c>
      <c r="J81" s="9">
        <v>347.05172</v>
      </c>
      <c r="K81" s="9">
        <v>324.98085</v>
      </c>
      <c r="L81" s="6"/>
      <c r="M81" s="6"/>
    </row>
    <row r="82" spans="1:13" ht="24">
      <c r="A82" s="5">
        <v>13</v>
      </c>
      <c r="B82" s="166">
        <v>40051</v>
      </c>
      <c r="C82" s="9">
        <v>317.226</v>
      </c>
      <c r="D82" s="9">
        <v>88.973</v>
      </c>
      <c r="E82" s="11">
        <f t="shared" si="8"/>
        <v>7.6872672</v>
      </c>
      <c r="F82" s="9">
        <f aca="true" t="shared" si="13" ref="F82:F87">+AVERAGE(I82:K82)</f>
        <v>303.6365</v>
      </c>
      <c r="G82" s="11">
        <f aca="true" t="shared" si="14" ref="G82:G87">F82*E82</f>
        <v>2334.1349071728</v>
      </c>
      <c r="H82" s="5" t="s">
        <v>80</v>
      </c>
      <c r="I82" s="9">
        <v>288.58351</v>
      </c>
      <c r="J82" s="9">
        <v>329.55852</v>
      </c>
      <c r="K82" s="9">
        <v>292.76747</v>
      </c>
      <c r="L82" s="6"/>
      <c r="M82" s="6"/>
    </row>
    <row r="83" spans="1:13" ht="24">
      <c r="A83" s="5">
        <v>14</v>
      </c>
      <c r="B83" s="166">
        <v>40059</v>
      </c>
      <c r="C83" s="9">
        <v>316.586</v>
      </c>
      <c r="D83" s="9">
        <v>31.442</v>
      </c>
      <c r="E83" s="11">
        <f t="shared" si="8"/>
        <v>2.7165888000000002</v>
      </c>
      <c r="F83" s="9">
        <f t="shared" si="13"/>
        <v>195.27848333333336</v>
      </c>
      <c r="G83" s="11">
        <f t="shared" si="14"/>
        <v>530.4913407043201</v>
      </c>
      <c r="H83" s="5" t="s">
        <v>81</v>
      </c>
      <c r="I83" s="9">
        <v>181.06937</v>
      </c>
      <c r="J83" s="9">
        <v>198.16961</v>
      </c>
      <c r="K83" s="9">
        <v>206.59647</v>
      </c>
      <c r="L83" s="6"/>
      <c r="M83" s="6"/>
    </row>
    <row r="84" spans="1:13" ht="24">
      <c r="A84" s="5">
        <v>15</v>
      </c>
      <c r="B84" s="166">
        <v>40064</v>
      </c>
      <c r="C84" s="9">
        <v>318.346</v>
      </c>
      <c r="D84" s="9">
        <v>258.398</v>
      </c>
      <c r="E84" s="11">
        <f t="shared" si="8"/>
        <v>22.325587200000005</v>
      </c>
      <c r="F84" s="9">
        <f t="shared" si="13"/>
        <v>1404.9164766666665</v>
      </c>
      <c r="G84" s="11">
        <f t="shared" si="14"/>
        <v>31365.585308538437</v>
      </c>
      <c r="H84" s="5" t="s">
        <v>82</v>
      </c>
      <c r="I84" s="9">
        <v>1347.7593</v>
      </c>
      <c r="J84" s="9">
        <v>1448.50973</v>
      </c>
      <c r="K84" s="9">
        <v>1418.4804</v>
      </c>
      <c r="L84" s="6"/>
      <c r="M84" s="6"/>
    </row>
    <row r="85" spans="1:13" ht="24">
      <c r="A85" s="5">
        <v>16</v>
      </c>
      <c r="B85" s="166">
        <v>40075</v>
      </c>
      <c r="C85" s="9">
        <v>318.001</v>
      </c>
      <c r="D85" s="9">
        <v>205.772</v>
      </c>
      <c r="E85" s="11">
        <f t="shared" si="8"/>
        <v>17.7787008</v>
      </c>
      <c r="F85" s="9">
        <f t="shared" si="13"/>
        <v>365.01802</v>
      </c>
      <c r="G85" s="11">
        <f t="shared" si="14"/>
        <v>6489.546164188416</v>
      </c>
      <c r="H85" s="5" t="s">
        <v>83</v>
      </c>
      <c r="I85" s="9">
        <v>378.35494</v>
      </c>
      <c r="J85" s="9">
        <v>360.52976</v>
      </c>
      <c r="K85" s="9">
        <v>356.16936</v>
      </c>
      <c r="L85" s="6"/>
      <c r="M85" s="6"/>
    </row>
    <row r="86" spans="1:13" ht="24">
      <c r="A86" s="5">
        <v>17</v>
      </c>
      <c r="B86" s="166">
        <v>40092</v>
      </c>
      <c r="C86" s="9">
        <v>316.716</v>
      </c>
      <c r="D86" s="9">
        <v>49.006</v>
      </c>
      <c r="E86" s="11">
        <f t="shared" si="8"/>
        <v>4.2341184</v>
      </c>
      <c r="F86" s="9">
        <f t="shared" si="13"/>
        <v>146.47185666666667</v>
      </c>
      <c r="G86" s="11">
        <f t="shared" si="14"/>
        <v>620.179183394496</v>
      </c>
      <c r="H86" s="5" t="s">
        <v>84</v>
      </c>
      <c r="I86" s="9">
        <v>146.99938</v>
      </c>
      <c r="J86" s="9">
        <v>149.89993</v>
      </c>
      <c r="K86" s="9">
        <v>142.51626</v>
      </c>
      <c r="L86" s="6"/>
      <c r="M86" s="6"/>
    </row>
    <row r="87" spans="1:13" ht="24">
      <c r="A87" s="5">
        <v>18</v>
      </c>
      <c r="B87" s="166">
        <v>40098</v>
      </c>
      <c r="C87" s="9">
        <v>316.406</v>
      </c>
      <c r="D87" s="9">
        <v>31.185</v>
      </c>
      <c r="E87" s="11">
        <f t="shared" si="8"/>
        <v>2.694384</v>
      </c>
      <c r="F87" s="9">
        <f t="shared" si="13"/>
        <v>140.34823333333335</v>
      </c>
      <c r="G87" s="11">
        <f t="shared" si="14"/>
        <v>378.1520343216</v>
      </c>
      <c r="H87" s="5" t="s">
        <v>85</v>
      </c>
      <c r="I87" s="9">
        <v>142.29754</v>
      </c>
      <c r="J87" s="9">
        <v>142.0158</v>
      </c>
      <c r="K87" s="9">
        <v>136.73136</v>
      </c>
      <c r="L87" s="6"/>
      <c r="M87" s="6"/>
    </row>
    <row r="88" spans="1:13" ht="24">
      <c r="A88" s="5">
        <v>19</v>
      </c>
      <c r="B88" s="166">
        <v>40105</v>
      </c>
      <c r="C88" s="9">
        <v>316.456</v>
      </c>
      <c r="D88" s="9">
        <v>32.887</v>
      </c>
      <c r="E88" s="11">
        <f t="shared" si="8"/>
        <v>2.8414368000000003</v>
      </c>
      <c r="F88" s="9">
        <f aca="true" t="shared" si="15" ref="F88:F94">+AVERAGE(I88:K88)</f>
        <v>377.42594333333335</v>
      </c>
      <c r="G88" s="11">
        <f aca="true" t="shared" si="16" ref="G88:G94">F88*E88</f>
        <v>1072.4319646620481</v>
      </c>
      <c r="H88" s="5" t="s">
        <v>86</v>
      </c>
      <c r="I88" s="9">
        <v>379.47582</v>
      </c>
      <c r="J88" s="9">
        <v>372.31384</v>
      </c>
      <c r="K88" s="9">
        <v>380.48817</v>
      </c>
      <c r="L88" s="6"/>
      <c r="M88" s="6"/>
    </row>
    <row r="89" spans="1:13" ht="24">
      <c r="A89" s="5">
        <v>20</v>
      </c>
      <c r="B89" s="166">
        <v>40113</v>
      </c>
      <c r="C89" s="9">
        <v>316.426</v>
      </c>
      <c r="D89" s="9">
        <v>31.685</v>
      </c>
      <c r="E89" s="11">
        <f t="shared" si="8"/>
        <v>2.737584</v>
      </c>
      <c r="F89" s="9">
        <f t="shared" si="15"/>
        <v>133.76557333333335</v>
      </c>
      <c r="G89" s="11">
        <f t="shared" si="16"/>
        <v>366.1944933081601</v>
      </c>
      <c r="H89" s="5" t="s">
        <v>59</v>
      </c>
      <c r="I89" s="9">
        <v>128.98275</v>
      </c>
      <c r="J89" s="9">
        <v>123.22243</v>
      </c>
      <c r="K89" s="9">
        <v>149.09154</v>
      </c>
      <c r="L89" s="6"/>
      <c r="M89" s="6"/>
    </row>
    <row r="90" spans="1:13" ht="24">
      <c r="A90" s="5">
        <v>21</v>
      </c>
      <c r="B90" s="166">
        <v>40121</v>
      </c>
      <c r="C90" s="9">
        <v>316.176</v>
      </c>
      <c r="D90" s="9">
        <v>19.462</v>
      </c>
      <c r="E90" s="11">
        <f t="shared" si="8"/>
        <v>1.6815168</v>
      </c>
      <c r="F90" s="9">
        <f t="shared" si="15"/>
        <v>136.41986666666665</v>
      </c>
      <c r="G90" s="11">
        <f t="shared" si="16"/>
        <v>229.39229765375998</v>
      </c>
      <c r="H90" s="5" t="s">
        <v>60</v>
      </c>
      <c r="I90" s="9">
        <v>143.73559</v>
      </c>
      <c r="J90" s="9">
        <v>132.9175</v>
      </c>
      <c r="K90" s="9">
        <v>132.60651</v>
      </c>
      <c r="L90" s="6"/>
      <c r="M90" s="6"/>
    </row>
    <row r="91" spans="1:13" ht="24">
      <c r="A91" s="5">
        <v>22</v>
      </c>
      <c r="B91" s="166">
        <v>40127</v>
      </c>
      <c r="C91" s="9">
        <v>316.236</v>
      </c>
      <c r="D91" s="9">
        <v>20.848</v>
      </c>
      <c r="E91" s="11">
        <f t="shared" si="8"/>
        <v>1.8012672</v>
      </c>
      <c r="F91" s="9">
        <f t="shared" si="15"/>
        <v>173.41695666666666</v>
      </c>
      <c r="G91" s="11">
        <f t="shared" si="16"/>
        <v>312.370275967488</v>
      </c>
      <c r="H91" s="5" t="s">
        <v>61</v>
      </c>
      <c r="I91" s="9">
        <v>189.40892</v>
      </c>
      <c r="J91" s="9">
        <v>156.57979</v>
      </c>
      <c r="K91" s="9">
        <v>174.26216</v>
      </c>
      <c r="L91" s="6"/>
      <c r="M91" s="6"/>
    </row>
    <row r="92" spans="1:13" ht="24">
      <c r="A92" s="5">
        <v>23</v>
      </c>
      <c r="B92" s="166">
        <v>40133</v>
      </c>
      <c r="C92" s="9">
        <v>316.176</v>
      </c>
      <c r="D92" s="9">
        <v>19.361</v>
      </c>
      <c r="E92" s="11">
        <f t="shared" si="8"/>
        <v>1.6727904000000002</v>
      </c>
      <c r="F92" s="9">
        <f t="shared" si="15"/>
        <v>94.52106333333334</v>
      </c>
      <c r="G92" s="11">
        <f t="shared" si="16"/>
        <v>158.11392734179205</v>
      </c>
      <c r="H92" s="5" t="s">
        <v>62</v>
      </c>
      <c r="I92" s="9">
        <v>106.73537</v>
      </c>
      <c r="J92" s="9">
        <v>83.2549</v>
      </c>
      <c r="K92" s="9">
        <v>93.57292</v>
      </c>
      <c r="L92" s="6"/>
      <c r="M92" s="6"/>
    </row>
    <row r="93" spans="1:13" ht="24">
      <c r="A93" s="5">
        <v>24</v>
      </c>
      <c r="B93" s="166">
        <v>40141</v>
      </c>
      <c r="C93" s="9">
        <v>316.176</v>
      </c>
      <c r="D93" s="9">
        <v>19.327</v>
      </c>
      <c r="E93" s="11">
        <f t="shared" si="8"/>
        <v>1.6698528000000001</v>
      </c>
      <c r="F93" s="9">
        <f t="shared" si="15"/>
        <v>101.70260666666667</v>
      </c>
      <c r="G93" s="11">
        <f t="shared" si="16"/>
        <v>169.828382509632</v>
      </c>
      <c r="H93" s="5" t="s">
        <v>105</v>
      </c>
      <c r="I93" s="9">
        <v>107.10237</v>
      </c>
      <c r="J93" s="9">
        <v>105.60086</v>
      </c>
      <c r="K93" s="9">
        <v>92.40459</v>
      </c>
      <c r="L93" s="6"/>
      <c r="M93" s="6"/>
    </row>
    <row r="94" spans="1:13" ht="24">
      <c r="A94" s="5">
        <v>25</v>
      </c>
      <c r="B94" s="166">
        <v>40151</v>
      </c>
      <c r="C94" s="9">
        <v>316.056</v>
      </c>
      <c r="D94" s="9">
        <v>11.112</v>
      </c>
      <c r="E94" s="11">
        <f t="shared" si="8"/>
        <v>0.9600768000000001</v>
      </c>
      <c r="F94" s="9">
        <f t="shared" si="15"/>
        <v>89.99730333333333</v>
      </c>
      <c r="G94" s="11">
        <f t="shared" si="16"/>
        <v>86.40432299289601</v>
      </c>
      <c r="H94" s="5" t="s">
        <v>106</v>
      </c>
      <c r="I94" s="9">
        <v>112.41356</v>
      </c>
      <c r="J94" s="9">
        <v>75.77011</v>
      </c>
      <c r="K94" s="9">
        <v>81.80824</v>
      </c>
      <c r="L94" s="6"/>
      <c r="M94" s="6"/>
    </row>
    <row r="95" spans="1:13" ht="24">
      <c r="A95" s="5">
        <v>26</v>
      </c>
      <c r="B95" s="166">
        <v>40158</v>
      </c>
      <c r="C95" s="9">
        <v>316.076</v>
      </c>
      <c r="D95" s="9">
        <v>11.696</v>
      </c>
      <c r="E95" s="11">
        <f t="shared" si="8"/>
        <v>1.0105344</v>
      </c>
      <c r="F95" s="9">
        <f aca="true" t="shared" si="17" ref="F95:F114">+AVERAGE(I95:K95)</f>
        <v>56.18194</v>
      </c>
      <c r="G95" s="11">
        <f aca="true" t="shared" si="18" ref="G95:G114">F95*E95</f>
        <v>56.773783028736</v>
      </c>
      <c r="H95" s="5" t="s">
        <v>107</v>
      </c>
      <c r="I95" s="9">
        <v>54.59693</v>
      </c>
      <c r="J95" s="9">
        <v>51.20702</v>
      </c>
      <c r="K95" s="9">
        <v>62.74187</v>
      </c>
      <c r="L95" s="6"/>
      <c r="M95" s="6"/>
    </row>
    <row r="96" spans="1:13" ht="24">
      <c r="A96" s="5">
        <v>27</v>
      </c>
      <c r="B96" s="166">
        <v>40163</v>
      </c>
      <c r="C96" s="9">
        <v>315.926</v>
      </c>
      <c r="D96" s="9">
        <v>6.05</v>
      </c>
      <c r="E96" s="11">
        <f t="shared" si="8"/>
        <v>0.52272</v>
      </c>
      <c r="F96" s="9">
        <f t="shared" si="17"/>
        <v>103.29266666666668</v>
      </c>
      <c r="G96" s="11">
        <f t="shared" si="18"/>
        <v>53.99314272</v>
      </c>
      <c r="H96" s="5" t="s">
        <v>108</v>
      </c>
      <c r="I96" s="9">
        <v>103.777</v>
      </c>
      <c r="J96" s="9">
        <v>103.667</v>
      </c>
      <c r="K96" s="9">
        <v>102.434</v>
      </c>
      <c r="L96" s="6"/>
      <c r="M96" s="6"/>
    </row>
    <row r="97" spans="1:13" ht="24">
      <c r="A97" s="5">
        <v>28</v>
      </c>
      <c r="B97" s="166">
        <v>40172</v>
      </c>
      <c r="C97" s="9">
        <v>315.866</v>
      </c>
      <c r="D97" s="9">
        <v>4.847</v>
      </c>
      <c r="E97" s="11">
        <f t="shared" si="8"/>
        <v>0.41878080000000006</v>
      </c>
      <c r="F97" s="9">
        <f t="shared" si="17"/>
        <v>102.73215333333333</v>
      </c>
      <c r="G97" s="11">
        <f t="shared" si="18"/>
        <v>43.022253358656</v>
      </c>
      <c r="H97" s="5" t="s">
        <v>109</v>
      </c>
      <c r="I97" s="9">
        <v>104.81576</v>
      </c>
      <c r="J97" s="9">
        <v>93.921</v>
      </c>
      <c r="K97" s="9">
        <v>109.4597</v>
      </c>
      <c r="L97" s="6"/>
      <c r="M97" s="6"/>
    </row>
    <row r="98" spans="1:13" ht="24">
      <c r="A98" s="5">
        <v>29</v>
      </c>
      <c r="B98" s="166">
        <v>40184</v>
      </c>
      <c r="C98" s="9">
        <v>315.676</v>
      </c>
      <c r="D98" s="9">
        <v>2.324</v>
      </c>
      <c r="E98" s="11">
        <f t="shared" si="8"/>
        <v>0.2007936</v>
      </c>
      <c r="F98" s="9">
        <f t="shared" si="17"/>
        <v>125.36003333333333</v>
      </c>
      <c r="G98" s="11">
        <f t="shared" si="18"/>
        <v>25.171492389119997</v>
      </c>
      <c r="H98" s="5" t="s">
        <v>110</v>
      </c>
      <c r="I98" s="9">
        <v>122.1736</v>
      </c>
      <c r="J98" s="9">
        <v>116.76364</v>
      </c>
      <c r="K98" s="9">
        <v>137.14286</v>
      </c>
      <c r="L98" s="6"/>
      <c r="M98" s="6"/>
    </row>
    <row r="99" spans="1:13" ht="24">
      <c r="A99" s="5">
        <v>30</v>
      </c>
      <c r="B99" s="166">
        <v>40193</v>
      </c>
      <c r="C99" s="9">
        <v>315.506</v>
      </c>
      <c r="D99" s="9">
        <v>1.998</v>
      </c>
      <c r="E99" s="11">
        <f t="shared" si="8"/>
        <v>0.1726272</v>
      </c>
      <c r="F99" s="9">
        <f t="shared" si="17"/>
        <v>56.69631666666667</v>
      </c>
      <c r="G99" s="11">
        <f t="shared" si="18"/>
        <v>9.787326396480001</v>
      </c>
      <c r="H99" s="5" t="s">
        <v>111</v>
      </c>
      <c r="I99" s="9">
        <v>62.89308</v>
      </c>
      <c r="J99" s="9">
        <v>55.77905</v>
      </c>
      <c r="K99" s="9">
        <v>51.41682</v>
      </c>
      <c r="L99" s="6"/>
      <c r="M99" s="6"/>
    </row>
    <row r="100" spans="1:13" ht="24">
      <c r="A100" s="5">
        <v>31</v>
      </c>
      <c r="B100" s="166">
        <v>40197</v>
      </c>
      <c r="C100" s="9">
        <v>315.27</v>
      </c>
      <c r="D100" s="9">
        <v>1.087</v>
      </c>
      <c r="E100" s="9">
        <f t="shared" si="8"/>
        <v>0.09391680000000001</v>
      </c>
      <c r="F100" s="9">
        <f t="shared" si="17"/>
        <v>87.39013333333332</v>
      </c>
      <c r="G100" s="9">
        <f t="shared" si="18"/>
        <v>8.20740167424</v>
      </c>
      <c r="H100" s="66" t="s">
        <v>112</v>
      </c>
      <c r="I100" s="9">
        <v>96.26189</v>
      </c>
      <c r="J100" s="9">
        <v>74.75365</v>
      </c>
      <c r="K100" s="9">
        <v>91.15486</v>
      </c>
      <c r="L100" s="6"/>
      <c r="M100" s="6"/>
    </row>
    <row r="101" spans="1:13" ht="24">
      <c r="A101" s="5">
        <v>32</v>
      </c>
      <c r="B101" s="166">
        <v>40207</v>
      </c>
      <c r="C101" s="9">
        <v>315.536</v>
      </c>
      <c r="D101" s="9">
        <v>1.508</v>
      </c>
      <c r="E101" s="9">
        <f t="shared" si="8"/>
        <v>0.1302912</v>
      </c>
      <c r="F101" s="9">
        <f t="shared" si="17"/>
        <v>118.76694000000002</v>
      </c>
      <c r="G101" s="9">
        <f t="shared" si="18"/>
        <v>15.474287132928001</v>
      </c>
      <c r="H101" s="66" t="s">
        <v>113</v>
      </c>
      <c r="I101" s="9">
        <v>115.55414</v>
      </c>
      <c r="J101" s="9">
        <v>119.6684</v>
      </c>
      <c r="K101" s="9">
        <v>121.07828</v>
      </c>
      <c r="L101" s="6"/>
      <c r="M101" s="6"/>
    </row>
    <row r="102" spans="1:11" ht="24">
      <c r="A102" s="4">
        <v>33</v>
      </c>
      <c r="B102" s="169">
        <v>40213</v>
      </c>
      <c r="C102" s="59">
        <v>315.616</v>
      </c>
      <c r="D102" s="59">
        <v>4.755</v>
      </c>
      <c r="E102" s="59">
        <f t="shared" si="8"/>
        <v>0.41083200000000003</v>
      </c>
      <c r="F102" s="59">
        <f t="shared" si="17"/>
        <v>68.4782</v>
      </c>
      <c r="G102" s="59">
        <f t="shared" si="18"/>
        <v>28.133035862400003</v>
      </c>
      <c r="H102" s="4" t="s">
        <v>114</v>
      </c>
      <c r="I102" s="59">
        <v>64.18529</v>
      </c>
      <c r="J102" s="59">
        <v>73.57184</v>
      </c>
      <c r="K102" s="59">
        <v>67.67747</v>
      </c>
    </row>
    <row r="103" spans="1:11" ht="24">
      <c r="A103" s="4">
        <v>34</v>
      </c>
      <c r="B103" s="169">
        <v>40219</v>
      </c>
      <c r="C103" s="59">
        <v>315.586</v>
      </c>
      <c r="D103" s="59">
        <v>3.641</v>
      </c>
      <c r="E103" s="59">
        <f t="shared" si="8"/>
        <v>0.31458240000000004</v>
      </c>
      <c r="F103" s="59">
        <f t="shared" si="17"/>
        <v>42.49334666666667</v>
      </c>
      <c r="G103" s="59">
        <f t="shared" si="18"/>
        <v>13.367658978432003</v>
      </c>
      <c r="H103" s="4" t="s">
        <v>115</v>
      </c>
      <c r="I103" s="59">
        <v>55.6641</v>
      </c>
      <c r="J103" s="59">
        <v>35.38486</v>
      </c>
      <c r="K103" s="59">
        <v>36.43108</v>
      </c>
    </row>
    <row r="104" spans="1:11" ht="24">
      <c r="A104" s="4">
        <v>35</v>
      </c>
      <c r="B104" s="169">
        <v>40233</v>
      </c>
      <c r="C104" s="59">
        <v>315.626</v>
      </c>
      <c r="D104" s="59">
        <v>5.05</v>
      </c>
      <c r="E104" s="59">
        <f t="shared" si="8"/>
        <v>0.43632</v>
      </c>
      <c r="F104" s="59">
        <f t="shared" si="17"/>
        <v>80.88959666666666</v>
      </c>
      <c r="G104" s="59">
        <f t="shared" si="18"/>
        <v>35.2937488176</v>
      </c>
      <c r="H104" s="4" t="s">
        <v>116</v>
      </c>
      <c r="I104" s="59">
        <v>80.18248</v>
      </c>
      <c r="J104" s="59">
        <v>82.88949</v>
      </c>
      <c r="K104" s="59">
        <v>79.59682</v>
      </c>
    </row>
    <row r="105" spans="1:11" ht="24">
      <c r="A105" s="4">
        <v>36</v>
      </c>
      <c r="B105" s="169">
        <v>40240</v>
      </c>
      <c r="C105" s="59">
        <v>315.766</v>
      </c>
      <c r="D105" s="59">
        <v>6.553</v>
      </c>
      <c r="E105" s="59">
        <f t="shared" si="8"/>
        <v>0.5661792</v>
      </c>
      <c r="F105" s="59">
        <f t="shared" si="17"/>
        <v>157.11552666666668</v>
      </c>
      <c r="G105" s="59">
        <f t="shared" si="18"/>
        <v>88.95554319571201</v>
      </c>
      <c r="H105" s="67" t="s">
        <v>117</v>
      </c>
      <c r="I105" s="59">
        <v>148.30456</v>
      </c>
      <c r="J105" s="59">
        <v>159.53392</v>
      </c>
      <c r="K105" s="59">
        <v>163.5081</v>
      </c>
    </row>
    <row r="106" spans="1:11" ht="24">
      <c r="A106" s="4">
        <v>37</v>
      </c>
      <c r="B106" s="169">
        <v>40245</v>
      </c>
      <c r="C106" s="59">
        <v>315.776</v>
      </c>
      <c r="D106" s="59">
        <v>10.118</v>
      </c>
      <c r="E106" s="59">
        <f t="shared" si="8"/>
        <v>0.8741952000000001</v>
      </c>
      <c r="F106" s="59">
        <f t="shared" si="17"/>
        <v>156.94314666666668</v>
      </c>
      <c r="G106" s="59">
        <f t="shared" si="18"/>
        <v>137.19894548889602</v>
      </c>
      <c r="H106" s="67" t="s">
        <v>118</v>
      </c>
      <c r="I106" s="59">
        <v>152.21326</v>
      </c>
      <c r="J106" s="59">
        <v>158.32077</v>
      </c>
      <c r="K106" s="59">
        <v>160.29541</v>
      </c>
    </row>
    <row r="107" spans="1:11" ht="24.75" thickBot="1">
      <c r="A107" s="60">
        <v>38</v>
      </c>
      <c r="B107" s="170">
        <v>40250</v>
      </c>
      <c r="C107" s="62">
        <v>315.776</v>
      </c>
      <c r="D107" s="62">
        <v>5.05</v>
      </c>
      <c r="E107" s="62">
        <f t="shared" si="8"/>
        <v>0.43632</v>
      </c>
      <c r="F107" s="62">
        <f t="shared" si="17"/>
        <v>186.52008</v>
      </c>
      <c r="G107" s="62">
        <f t="shared" si="18"/>
        <v>81.3824413056</v>
      </c>
      <c r="H107" s="68" t="s">
        <v>119</v>
      </c>
      <c r="I107" s="62">
        <v>176.38202</v>
      </c>
      <c r="J107" s="62">
        <v>173.18957</v>
      </c>
      <c r="K107" s="62">
        <v>209.98865</v>
      </c>
    </row>
    <row r="108" spans="1:11" ht="24">
      <c r="A108" s="5">
        <v>1</v>
      </c>
      <c r="B108" s="166">
        <v>40273</v>
      </c>
      <c r="C108" s="9">
        <v>315.806</v>
      </c>
      <c r="D108" s="9">
        <v>0.948</v>
      </c>
      <c r="E108" s="9">
        <f t="shared" si="8"/>
        <v>0.0819072</v>
      </c>
      <c r="F108" s="9">
        <f t="shared" si="17"/>
        <v>74.88011</v>
      </c>
      <c r="G108" s="9">
        <f t="shared" si="18"/>
        <v>6.133220145792</v>
      </c>
      <c r="H108" s="69" t="s">
        <v>120</v>
      </c>
      <c r="I108" s="9">
        <v>59.73716</v>
      </c>
      <c r="J108" s="9">
        <v>77.90394</v>
      </c>
      <c r="K108" s="9">
        <v>86.99923</v>
      </c>
    </row>
    <row r="109" spans="1:11" ht="24">
      <c r="A109" s="4">
        <v>2</v>
      </c>
      <c r="B109" s="169">
        <v>40294</v>
      </c>
      <c r="C109" s="59">
        <v>315.816</v>
      </c>
      <c r="D109" s="59">
        <v>21.156</v>
      </c>
      <c r="E109" s="59">
        <f t="shared" si="8"/>
        <v>1.8278784</v>
      </c>
      <c r="F109" s="59">
        <f t="shared" si="17"/>
        <v>59.26168666666666</v>
      </c>
      <c r="G109" s="59">
        <f t="shared" si="18"/>
        <v>108.32315700556799</v>
      </c>
      <c r="H109" s="70" t="s">
        <v>121</v>
      </c>
      <c r="I109" s="59">
        <v>66.27267</v>
      </c>
      <c r="J109" s="59">
        <v>54.47747</v>
      </c>
      <c r="K109" s="59">
        <v>57.03492</v>
      </c>
    </row>
    <row r="110" spans="1:11" ht="24">
      <c r="A110" s="4">
        <v>3</v>
      </c>
      <c r="B110" s="169">
        <v>40303</v>
      </c>
      <c r="C110" s="59">
        <v>315.756</v>
      </c>
      <c r="D110" s="59">
        <v>7.798</v>
      </c>
      <c r="E110" s="59">
        <f t="shared" si="8"/>
        <v>0.6737472</v>
      </c>
      <c r="F110" s="59">
        <f t="shared" si="17"/>
        <v>93.87122</v>
      </c>
      <c r="G110" s="59">
        <f t="shared" si="18"/>
        <v>63.245471635583996</v>
      </c>
      <c r="H110" s="71" t="s">
        <v>122</v>
      </c>
      <c r="I110" s="59">
        <v>93.1104</v>
      </c>
      <c r="J110" s="59">
        <v>97.18374</v>
      </c>
      <c r="K110" s="59">
        <v>91.31952</v>
      </c>
    </row>
    <row r="111" spans="1:11" ht="24">
      <c r="A111" s="4">
        <v>4</v>
      </c>
      <c r="B111" s="169">
        <v>40310</v>
      </c>
      <c r="C111" s="59">
        <v>315.816</v>
      </c>
      <c r="D111" s="59">
        <v>9.881</v>
      </c>
      <c r="E111" s="59">
        <f t="shared" si="8"/>
        <v>0.8537184000000001</v>
      </c>
      <c r="F111" s="59">
        <f t="shared" si="17"/>
        <v>169.41922666666665</v>
      </c>
      <c r="G111" s="59">
        <f t="shared" si="18"/>
        <v>144.636311119104</v>
      </c>
      <c r="H111" s="67" t="s">
        <v>123</v>
      </c>
      <c r="I111" s="59">
        <v>160.29076</v>
      </c>
      <c r="J111" s="59">
        <v>186.92012</v>
      </c>
      <c r="K111" s="59">
        <v>161.0468</v>
      </c>
    </row>
    <row r="112" spans="1:11" ht="24">
      <c r="A112" s="4">
        <v>5</v>
      </c>
      <c r="B112" s="169">
        <v>40322</v>
      </c>
      <c r="C112" s="59">
        <v>315.806</v>
      </c>
      <c r="D112" s="59">
        <v>10.081</v>
      </c>
      <c r="E112" s="59">
        <f t="shared" si="8"/>
        <v>0.8709984</v>
      </c>
      <c r="F112" s="59">
        <f t="shared" si="17"/>
        <v>55.34341333333333</v>
      </c>
      <c r="G112" s="59">
        <f t="shared" si="18"/>
        <v>48.204024463871995</v>
      </c>
      <c r="H112" s="67" t="s">
        <v>124</v>
      </c>
      <c r="I112" s="59">
        <v>57.09381</v>
      </c>
      <c r="J112" s="59">
        <v>52.74918</v>
      </c>
      <c r="K112" s="59">
        <v>56.18725</v>
      </c>
    </row>
    <row r="113" spans="1:11" ht="24">
      <c r="A113" s="4">
        <v>6</v>
      </c>
      <c r="B113" s="169">
        <v>40332</v>
      </c>
      <c r="C113" s="59">
        <v>315.756</v>
      </c>
      <c r="D113" s="59">
        <v>8.449</v>
      </c>
      <c r="E113" s="59">
        <f t="shared" si="8"/>
        <v>0.7299936</v>
      </c>
      <c r="F113" s="59">
        <f t="shared" si="17"/>
        <v>144.91992333333334</v>
      </c>
      <c r="G113" s="59">
        <f t="shared" si="18"/>
        <v>105.79061654582401</v>
      </c>
      <c r="H113" s="67" t="s">
        <v>73</v>
      </c>
      <c r="I113" s="59">
        <v>144.9154</v>
      </c>
      <c r="J113" s="59">
        <v>127.10265</v>
      </c>
      <c r="K113" s="59">
        <v>162.74172</v>
      </c>
    </row>
    <row r="114" spans="1:11" ht="24">
      <c r="A114" s="4">
        <v>7</v>
      </c>
      <c r="B114" s="169">
        <v>40338</v>
      </c>
      <c r="C114" s="59">
        <v>315.806</v>
      </c>
      <c r="D114" s="59">
        <v>10.806</v>
      </c>
      <c r="E114" s="59">
        <f t="shared" si="8"/>
        <v>0.9336384</v>
      </c>
      <c r="F114" s="59">
        <f t="shared" si="17"/>
        <v>181.70182666666665</v>
      </c>
      <c r="G114" s="59">
        <f t="shared" si="18"/>
        <v>169.64380272614397</v>
      </c>
      <c r="H114" s="67" t="s">
        <v>74</v>
      </c>
      <c r="I114" s="59">
        <v>186.63576</v>
      </c>
      <c r="J114" s="59">
        <v>223.07628</v>
      </c>
      <c r="K114" s="59">
        <v>135.39344</v>
      </c>
    </row>
    <row r="115" spans="1:11" ht="24">
      <c r="A115" s="4">
        <v>8</v>
      </c>
      <c r="B115" s="169">
        <v>40353</v>
      </c>
      <c r="C115" s="59">
        <v>316.126</v>
      </c>
      <c r="D115" s="59">
        <v>25.13</v>
      </c>
      <c r="E115" s="59">
        <f t="shared" si="8"/>
        <v>2.171232</v>
      </c>
      <c r="F115" s="59">
        <f aca="true" t="shared" si="19" ref="F115:F208">+AVERAGE(I115:K115)</f>
        <v>113.86690666666668</v>
      </c>
      <c r="G115" s="59">
        <f aca="true" t="shared" si="20" ref="G115:G208">F115*E115</f>
        <v>247.23147149568</v>
      </c>
      <c r="H115" s="67" t="s">
        <v>75</v>
      </c>
      <c r="I115" s="59">
        <v>123.70823</v>
      </c>
      <c r="J115" s="59">
        <v>94.42583</v>
      </c>
      <c r="K115" s="59">
        <v>123.46666</v>
      </c>
    </row>
    <row r="116" spans="1:11" ht="24">
      <c r="A116" s="4">
        <v>9</v>
      </c>
      <c r="B116" s="169">
        <v>40361</v>
      </c>
      <c r="C116" s="59">
        <v>316.136</v>
      </c>
      <c r="D116" s="59">
        <v>24.338</v>
      </c>
      <c r="E116" s="59">
        <f t="shared" si="8"/>
        <v>2.1028032000000003</v>
      </c>
      <c r="F116" s="59">
        <f t="shared" si="19"/>
        <v>96.63673</v>
      </c>
      <c r="G116" s="59">
        <f t="shared" si="20"/>
        <v>203.20802508153602</v>
      </c>
      <c r="H116" s="67" t="s">
        <v>76</v>
      </c>
      <c r="I116" s="59">
        <v>99.13655</v>
      </c>
      <c r="J116" s="72" t="s">
        <v>125</v>
      </c>
      <c r="K116" s="59">
        <v>94.13691</v>
      </c>
    </row>
    <row r="117" spans="1:11" ht="24">
      <c r="A117" s="4">
        <v>10</v>
      </c>
      <c r="B117" s="169">
        <v>40371</v>
      </c>
      <c r="C117" s="59">
        <v>315.756</v>
      </c>
      <c r="D117" s="59">
        <v>8.236</v>
      </c>
      <c r="E117" s="59">
        <f t="shared" si="8"/>
        <v>0.7115904000000001</v>
      </c>
      <c r="F117" s="59">
        <f t="shared" si="19"/>
        <v>104.92622333333334</v>
      </c>
      <c r="G117" s="59">
        <f t="shared" si="20"/>
        <v>74.664493232256</v>
      </c>
      <c r="H117" s="67" t="s">
        <v>77</v>
      </c>
      <c r="I117" s="59">
        <v>97.10098</v>
      </c>
      <c r="J117" s="59">
        <v>108.75321</v>
      </c>
      <c r="K117" s="59">
        <v>108.92448</v>
      </c>
    </row>
    <row r="118" spans="1:11" ht="24">
      <c r="A118" s="4">
        <v>11</v>
      </c>
      <c r="B118" s="169">
        <v>40385</v>
      </c>
      <c r="C118" s="59">
        <v>315.726</v>
      </c>
      <c r="D118" s="59">
        <v>8.033</v>
      </c>
      <c r="E118" s="59">
        <f t="shared" si="8"/>
        <v>0.6940512</v>
      </c>
      <c r="F118" s="59">
        <f t="shared" si="19"/>
        <v>94.46440333333334</v>
      </c>
      <c r="G118" s="59">
        <f t="shared" si="20"/>
        <v>65.563132490784</v>
      </c>
      <c r="H118" s="67" t="s">
        <v>78</v>
      </c>
      <c r="I118" s="59">
        <v>110.9382</v>
      </c>
      <c r="J118" s="59">
        <v>91.29104</v>
      </c>
      <c r="K118" s="59">
        <v>81.16397</v>
      </c>
    </row>
    <row r="119" spans="1:13" ht="24">
      <c r="A119" s="4">
        <v>12</v>
      </c>
      <c r="B119" s="169">
        <v>40395</v>
      </c>
      <c r="C119" s="59">
        <v>316.856</v>
      </c>
      <c r="D119" s="59">
        <v>64.657</v>
      </c>
      <c r="E119" s="59">
        <f t="shared" si="8"/>
        <v>5.5863648</v>
      </c>
      <c r="F119" s="59">
        <f t="shared" si="19"/>
        <v>288.8751</v>
      </c>
      <c r="G119" s="59">
        <f t="shared" si="20"/>
        <v>1613.7616902364798</v>
      </c>
      <c r="H119" s="67" t="s">
        <v>79</v>
      </c>
      <c r="I119" s="59">
        <v>285.90878</v>
      </c>
      <c r="J119" s="59">
        <v>303.78797</v>
      </c>
      <c r="K119" s="59">
        <v>276.92855</v>
      </c>
      <c r="M119" s="4"/>
    </row>
    <row r="120" spans="1:11" ht="24">
      <c r="A120" s="4">
        <v>13</v>
      </c>
      <c r="B120" s="169">
        <v>40403</v>
      </c>
      <c r="C120" s="59">
        <v>318.546</v>
      </c>
      <c r="D120" s="59">
        <v>223.877</v>
      </c>
      <c r="E120" s="59">
        <f t="shared" si="8"/>
        <v>19.342972800000002</v>
      </c>
      <c r="F120" s="59">
        <f t="shared" si="19"/>
        <v>756.9663733333333</v>
      </c>
      <c r="G120" s="59">
        <f t="shared" si="20"/>
        <v>14641.979969901313</v>
      </c>
      <c r="H120" s="67" t="s">
        <v>80</v>
      </c>
      <c r="I120" s="59">
        <v>825.25338</v>
      </c>
      <c r="J120" s="59">
        <v>769.94434</v>
      </c>
      <c r="K120" s="59">
        <v>675.7014</v>
      </c>
    </row>
    <row r="121" spans="1:11" ht="24">
      <c r="A121" s="4">
        <v>14</v>
      </c>
      <c r="B121" s="169">
        <v>40414</v>
      </c>
      <c r="C121" s="59">
        <v>318.306</v>
      </c>
      <c r="D121" s="59">
        <v>194.2</v>
      </c>
      <c r="E121" s="59">
        <f t="shared" si="8"/>
        <v>16.77888</v>
      </c>
      <c r="F121" s="59">
        <f t="shared" si="19"/>
        <v>257.76317</v>
      </c>
      <c r="G121" s="59">
        <f t="shared" si="20"/>
        <v>4324.9772978496</v>
      </c>
      <c r="H121" s="67" t="s">
        <v>81</v>
      </c>
      <c r="I121" s="59">
        <v>322.26849</v>
      </c>
      <c r="J121" s="59">
        <v>258.99603</v>
      </c>
      <c r="K121" s="59">
        <v>192.02499</v>
      </c>
    </row>
    <row r="122" spans="1:11" ht="24">
      <c r="A122" s="4">
        <v>15</v>
      </c>
      <c r="B122" s="169">
        <v>40430</v>
      </c>
      <c r="C122" s="59">
        <v>316.406</v>
      </c>
      <c r="D122" s="59">
        <v>47.091</v>
      </c>
      <c r="E122" s="59">
        <f t="shared" si="8"/>
        <v>4.0686624</v>
      </c>
      <c r="F122" s="59">
        <f t="shared" si="19"/>
        <v>133.59821</v>
      </c>
      <c r="G122" s="59">
        <f t="shared" si="20"/>
        <v>543.566013734304</v>
      </c>
      <c r="H122" s="4" t="s">
        <v>82</v>
      </c>
      <c r="I122" s="59">
        <v>129.83947</v>
      </c>
      <c r="J122" s="59">
        <v>125.87681</v>
      </c>
      <c r="K122" s="59">
        <v>145.07835</v>
      </c>
    </row>
    <row r="123" spans="1:11" ht="24">
      <c r="A123" s="4">
        <v>16</v>
      </c>
      <c r="B123" s="169">
        <v>40433</v>
      </c>
      <c r="C123" s="59">
        <v>318.876</v>
      </c>
      <c r="D123" s="59">
        <v>260.682</v>
      </c>
      <c r="E123" s="59">
        <f t="shared" si="8"/>
        <v>22.522924800000002</v>
      </c>
      <c r="F123" s="59">
        <f t="shared" si="19"/>
        <v>139.01318333333333</v>
      </c>
      <c r="G123" s="59">
        <f t="shared" si="20"/>
        <v>3130.9834744252803</v>
      </c>
      <c r="H123" s="4" t="s">
        <v>83</v>
      </c>
      <c r="I123" s="59">
        <v>103.63268</v>
      </c>
      <c r="J123" s="59">
        <v>156.62218</v>
      </c>
      <c r="K123" s="59">
        <v>156.78469</v>
      </c>
    </row>
    <row r="124" spans="1:11" ht="24">
      <c r="A124" s="4">
        <v>17</v>
      </c>
      <c r="B124" s="169">
        <v>40438</v>
      </c>
      <c r="C124" s="59">
        <v>319.446</v>
      </c>
      <c r="D124" s="59">
        <v>364.416</v>
      </c>
      <c r="E124" s="59">
        <f t="shared" si="8"/>
        <v>31.4855424</v>
      </c>
      <c r="F124" s="59">
        <f t="shared" si="19"/>
        <v>121.10590333333333</v>
      </c>
      <c r="G124" s="59">
        <f t="shared" si="20"/>
        <v>3813.085054291968</v>
      </c>
      <c r="H124" s="4" t="s">
        <v>84</v>
      </c>
      <c r="I124" s="59">
        <v>123.83901</v>
      </c>
      <c r="J124" s="59">
        <v>113.67466</v>
      </c>
      <c r="K124" s="59">
        <v>125.80404</v>
      </c>
    </row>
    <row r="125" spans="1:11" ht="24">
      <c r="A125" s="4">
        <v>18</v>
      </c>
      <c r="B125" s="169">
        <v>40454</v>
      </c>
      <c r="C125" s="59">
        <v>317.046</v>
      </c>
      <c r="D125" s="59">
        <v>96.038</v>
      </c>
      <c r="E125" s="59">
        <f t="shared" si="8"/>
        <v>8.2976832</v>
      </c>
      <c r="F125" s="59">
        <f t="shared" si="19"/>
        <v>174.73234</v>
      </c>
      <c r="G125" s="59">
        <f t="shared" si="20"/>
        <v>1449.8736021146879</v>
      </c>
      <c r="H125" s="4" t="s">
        <v>85</v>
      </c>
      <c r="I125" s="59">
        <v>201.185</v>
      </c>
      <c r="J125" s="59">
        <v>162.40777</v>
      </c>
      <c r="K125" s="59">
        <v>160.60425</v>
      </c>
    </row>
    <row r="126" spans="1:11" ht="24">
      <c r="A126" s="4">
        <v>19</v>
      </c>
      <c r="B126" s="169">
        <v>40469</v>
      </c>
      <c r="C126" s="59">
        <v>316.436</v>
      </c>
      <c r="D126" s="59">
        <v>47.233</v>
      </c>
      <c r="E126" s="59">
        <f t="shared" si="8"/>
        <v>4.0809312</v>
      </c>
      <c r="F126" s="59">
        <f t="shared" si="19"/>
        <v>639.9282166666667</v>
      </c>
      <c r="G126" s="59">
        <f t="shared" si="20"/>
        <v>2611.5030251553603</v>
      </c>
      <c r="H126" s="4" t="s">
        <v>86</v>
      </c>
      <c r="I126" s="59">
        <v>682.45721</v>
      </c>
      <c r="J126" s="59">
        <v>630.54821</v>
      </c>
      <c r="K126" s="59">
        <v>606.77923</v>
      </c>
    </row>
    <row r="127" spans="1:11" ht="24">
      <c r="A127" s="4">
        <v>20</v>
      </c>
      <c r="B127" s="169">
        <v>40476</v>
      </c>
      <c r="C127" s="59">
        <v>316.856</v>
      </c>
      <c r="D127" s="59">
        <v>92.943</v>
      </c>
      <c r="E127" s="59">
        <f t="shared" si="8"/>
        <v>8.0302752</v>
      </c>
      <c r="F127" s="59">
        <f t="shared" si="19"/>
        <v>113.17137000000001</v>
      </c>
      <c r="G127" s="59">
        <f t="shared" si="20"/>
        <v>908.7972458610241</v>
      </c>
      <c r="H127" s="4" t="s">
        <v>59</v>
      </c>
      <c r="I127" s="59">
        <v>102.85043</v>
      </c>
      <c r="J127" s="59">
        <v>129.67123</v>
      </c>
      <c r="K127" s="59">
        <v>106.99245</v>
      </c>
    </row>
    <row r="128" spans="1:11" ht="24">
      <c r="A128" s="4">
        <v>21</v>
      </c>
      <c r="B128" s="169">
        <v>40484</v>
      </c>
      <c r="C128" s="59">
        <v>316.756</v>
      </c>
      <c r="D128" s="59">
        <v>87.415</v>
      </c>
      <c r="E128" s="59">
        <f t="shared" si="8"/>
        <v>7.552656000000001</v>
      </c>
      <c r="F128" s="59">
        <f t="shared" si="19"/>
        <v>128.81765</v>
      </c>
      <c r="G128" s="59">
        <f t="shared" si="20"/>
        <v>972.9153971784</v>
      </c>
      <c r="H128" s="4" t="s">
        <v>60</v>
      </c>
      <c r="I128" s="59">
        <v>120.78876</v>
      </c>
      <c r="J128" s="59">
        <v>152.9912</v>
      </c>
      <c r="K128" s="59">
        <v>112.67299</v>
      </c>
    </row>
    <row r="129" spans="1:11" ht="24">
      <c r="A129" s="4">
        <v>22</v>
      </c>
      <c r="B129" s="169">
        <v>40496</v>
      </c>
      <c r="C129" s="59">
        <v>316.346</v>
      </c>
      <c r="D129" s="59">
        <v>46.382</v>
      </c>
      <c r="E129" s="59">
        <f t="shared" si="8"/>
        <v>4.0074048</v>
      </c>
      <c r="F129" s="59">
        <f t="shared" si="19"/>
        <v>123.67253333333333</v>
      </c>
      <c r="G129" s="59">
        <f t="shared" si="20"/>
        <v>495.60590370816</v>
      </c>
      <c r="H129" s="4" t="s">
        <v>61</v>
      </c>
      <c r="I129" s="59">
        <v>111.56103</v>
      </c>
      <c r="J129" s="59">
        <v>115.79124</v>
      </c>
      <c r="K129" s="59">
        <v>143.66533</v>
      </c>
    </row>
    <row r="130" spans="1:11" ht="24">
      <c r="A130" s="4">
        <v>23</v>
      </c>
      <c r="B130" s="169">
        <v>40504</v>
      </c>
      <c r="C130" s="59">
        <v>316.476</v>
      </c>
      <c r="D130" s="59">
        <v>51.811</v>
      </c>
      <c r="E130" s="59">
        <f t="shared" si="8"/>
        <v>4.4764704</v>
      </c>
      <c r="F130" s="59">
        <f t="shared" si="19"/>
        <v>109.79241666666667</v>
      </c>
      <c r="G130" s="59">
        <f t="shared" si="20"/>
        <v>491.48250335280005</v>
      </c>
      <c r="H130" s="4" t="s">
        <v>62</v>
      </c>
      <c r="I130" s="59">
        <v>116.79059</v>
      </c>
      <c r="J130" s="59">
        <v>117.54494</v>
      </c>
      <c r="K130" s="59">
        <v>95.04172</v>
      </c>
    </row>
    <row r="131" spans="1:11" ht="24">
      <c r="A131" s="4">
        <v>24</v>
      </c>
      <c r="B131" s="169">
        <v>40516</v>
      </c>
      <c r="C131" s="59">
        <v>315.826</v>
      </c>
      <c r="D131" s="59">
        <v>13.976</v>
      </c>
      <c r="E131" s="59">
        <f t="shared" si="8"/>
        <v>1.2075264</v>
      </c>
      <c r="F131" s="59">
        <f t="shared" si="19"/>
        <v>86.28847</v>
      </c>
      <c r="G131" s="59">
        <f t="shared" si="20"/>
        <v>104.19560554060801</v>
      </c>
      <c r="H131" s="4" t="s">
        <v>63</v>
      </c>
      <c r="I131" s="59">
        <v>82.13804</v>
      </c>
      <c r="J131" s="59">
        <v>84.99367</v>
      </c>
      <c r="K131" s="59">
        <v>91.7337</v>
      </c>
    </row>
    <row r="132" spans="1:11" ht="24">
      <c r="A132" s="4">
        <v>25</v>
      </c>
      <c r="B132" s="169">
        <v>40524</v>
      </c>
      <c r="C132" s="59">
        <v>315.796</v>
      </c>
      <c r="D132" s="59">
        <v>12.737</v>
      </c>
      <c r="E132" s="59">
        <f t="shared" si="8"/>
        <v>1.1004768</v>
      </c>
      <c r="F132" s="59">
        <f t="shared" si="19"/>
        <v>84.24716</v>
      </c>
      <c r="G132" s="59">
        <f t="shared" si="20"/>
        <v>92.71204504588799</v>
      </c>
      <c r="H132" s="4" t="s">
        <v>64</v>
      </c>
      <c r="I132" s="59">
        <v>87.55072</v>
      </c>
      <c r="J132" s="59">
        <v>84.97317</v>
      </c>
      <c r="K132" s="59">
        <v>80.21759</v>
      </c>
    </row>
    <row r="133" spans="1:11" ht="24">
      <c r="A133" s="4">
        <v>26</v>
      </c>
      <c r="B133" s="169">
        <v>40532</v>
      </c>
      <c r="C133" s="59">
        <v>315.726</v>
      </c>
      <c r="D133" s="59">
        <v>10.808</v>
      </c>
      <c r="E133" s="59">
        <f t="shared" si="8"/>
        <v>0.9338112000000001</v>
      </c>
      <c r="F133" s="59">
        <f t="shared" si="19"/>
        <v>91.61791</v>
      </c>
      <c r="G133" s="59">
        <f t="shared" si="20"/>
        <v>85.553830478592</v>
      </c>
      <c r="H133" s="4" t="s">
        <v>66</v>
      </c>
      <c r="I133" s="59">
        <v>82.20537</v>
      </c>
      <c r="J133" s="59">
        <v>96.57561</v>
      </c>
      <c r="K133" s="59">
        <v>96.07275</v>
      </c>
    </row>
    <row r="134" spans="1:11" ht="24">
      <c r="A134" s="4">
        <v>27</v>
      </c>
      <c r="B134" s="169">
        <v>40549</v>
      </c>
      <c r="C134" s="59">
        <v>315.586</v>
      </c>
      <c r="D134" s="59">
        <v>8.553</v>
      </c>
      <c r="E134" s="59">
        <f t="shared" si="8"/>
        <v>0.7389792000000001</v>
      </c>
      <c r="F134" s="59">
        <f t="shared" si="19"/>
        <v>65.47051666666667</v>
      </c>
      <c r="G134" s="59">
        <f t="shared" si="20"/>
        <v>48.38135002992001</v>
      </c>
      <c r="H134" s="4" t="s">
        <v>67</v>
      </c>
      <c r="I134" s="59">
        <v>69.58864</v>
      </c>
      <c r="J134" s="59">
        <v>65.7667</v>
      </c>
      <c r="K134" s="59">
        <v>61.05621</v>
      </c>
    </row>
    <row r="135" spans="1:11" ht="24">
      <c r="A135" s="4">
        <v>28</v>
      </c>
      <c r="B135" s="169">
        <v>40556</v>
      </c>
      <c r="C135" s="59">
        <v>315.776</v>
      </c>
      <c r="D135" s="59">
        <v>12.588</v>
      </c>
      <c r="E135" s="59">
        <f t="shared" si="8"/>
        <v>1.0876032</v>
      </c>
      <c r="F135" s="59">
        <f t="shared" si="19"/>
        <v>58.794459999999994</v>
      </c>
      <c r="G135" s="59">
        <f t="shared" si="20"/>
        <v>63.945042838271995</v>
      </c>
      <c r="H135" s="4" t="s">
        <v>126</v>
      </c>
      <c r="I135" s="59">
        <v>50.80109</v>
      </c>
      <c r="J135" s="59">
        <v>68.23266</v>
      </c>
      <c r="K135" s="59">
        <v>57.34963</v>
      </c>
    </row>
    <row r="136" spans="1:11" ht="24">
      <c r="A136" s="4">
        <v>29</v>
      </c>
      <c r="B136" s="169">
        <v>40571</v>
      </c>
      <c r="C136" s="59">
        <v>315.526</v>
      </c>
      <c r="D136" s="59">
        <v>7.55</v>
      </c>
      <c r="E136" s="59">
        <f t="shared" si="8"/>
        <v>0.65232</v>
      </c>
      <c r="F136" s="59">
        <f t="shared" si="19"/>
        <v>71.31061999999999</v>
      </c>
      <c r="G136" s="59">
        <f t="shared" si="20"/>
        <v>46.51734363839999</v>
      </c>
      <c r="H136" s="4" t="s">
        <v>127</v>
      </c>
      <c r="I136" s="59">
        <v>81.16594</v>
      </c>
      <c r="J136" s="59">
        <v>59.64035</v>
      </c>
      <c r="K136" s="59">
        <v>73.12557</v>
      </c>
    </row>
    <row r="137" spans="1:11" ht="24">
      <c r="A137" s="4">
        <v>30</v>
      </c>
      <c r="B137" s="169">
        <v>40578</v>
      </c>
      <c r="C137" s="59">
        <v>315.526</v>
      </c>
      <c r="D137" s="59">
        <v>8.992</v>
      </c>
      <c r="E137" s="59">
        <f t="shared" si="8"/>
        <v>0.7769088000000001</v>
      </c>
      <c r="F137" s="59">
        <f t="shared" si="19"/>
        <v>129.80439333333334</v>
      </c>
      <c r="G137" s="59">
        <f t="shared" si="20"/>
        <v>100.84617545932801</v>
      </c>
      <c r="H137" s="4" t="s">
        <v>128</v>
      </c>
      <c r="I137" s="59">
        <v>125.14772</v>
      </c>
      <c r="J137" s="59">
        <v>128.65143</v>
      </c>
      <c r="K137" s="59">
        <v>135.61403</v>
      </c>
    </row>
    <row r="138" spans="1:11" ht="24">
      <c r="A138" s="4">
        <v>31</v>
      </c>
      <c r="B138" s="169">
        <v>40584</v>
      </c>
      <c r="C138" s="59">
        <v>315.456</v>
      </c>
      <c r="D138" s="59">
        <v>8.231</v>
      </c>
      <c r="E138" s="59">
        <f t="shared" si="8"/>
        <v>0.7111584000000001</v>
      </c>
      <c r="F138" s="59">
        <f t="shared" si="19"/>
        <v>137.59124</v>
      </c>
      <c r="G138" s="59">
        <f t="shared" si="20"/>
        <v>97.84916609241601</v>
      </c>
      <c r="H138" s="4" t="s">
        <v>129</v>
      </c>
      <c r="I138" s="59">
        <v>157.7578</v>
      </c>
      <c r="J138" s="59">
        <v>127.38896</v>
      </c>
      <c r="K138" s="59">
        <v>127.62696</v>
      </c>
    </row>
    <row r="139" spans="1:11" ht="24">
      <c r="A139" s="4">
        <v>32</v>
      </c>
      <c r="B139" s="169">
        <v>40598</v>
      </c>
      <c r="C139" s="59">
        <v>315.476</v>
      </c>
      <c r="D139" s="59">
        <v>8.535</v>
      </c>
      <c r="E139" s="59">
        <f t="shared" si="8"/>
        <v>0.7374240000000001</v>
      </c>
      <c r="F139" s="59">
        <f t="shared" si="19"/>
        <v>140.70191</v>
      </c>
      <c r="G139" s="59">
        <f t="shared" si="20"/>
        <v>103.75696527984</v>
      </c>
      <c r="H139" s="4" t="s">
        <v>130</v>
      </c>
      <c r="I139" s="59">
        <v>131.86156</v>
      </c>
      <c r="J139" s="59">
        <v>154.28296</v>
      </c>
      <c r="K139" s="59">
        <v>135.96121</v>
      </c>
    </row>
    <row r="140" spans="1:11" ht="24">
      <c r="A140" s="4">
        <v>33</v>
      </c>
      <c r="B140" s="169">
        <v>40609</v>
      </c>
      <c r="C140" s="59">
        <v>315.576</v>
      </c>
      <c r="D140" s="59">
        <v>11.238</v>
      </c>
      <c r="E140" s="59">
        <f t="shared" si="8"/>
        <v>0.9709632</v>
      </c>
      <c r="F140" s="59">
        <f t="shared" si="19"/>
        <v>69.48243000000001</v>
      </c>
      <c r="G140" s="59">
        <f t="shared" si="20"/>
        <v>67.46488257657602</v>
      </c>
      <c r="H140" s="4" t="s">
        <v>131</v>
      </c>
      <c r="I140" s="59">
        <v>57.99313</v>
      </c>
      <c r="J140" s="59">
        <v>73.73308</v>
      </c>
      <c r="K140" s="59">
        <v>76.72108</v>
      </c>
    </row>
    <row r="141" spans="1:11" ht="24">
      <c r="A141" s="4">
        <v>34</v>
      </c>
      <c r="B141" s="169">
        <v>40618</v>
      </c>
      <c r="C141" s="59">
        <v>315.896</v>
      </c>
      <c r="D141" s="59">
        <v>16.856</v>
      </c>
      <c r="E141" s="59">
        <f t="shared" si="8"/>
        <v>1.4563584000000003</v>
      </c>
      <c r="F141" s="59">
        <f t="shared" si="19"/>
        <v>67.38464666666665</v>
      </c>
      <c r="G141" s="59">
        <f t="shared" si="20"/>
        <v>98.136196204032</v>
      </c>
      <c r="H141" s="4" t="s">
        <v>132</v>
      </c>
      <c r="I141" s="59">
        <v>56.92755</v>
      </c>
      <c r="J141" s="59">
        <v>65.05834</v>
      </c>
      <c r="K141" s="59">
        <v>80.16805</v>
      </c>
    </row>
    <row r="142" spans="1:11" ht="24.75" thickBot="1">
      <c r="A142" s="60">
        <v>35</v>
      </c>
      <c r="B142" s="170">
        <v>40626</v>
      </c>
      <c r="C142" s="62">
        <v>315.77</v>
      </c>
      <c r="D142" s="62">
        <v>18.13</v>
      </c>
      <c r="E142" s="62">
        <f t="shared" si="8"/>
        <v>1.566432</v>
      </c>
      <c r="F142" s="62">
        <f t="shared" si="19"/>
        <v>64.33056</v>
      </c>
      <c r="G142" s="62">
        <f t="shared" si="20"/>
        <v>100.76944776192</v>
      </c>
      <c r="H142" s="60" t="s">
        <v>133</v>
      </c>
      <c r="I142" s="62">
        <v>62.92996</v>
      </c>
      <c r="J142" s="62">
        <v>68.66095</v>
      </c>
      <c r="K142" s="62">
        <v>61.40077</v>
      </c>
    </row>
    <row r="143" spans="1:11" ht="24">
      <c r="A143" s="4">
        <v>1</v>
      </c>
      <c r="B143" s="169">
        <v>40640</v>
      </c>
      <c r="C143" s="59">
        <v>315.806</v>
      </c>
      <c r="D143" s="59">
        <v>17.686</v>
      </c>
      <c r="E143" s="59">
        <f t="shared" si="8"/>
        <v>1.5280704</v>
      </c>
      <c r="F143" s="59">
        <f t="shared" si="19"/>
        <v>251.66659333333334</v>
      </c>
      <c r="G143" s="59">
        <f t="shared" si="20"/>
        <v>384.56427194150405</v>
      </c>
      <c r="H143" s="4" t="s">
        <v>120</v>
      </c>
      <c r="I143" s="59">
        <v>249.63636</v>
      </c>
      <c r="J143" s="59">
        <v>250.80315</v>
      </c>
      <c r="K143" s="59">
        <v>254.56027</v>
      </c>
    </row>
    <row r="144" spans="1:11" ht="24">
      <c r="A144" s="4">
        <v>2</v>
      </c>
      <c r="B144" s="169">
        <v>40653</v>
      </c>
      <c r="C144" s="59">
        <v>315.896</v>
      </c>
      <c r="D144" s="59">
        <v>21.345</v>
      </c>
      <c r="E144" s="59">
        <f t="shared" si="8"/>
        <v>1.844208</v>
      </c>
      <c r="F144" s="59">
        <f t="shared" si="19"/>
        <v>245.82013666666668</v>
      </c>
      <c r="G144" s="59">
        <f t="shared" si="20"/>
        <v>453.34346260176005</v>
      </c>
      <c r="H144" s="4" t="s">
        <v>121</v>
      </c>
      <c r="I144" s="59">
        <v>242.79211</v>
      </c>
      <c r="J144" s="59">
        <v>254.15521</v>
      </c>
      <c r="K144" s="59">
        <v>240.51309</v>
      </c>
    </row>
    <row r="145" spans="1:11" ht="24">
      <c r="A145" s="4">
        <v>3</v>
      </c>
      <c r="B145" s="169">
        <v>40660</v>
      </c>
      <c r="C145" s="59">
        <v>316.576</v>
      </c>
      <c r="D145" s="59">
        <v>56.236</v>
      </c>
      <c r="E145" s="59">
        <f t="shared" si="8"/>
        <v>4.8587904</v>
      </c>
      <c r="F145" s="59">
        <f t="shared" si="19"/>
        <v>244.87086999999997</v>
      </c>
      <c r="G145" s="59">
        <f t="shared" si="20"/>
        <v>1189.7762323956479</v>
      </c>
      <c r="H145" s="4" t="s">
        <v>122</v>
      </c>
      <c r="I145" s="59">
        <v>233.72173</v>
      </c>
      <c r="J145" s="59">
        <v>246.68003</v>
      </c>
      <c r="K145" s="59">
        <v>254.21085</v>
      </c>
    </row>
    <row r="146" spans="1:11" ht="24">
      <c r="A146" s="4">
        <v>4</v>
      </c>
      <c r="B146" s="73">
        <v>19853</v>
      </c>
      <c r="C146" s="59">
        <v>316.536</v>
      </c>
      <c r="D146" s="59">
        <v>72.646</v>
      </c>
      <c r="E146" s="59">
        <f t="shared" si="8"/>
        <v>6.276614400000001</v>
      </c>
      <c r="F146" s="59">
        <f t="shared" si="19"/>
        <v>43.9837</v>
      </c>
      <c r="G146" s="59">
        <f t="shared" si="20"/>
        <v>276.06872478528004</v>
      </c>
      <c r="H146" s="4" t="s">
        <v>123</v>
      </c>
      <c r="I146" s="59">
        <v>50.14506</v>
      </c>
      <c r="J146" s="59">
        <v>37.60671</v>
      </c>
      <c r="K146" s="59">
        <v>44.19933</v>
      </c>
    </row>
    <row r="147" spans="1:11" ht="24">
      <c r="A147" s="4">
        <v>5</v>
      </c>
      <c r="B147" s="73">
        <v>19869</v>
      </c>
      <c r="C147" s="59">
        <v>316.416</v>
      </c>
      <c r="D147" s="59">
        <v>62.754</v>
      </c>
      <c r="E147" s="59">
        <f t="shared" si="8"/>
        <v>5.4219456</v>
      </c>
      <c r="F147" s="59">
        <f t="shared" si="19"/>
        <v>145.3102</v>
      </c>
      <c r="G147" s="59">
        <f t="shared" si="20"/>
        <v>787.86399952512</v>
      </c>
      <c r="H147" s="4" t="s">
        <v>124</v>
      </c>
      <c r="I147" s="59">
        <v>121.96052</v>
      </c>
      <c r="J147" s="59">
        <v>124.85812</v>
      </c>
      <c r="K147" s="59">
        <v>189.11196</v>
      </c>
    </row>
    <row r="148" spans="1:11" ht="24">
      <c r="A148" s="4">
        <v>6</v>
      </c>
      <c r="B148" s="73">
        <v>19875</v>
      </c>
      <c r="C148" s="59">
        <v>316.786</v>
      </c>
      <c r="D148" s="59">
        <v>80.4</v>
      </c>
      <c r="E148" s="59">
        <f t="shared" si="8"/>
        <v>6.946560000000001</v>
      </c>
      <c r="F148" s="59">
        <f t="shared" si="19"/>
        <v>42.662266666666675</v>
      </c>
      <c r="G148" s="59">
        <f t="shared" si="20"/>
        <v>296.3559951360001</v>
      </c>
      <c r="H148" s="4" t="s">
        <v>134</v>
      </c>
      <c r="I148" s="59">
        <v>35.42758</v>
      </c>
      <c r="J148" s="59">
        <v>43.64497</v>
      </c>
      <c r="K148" s="59">
        <v>48.91425</v>
      </c>
    </row>
    <row r="149" spans="1:11" ht="24">
      <c r="A149" s="4">
        <v>7</v>
      </c>
      <c r="B149" s="73">
        <v>19878</v>
      </c>
      <c r="C149" s="59">
        <v>316.536</v>
      </c>
      <c r="D149" s="59">
        <v>72.646</v>
      </c>
      <c r="E149" s="59">
        <f t="shared" si="8"/>
        <v>6.276614400000001</v>
      </c>
      <c r="F149" s="59">
        <f t="shared" si="19"/>
        <v>168.27364</v>
      </c>
      <c r="G149" s="59">
        <f t="shared" si="20"/>
        <v>1056.188751964416</v>
      </c>
      <c r="H149" s="4" t="s">
        <v>74</v>
      </c>
      <c r="I149" s="59">
        <v>171.24309</v>
      </c>
      <c r="J149" s="59">
        <v>168.87451</v>
      </c>
      <c r="K149" s="59">
        <v>164.70332</v>
      </c>
    </row>
    <row r="150" spans="1:11" ht="24">
      <c r="A150" s="4">
        <v>8</v>
      </c>
      <c r="B150" s="73">
        <v>19888</v>
      </c>
      <c r="C150" s="59">
        <v>316.416</v>
      </c>
      <c r="D150" s="59">
        <v>62.754</v>
      </c>
      <c r="E150" s="59">
        <f t="shared" si="8"/>
        <v>5.4219456</v>
      </c>
      <c r="F150" s="59">
        <f t="shared" si="19"/>
        <v>372.0901333333333</v>
      </c>
      <c r="G150" s="59">
        <f t="shared" si="20"/>
        <v>2017.45246123008</v>
      </c>
      <c r="H150" s="4" t="s">
        <v>75</v>
      </c>
      <c r="I150" s="59">
        <v>388.65111</v>
      </c>
      <c r="J150" s="59">
        <v>368.67305</v>
      </c>
      <c r="K150" s="59">
        <v>358.94624</v>
      </c>
    </row>
    <row r="151" spans="1:11" ht="24">
      <c r="A151" s="4">
        <v>9</v>
      </c>
      <c r="B151" s="76">
        <v>19897</v>
      </c>
      <c r="C151" s="59">
        <v>316.786</v>
      </c>
      <c r="D151" s="59">
        <v>80.4</v>
      </c>
      <c r="E151" s="59">
        <f t="shared" si="8"/>
        <v>6.946560000000001</v>
      </c>
      <c r="F151" s="59">
        <f t="shared" si="19"/>
        <v>234.38895333333335</v>
      </c>
      <c r="G151" s="59">
        <f t="shared" si="20"/>
        <v>1628.1969276672003</v>
      </c>
      <c r="H151" s="4" t="s">
        <v>76</v>
      </c>
      <c r="I151" s="59">
        <v>234.33899</v>
      </c>
      <c r="J151" s="59">
        <v>221.99499</v>
      </c>
      <c r="K151" s="59">
        <v>246.83288</v>
      </c>
    </row>
    <row r="152" spans="1:11" ht="24">
      <c r="A152" s="4">
        <v>10</v>
      </c>
      <c r="B152" s="73">
        <v>19917</v>
      </c>
      <c r="C152" s="59">
        <v>316.166</v>
      </c>
      <c r="D152" s="59">
        <v>44.683</v>
      </c>
      <c r="E152" s="59">
        <f t="shared" si="8"/>
        <v>3.8606112</v>
      </c>
      <c r="F152" s="59">
        <f t="shared" si="19"/>
        <v>134.03186333333335</v>
      </c>
      <c r="G152" s="59">
        <f t="shared" si="20"/>
        <v>517.4449127415361</v>
      </c>
      <c r="H152" s="4" t="s">
        <v>77</v>
      </c>
      <c r="I152" s="59">
        <v>143.43201</v>
      </c>
      <c r="J152" s="59">
        <v>130.18322</v>
      </c>
      <c r="K152" s="59">
        <v>128.48036</v>
      </c>
    </row>
    <row r="153" spans="1:11" ht="24">
      <c r="A153" s="4">
        <v>11</v>
      </c>
      <c r="B153" s="73">
        <v>19921</v>
      </c>
      <c r="C153" s="59">
        <v>316.826</v>
      </c>
      <c r="D153" s="59">
        <v>103.192</v>
      </c>
      <c r="E153" s="59">
        <f t="shared" si="8"/>
        <v>8.9157888</v>
      </c>
      <c r="F153" s="59">
        <f t="shared" si="19"/>
        <v>258.5880366666667</v>
      </c>
      <c r="G153" s="59">
        <f t="shared" si="20"/>
        <v>2305.5163211266563</v>
      </c>
      <c r="H153" s="4" t="s">
        <v>78</v>
      </c>
      <c r="I153" s="59">
        <v>239.6978</v>
      </c>
      <c r="J153" s="59">
        <v>270.13816</v>
      </c>
      <c r="K153" s="59">
        <v>265.92815</v>
      </c>
    </row>
    <row r="154" spans="1:11" ht="24">
      <c r="A154" s="4">
        <v>12</v>
      </c>
      <c r="B154" s="73">
        <v>19932</v>
      </c>
      <c r="C154" s="59">
        <v>316.576</v>
      </c>
      <c r="D154" s="59">
        <v>83.986</v>
      </c>
      <c r="E154" s="59">
        <f t="shared" si="8"/>
        <v>7.256390400000001</v>
      </c>
      <c r="F154" s="59">
        <f t="shared" si="19"/>
        <v>220.05443</v>
      </c>
      <c r="G154" s="59">
        <f t="shared" si="20"/>
        <v>1596.8008533294721</v>
      </c>
      <c r="H154" s="4" t="s">
        <v>79</v>
      </c>
      <c r="I154" s="59">
        <v>216.26664</v>
      </c>
      <c r="J154" s="59">
        <v>196.60652</v>
      </c>
      <c r="K154" s="59">
        <v>247.29013</v>
      </c>
    </row>
    <row r="155" spans="1:11" ht="24">
      <c r="A155" s="4">
        <v>13</v>
      </c>
      <c r="B155" s="73">
        <v>19938</v>
      </c>
      <c r="C155" s="59">
        <v>319.006</v>
      </c>
      <c r="D155" s="59">
        <v>353.165</v>
      </c>
      <c r="E155" s="59">
        <f t="shared" si="8"/>
        <v>30.513456000000005</v>
      </c>
      <c r="F155" s="59">
        <f t="shared" si="19"/>
        <v>824.57389</v>
      </c>
      <c r="G155" s="59">
        <f t="shared" si="20"/>
        <v>25160.599111263844</v>
      </c>
      <c r="H155" s="4" t="s">
        <v>80</v>
      </c>
      <c r="I155" s="59">
        <v>759.42501</v>
      </c>
      <c r="J155" s="59">
        <v>828.0623</v>
      </c>
      <c r="K155" s="59">
        <v>886.23436</v>
      </c>
    </row>
    <row r="156" spans="1:11" ht="24">
      <c r="A156" s="4">
        <v>14</v>
      </c>
      <c r="B156" s="73">
        <v>19939</v>
      </c>
      <c r="C156" s="59">
        <v>318.306</v>
      </c>
      <c r="D156" s="59">
        <v>253.431</v>
      </c>
      <c r="E156" s="59">
        <f t="shared" si="8"/>
        <v>21.8964384</v>
      </c>
      <c r="F156" s="59">
        <f t="shared" si="19"/>
        <v>612.8454466666667</v>
      </c>
      <c r="G156" s="59">
        <f t="shared" si="20"/>
        <v>13419.132571657154</v>
      </c>
      <c r="H156" s="4" t="s">
        <v>81</v>
      </c>
      <c r="I156" s="59">
        <v>661.74171</v>
      </c>
      <c r="J156" s="59">
        <v>589.95454</v>
      </c>
      <c r="K156" s="59">
        <v>586.84009</v>
      </c>
    </row>
    <row r="157" spans="1:11" ht="24">
      <c r="A157" s="4">
        <v>15</v>
      </c>
      <c r="B157" s="73">
        <v>19953</v>
      </c>
      <c r="C157" s="59">
        <v>317.556</v>
      </c>
      <c r="D157" s="59">
        <v>167.438</v>
      </c>
      <c r="E157" s="59">
        <f t="shared" si="8"/>
        <v>14.4666432</v>
      </c>
      <c r="F157" s="59">
        <f t="shared" si="19"/>
        <v>254.92218333333335</v>
      </c>
      <c r="G157" s="59">
        <f t="shared" si="20"/>
        <v>3687.8682700483205</v>
      </c>
      <c r="H157" s="4" t="s">
        <v>82</v>
      </c>
      <c r="I157" s="59">
        <v>261.45083</v>
      </c>
      <c r="J157" s="59">
        <v>242.951</v>
      </c>
      <c r="K157" s="59">
        <v>260.36472</v>
      </c>
    </row>
    <row r="158" spans="1:11" ht="24">
      <c r="A158" s="4">
        <v>16</v>
      </c>
      <c r="B158" s="73">
        <v>19976</v>
      </c>
      <c r="C158" s="59">
        <v>317.976</v>
      </c>
      <c r="D158" s="59">
        <v>235.465</v>
      </c>
      <c r="E158" s="59">
        <f t="shared" si="8"/>
        <v>20.344176</v>
      </c>
      <c r="F158" s="59">
        <f t="shared" si="19"/>
        <v>626.7636166666667</v>
      </c>
      <c r="G158" s="59">
        <f t="shared" si="20"/>
        <v>12750.989327863203</v>
      </c>
      <c r="H158" s="4" t="s">
        <v>83</v>
      </c>
      <c r="I158" s="59">
        <v>623.70376</v>
      </c>
      <c r="J158" s="59">
        <v>640.34059</v>
      </c>
      <c r="K158" s="59">
        <v>616.2465</v>
      </c>
    </row>
    <row r="159" spans="1:11" ht="24">
      <c r="A159" s="4">
        <v>17</v>
      </c>
      <c r="B159" s="73">
        <v>19995</v>
      </c>
      <c r="C159" s="59">
        <v>320.336</v>
      </c>
      <c r="D159" s="59">
        <v>623.231</v>
      </c>
      <c r="E159" s="59">
        <f t="shared" si="8"/>
        <v>53.847158400000005</v>
      </c>
      <c r="F159" s="59">
        <f t="shared" si="19"/>
        <v>1031.65191</v>
      </c>
      <c r="G159" s="59">
        <f t="shared" si="20"/>
        <v>55551.523811432555</v>
      </c>
      <c r="H159" s="4" t="s">
        <v>84</v>
      </c>
      <c r="I159" s="59">
        <v>399.73099</v>
      </c>
      <c r="J159" s="59">
        <v>606.39754</v>
      </c>
      <c r="K159" s="59">
        <v>2088.8272</v>
      </c>
    </row>
    <row r="160" spans="1:11" ht="24">
      <c r="A160" s="4">
        <v>18</v>
      </c>
      <c r="B160" s="73">
        <v>19995</v>
      </c>
      <c r="C160" s="59">
        <v>320.736</v>
      </c>
      <c r="D160" s="59">
        <v>658.68</v>
      </c>
      <c r="E160" s="59">
        <f t="shared" si="8"/>
        <v>56.909952</v>
      </c>
      <c r="F160" s="59">
        <f t="shared" si="19"/>
        <v>1878.51421</v>
      </c>
      <c r="G160" s="59">
        <f t="shared" si="20"/>
        <v>106906.15352241792</v>
      </c>
      <c r="H160" s="4" t="s">
        <v>85</v>
      </c>
      <c r="I160" s="59">
        <v>1862.87451</v>
      </c>
      <c r="J160" s="59">
        <v>1928.6754</v>
      </c>
      <c r="K160" s="59">
        <v>1843.99272</v>
      </c>
    </row>
    <row r="161" spans="1:11" ht="24">
      <c r="A161" s="4">
        <v>19</v>
      </c>
      <c r="B161" s="73">
        <v>20004</v>
      </c>
      <c r="C161" s="59">
        <v>317.836</v>
      </c>
      <c r="D161" s="59">
        <v>185.171</v>
      </c>
      <c r="E161" s="59">
        <f t="shared" si="8"/>
        <v>15.9987744</v>
      </c>
      <c r="F161" s="59">
        <f t="shared" si="19"/>
        <v>412.1703666666667</v>
      </c>
      <c r="G161" s="59">
        <f t="shared" si="20"/>
        <v>6594.220710665281</v>
      </c>
      <c r="H161" s="4" t="s">
        <v>86</v>
      </c>
      <c r="I161" s="59">
        <v>418.42375</v>
      </c>
      <c r="J161" s="59">
        <v>411.39593</v>
      </c>
      <c r="K161" s="59">
        <v>406.69142</v>
      </c>
    </row>
    <row r="162" spans="1:11" ht="24">
      <c r="A162" s="4">
        <v>20</v>
      </c>
      <c r="B162" s="73">
        <v>20016</v>
      </c>
      <c r="C162" s="59">
        <v>317.096</v>
      </c>
      <c r="D162" s="59">
        <v>87.374</v>
      </c>
      <c r="E162" s="59">
        <f t="shared" si="8"/>
        <v>7.5491136</v>
      </c>
      <c r="F162" s="59">
        <f t="shared" si="19"/>
        <v>395.88420333333335</v>
      </c>
      <c r="G162" s="59">
        <f t="shared" si="20"/>
        <v>2988.5748234088323</v>
      </c>
      <c r="H162" s="4" t="s">
        <v>59</v>
      </c>
      <c r="I162" s="59">
        <v>300.53223</v>
      </c>
      <c r="J162" s="59">
        <v>307.14198</v>
      </c>
      <c r="K162" s="59">
        <v>579.9784</v>
      </c>
    </row>
    <row r="163" spans="1:11" ht="24">
      <c r="A163" s="4">
        <v>21</v>
      </c>
      <c r="B163" s="73">
        <v>20023</v>
      </c>
      <c r="C163" s="59">
        <v>316.656</v>
      </c>
      <c r="D163" s="59">
        <v>60.183</v>
      </c>
      <c r="E163" s="59">
        <f t="shared" si="8"/>
        <v>5.1998112</v>
      </c>
      <c r="F163" s="59">
        <f t="shared" si="19"/>
        <v>176.58228666666665</v>
      </c>
      <c r="G163" s="59">
        <f t="shared" si="20"/>
        <v>918.1945519309439</v>
      </c>
      <c r="H163" s="4" t="s">
        <v>60</v>
      </c>
      <c r="I163" s="59">
        <v>202.1962</v>
      </c>
      <c r="J163" s="59">
        <v>160.42595</v>
      </c>
      <c r="K163" s="59">
        <v>167.12471</v>
      </c>
    </row>
    <row r="164" spans="1:11" ht="24">
      <c r="A164" s="4">
        <v>22</v>
      </c>
      <c r="B164" s="73">
        <v>20029</v>
      </c>
      <c r="C164" s="59">
        <v>316.536</v>
      </c>
      <c r="D164" s="59">
        <v>58.652</v>
      </c>
      <c r="E164" s="59">
        <f>D164*0.0864</f>
        <v>5.0675328</v>
      </c>
      <c r="F164" s="59">
        <f t="shared" si="19"/>
        <v>231.4361666666667</v>
      </c>
      <c r="G164" s="59">
        <f t="shared" si="20"/>
        <v>1172.8103656896003</v>
      </c>
      <c r="H164" s="4" t="s">
        <v>61</v>
      </c>
      <c r="I164" s="59">
        <v>220.65655</v>
      </c>
      <c r="J164" s="59">
        <v>211.28787</v>
      </c>
      <c r="K164" s="59">
        <v>262.36408</v>
      </c>
    </row>
    <row r="165" spans="1:11" ht="24">
      <c r="A165" s="4">
        <v>23</v>
      </c>
      <c r="B165" s="73">
        <v>20042</v>
      </c>
      <c r="C165" s="59">
        <v>316.296</v>
      </c>
      <c r="D165" s="59">
        <v>48.763</v>
      </c>
      <c r="E165" s="59">
        <f t="shared" si="8"/>
        <v>4.2131232</v>
      </c>
      <c r="F165" s="59">
        <f t="shared" si="19"/>
        <v>94.50322666666666</v>
      </c>
      <c r="G165" s="59">
        <f t="shared" si="20"/>
        <v>398.153736744192</v>
      </c>
      <c r="H165" s="4" t="s">
        <v>62</v>
      </c>
      <c r="I165" s="59">
        <v>112.87758</v>
      </c>
      <c r="J165" s="59">
        <v>83.67558</v>
      </c>
      <c r="K165" s="59">
        <v>86.95652</v>
      </c>
    </row>
    <row r="166" spans="1:11" ht="24">
      <c r="A166" s="4">
        <v>24</v>
      </c>
      <c r="B166" s="73">
        <v>20050</v>
      </c>
      <c r="C166" s="59">
        <v>316.236</v>
      </c>
      <c r="D166" s="59">
        <v>46.919</v>
      </c>
      <c r="E166" s="59">
        <f t="shared" si="8"/>
        <v>4.0538016</v>
      </c>
      <c r="F166" s="59">
        <f t="shared" si="19"/>
        <v>30.35147333333333</v>
      </c>
      <c r="G166" s="59">
        <f t="shared" si="20"/>
        <v>123.03885116102398</v>
      </c>
      <c r="H166" s="4" t="s">
        <v>63</v>
      </c>
      <c r="I166" s="59">
        <v>22.95056</v>
      </c>
      <c r="J166" s="59">
        <v>32.37177</v>
      </c>
      <c r="K166" s="59">
        <v>35.73209</v>
      </c>
    </row>
    <row r="167" spans="1:11" ht="24">
      <c r="A167" s="4">
        <v>25</v>
      </c>
      <c r="B167" s="73">
        <v>20059</v>
      </c>
      <c r="C167" s="59">
        <v>316.076</v>
      </c>
      <c r="D167" s="59">
        <v>26.191</v>
      </c>
      <c r="E167" s="59">
        <f t="shared" si="8"/>
        <v>2.2629024</v>
      </c>
      <c r="F167" s="59">
        <f t="shared" si="19"/>
        <v>97.30878333333334</v>
      </c>
      <c r="G167" s="59">
        <f t="shared" si="20"/>
        <v>220.20027934608004</v>
      </c>
      <c r="H167" s="4" t="s">
        <v>64</v>
      </c>
      <c r="I167" s="59">
        <v>103.87591</v>
      </c>
      <c r="J167" s="59">
        <v>97.93478</v>
      </c>
      <c r="K167" s="59">
        <v>90.11566</v>
      </c>
    </row>
    <row r="168" spans="1:11" ht="24">
      <c r="A168" s="4">
        <v>26</v>
      </c>
      <c r="B168" s="73">
        <v>20073</v>
      </c>
      <c r="C168" s="59">
        <v>315.886</v>
      </c>
      <c r="D168" s="59">
        <v>19.698</v>
      </c>
      <c r="E168" s="59">
        <f t="shared" si="8"/>
        <v>1.7019072000000002</v>
      </c>
      <c r="F168" s="59">
        <f t="shared" si="19"/>
        <v>78.55084666666667</v>
      </c>
      <c r="G168" s="59">
        <f t="shared" si="20"/>
        <v>133.68625150809603</v>
      </c>
      <c r="H168" s="4" t="s">
        <v>66</v>
      </c>
      <c r="I168" s="59">
        <v>83.77557</v>
      </c>
      <c r="J168" s="59">
        <v>78.56831</v>
      </c>
      <c r="K168" s="59">
        <v>73.30866</v>
      </c>
    </row>
    <row r="169" spans="1:11" ht="24">
      <c r="A169" s="4">
        <v>27</v>
      </c>
      <c r="B169" s="73">
        <v>20080</v>
      </c>
      <c r="C169" s="59">
        <v>315.726</v>
      </c>
      <c r="D169" s="59">
        <v>13.44</v>
      </c>
      <c r="E169" s="59">
        <f t="shared" si="8"/>
        <v>1.161216</v>
      </c>
      <c r="F169" s="59">
        <f t="shared" si="19"/>
        <v>68.72933666666667</v>
      </c>
      <c r="G169" s="59">
        <f t="shared" si="20"/>
        <v>79.80960540672001</v>
      </c>
      <c r="H169" s="4" t="s">
        <v>67</v>
      </c>
      <c r="I169" s="59">
        <v>65.28151</v>
      </c>
      <c r="J169" s="59">
        <v>66.39602</v>
      </c>
      <c r="K169" s="59">
        <v>74.51048</v>
      </c>
    </row>
    <row r="170" spans="1:11" ht="24">
      <c r="A170" s="4">
        <v>28</v>
      </c>
      <c r="B170" s="73">
        <v>20093</v>
      </c>
      <c r="C170" s="59">
        <v>315.656</v>
      </c>
      <c r="D170" s="59">
        <v>12.846</v>
      </c>
      <c r="E170" s="59">
        <f t="shared" si="8"/>
        <v>1.1098944000000002</v>
      </c>
      <c r="F170" s="59">
        <f t="shared" si="19"/>
        <v>59.12224333333334</v>
      </c>
      <c r="G170" s="59">
        <f t="shared" si="20"/>
        <v>65.61944679110401</v>
      </c>
      <c r="H170" s="4" t="s">
        <v>126</v>
      </c>
      <c r="I170" s="59">
        <v>59.81651</v>
      </c>
      <c r="J170" s="59">
        <v>66.22516</v>
      </c>
      <c r="K170" s="59">
        <v>51.32506</v>
      </c>
    </row>
    <row r="171" spans="1:11" ht="24">
      <c r="A171" s="4">
        <v>29</v>
      </c>
      <c r="B171" s="73">
        <v>20100</v>
      </c>
      <c r="C171" s="59">
        <v>315.676</v>
      </c>
      <c r="D171" s="59">
        <v>13.127</v>
      </c>
      <c r="E171" s="59">
        <f t="shared" si="8"/>
        <v>1.1341728000000002</v>
      </c>
      <c r="F171" s="59">
        <f t="shared" si="19"/>
        <v>102.78464666666666</v>
      </c>
      <c r="G171" s="59">
        <f t="shared" si="20"/>
        <v>116.57555050694401</v>
      </c>
      <c r="H171" s="4" t="s">
        <v>127</v>
      </c>
      <c r="I171" s="59">
        <v>105.23429</v>
      </c>
      <c r="J171" s="59">
        <v>100.99327</v>
      </c>
      <c r="K171" s="59">
        <v>102.12638</v>
      </c>
    </row>
    <row r="172" spans="1:11" ht="24">
      <c r="A172" s="4">
        <v>30</v>
      </c>
      <c r="B172" s="73">
        <v>20112</v>
      </c>
      <c r="C172" s="59">
        <v>315.556</v>
      </c>
      <c r="D172" s="59">
        <v>9.102</v>
      </c>
      <c r="E172" s="59">
        <f t="shared" si="8"/>
        <v>0.7864128</v>
      </c>
      <c r="F172" s="59">
        <f t="shared" si="19"/>
        <v>84.31958666666667</v>
      </c>
      <c r="G172" s="59">
        <f t="shared" si="20"/>
        <v>66.310002245376</v>
      </c>
      <c r="H172" s="4" t="s">
        <v>128</v>
      </c>
      <c r="I172" s="59">
        <v>85.71753</v>
      </c>
      <c r="J172" s="59">
        <v>77.569</v>
      </c>
      <c r="K172" s="59">
        <v>89.67223</v>
      </c>
    </row>
    <row r="173" spans="1:11" ht="24">
      <c r="A173" s="4">
        <v>31</v>
      </c>
      <c r="B173" s="73">
        <v>20126</v>
      </c>
      <c r="C173" s="59">
        <v>315.596</v>
      </c>
      <c r="D173" s="59">
        <v>11.769</v>
      </c>
      <c r="E173" s="59">
        <f t="shared" si="8"/>
        <v>1.0168416</v>
      </c>
      <c r="F173" s="59">
        <f t="shared" si="19"/>
        <v>260.27743333333336</v>
      </c>
      <c r="G173" s="59">
        <f t="shared" si="20"/>
        <v>264.66092175456004</v>
      </c>
      <c r="H173" s="4" t="s">
        <v>129</v>
      </c>
      <c r="I173" s="59">
        <v>259.83376</v>
      </c>
      <c r="J173" s="59">
        <v>245.86952</v>
      </c>
      <c r="K173" s="59">
        <v>275.12902</v>
      </c>
    </row>
    <row r="174" spans="1:11" ht="24">
      <c r="A174" s="4">
        <v>32</v>
      </c>
      <c r="B174" s="73">
        <v>20140</v>
      </c>
      <c r="C174" s="59">
        <v>315.676</v>
      </c>
      <c r="D174" s="59">
        <v>13.558</v>
      </c>
      <c r="E174" s="59">
        <f t="shared" si="8"/>
        <v>1.1714112</v>
      </c>
      <c r="F174" s="59">
        <f t="shared" si="19"/>
        <v>50.25637666666666</v>
      </c>
      <c r="G174" s="59">
        <f t="shared" si="20"/>
        <v>58.870882498751996</v>
      </c>
      <c r="H174" s="4" t="s">
        <v>130</v>
      </c>
      <c r="I174" s="59">
        <v>49.37851</v>
      </c>
      <c r="J174" s="59">
        <v>54.38666</v>
      </c>
      <c r="K174" s="59">
        <v>47.00396</v>
      </c>
    </row>
    <row r="175" spans="1:11" ht="24">
      <c r="A175" s="4">
        <v>33</v>
      </c>
      <c r="B175" s="73">
        <v>20148</v>
      </c>
      <c r="C175" s="59">
        <v>315.616</v>
      </c>
      <c r="D175" s="59">
        <v>12.346</v>
      </c>
      <c r="E175" s="59">
        <f t="shared" si="8"/>
        <v>1.0666944</v>
      </c>
      <c r="F175" s="59">
        <f t="shared" si="19"/>
        <v>271.09014666666667</v>
      </c>
      <c r="G175" s="59">
        <f t="shared" si="20"/>
        <v>289.170341344512</v>
      </c>
      <c r="H175" s="4" t="s">
        <v>131</v>
      </c>
      <c r="I175" s="59">
        <v>259.97883</v>
      </c>
      <c r="J175" s="59">
        <v>266.30481</v>
      </c>
      <c r="K175" s="59">
        <v>286.9868</v>
      </c>
    </row>
    <row r="176" spans="1:11" ht="24">
      <c r="A176" s="4">
        <v>34</v>
      </c>
      <c r="B176" s="73">
        <v>20153</v>
      </c>
      <c r="C176" s="59">
        <v>315.556</v>
      </c>
      <c r="D176" s="59">
        <v>10.018</v>
      </c>
      <c r="E176" s="59">
        <f t="shared" si="8"/>
        <v>0.8655552000000001</v>
      </c>
      <c r="F176" s="59">
        <f t="shared" si="19"/>
        <v>101.80468</v>
      </c>
      <c r="G176" s="59">
        <f t="shared" si="20"/>
        <v>88.11757015833601</v>
      </c>
      <c r="H176" s="4" t="s">
        <v>132</v>
      </c>
      <c r="I176" s="59">
        <v>99.99045</v>
      </c>
      <c r="J176" s="59">
        <v>109.01944</v>
      </c>
      <c r="K176" s="59">
        <v>96.40415</v>
      </c>
    </row>
    <row r="177" spans="1:11" ht="24">
      <c r="A177" s="4">
        <v>35</v>
      </c>
      <c r="B177" s="73">
        <v>20161</v>
      </c>
      <c r="C177" s="59">
        <v>315.856</v>
      </c>
      <c r="D177" s="59">
        <v>23</v>
      </c>
      <c r="E177" s="59">
        <f t="shared" si="8"/>
        <v>1.9872</v>
      </c>
      <c r="F177" s="59">
        <f t="shared" si="19"/>
        <v>100.14792666666666</v>
      </c>
      <c r="G177" s="59">
        <f t="shared" si="20"/>
        <v>199.013959872</v>
      </c>
      <c r="H177" s="4" t="s">
        <v>133</v>
      </c>
      <c r="I177" s="59">
        <v>105.30432</v>
      </c>
      <c r="J177" s="59">
        <v>101.04733</v>
      </c>
      <c r="K177" s="59">
        <v>94.09213</v>
      </c>
    </row>
    <row r="178" spans="1:16" ht="24.75" thickBot="1">
      <c r="A178" s="60">
        <v>36</v>
      </c>
      <c r="B178" s="74">
        <v>20170</v>
      </c>
      <c r="C178" s="62">
        <v>315.876</v>
      </c>
      <c r="D178" s="62">
        <v>23.88</v>
      </c>
      <c r="E178" s="62">
        <f t="shared" si="8"/>
        <v>2.063232</v>
      </c>
      <c r="F178" s="62">
        <f t="shared" si="19"/>
        <v>59.35224333333333</v>
      </c>
      <c r="G178" s="62">
        <f t="shared" si="20"/>
        <v>122.45744771711999</v>
      </c>
      <c r="H178" s="60" t="s">
        <v>138</v>
      </c>
      <c r="I178" s="62">
        <v>63.79743</v>
      </c>
      <c r="J178" s="62">
        <v>56.87974</v>
      </c>
      <c r="K178" s="62">
        <v>57.37956</v>
      </c>
      <c r="L178" s="61"/>
      <c r="M178" s="61"/>
      <c r="N178" s="61"/>
      <c r="O178" s="61"/>
      <c r="P178" s="61"/>
    </row>
    <row r="179" spans="1:11" ht="24">
      <c r="A179" s="4">
        <v>1</v>
      </c>
      <c r="B179" s="73">
        <v>20189</v>
      </c>
      <c r="C179" s="59">
        <v>315.676</v>
      </c>
      <c r="D179" s="59">
        <v>9.461</v>
      </c>
      <c r="E179" s="59">
        <f t="shared" si="8"/>
        <v>0.8174304000000001</v>
      </c>
      <c r="F179" s="59">
        <f t="shared" si="19"/>
        <v>96.90393666666667</v>
      </c>
      <c r="G179" s="59">
        <f t="shared" si="20"/>
        <v>79.21222371100801</v>
      </c>
      <c r="H179" s="4" t="s">
        <v>120</v>
      </c>
      <c r="I179" s="59">
        <v>81.1011</v>
      </c>
      <c r="J179" s="59">
        <v>110.15786</v>
      </c>
      <c r="K179" s="59">
        <v>99.45285</v>
      </c>
    </row>
    <row r="180" spans="1:11" ht="24">
      <c r="A180" s="4">
        <v>2</v>
      </c>
      <c r="B180" s="73">
        <v>20197</v>
      </c>
      <c r="C180" s="59">
        <v>315.506</v>
      </c>
      <c r="D180" s="59">
        <v>8.031</v>
      </c>
      <c r="E180" s="59">
        <f t="shared" si="8"/>
        <v>0.6938784000000001</v>
      </c>
      <c r="F180" s="59">
        <f t="shared" si="19"/>
        <v>82.12420666666667</v>
      </c>
      <c r="G180" s="59">
        <f t="shared" si="20"/>
        <v>56.98421312313601</v>
      </c>
      <c r="H180" s="4" t="s">
        <v>121</v>
      </c>
      <c r="I180" s="59">
        <v>92.72933</v>
      </c>
      <c r="J180" s="59">
        <v>87.87239</v>
      </c>
      <c r="K180" s="59">
        <v>65.7709</v>
      </c>
    </row>
    <row r="181" spans="1:11" ht="24">
      <c r="A181" s="4">
        <v>3</v>
      </c>
      <c r="B181" s="73">
        <v>20203</v>
      </c>
      <c r="C181" s="59">
        <v>315.436</v>
      </c>
      <c r="D181" s="59">
        <v>8.451</v>
      </c>
      <c r="E181" s="59">
        <f t="shared" si="8"/>
        <v>0.7301664000000001</v>
      </c>
      <c r="F181" s="59">
        <f t="shared" si="19"/>
        <v>127.98836666666666</v>
      </c>
      <c r="G181" s="59">
        <f t="shared" si="20"/>
        <v>93.45280493088</v>
      </c>
      <c r="H181" s="4" t="s">
        <v>122</v>
      </c>
      <c r="I181" s="59">
        <v>127.99656</v>
      </c>
      <c r="J181" s="59">
        <v>123.91718</v>
      </c>
      <c r="K181" s="59">
        <v>132.05136</v>
      </c>
    </row>
    <row r="182" spans="1:11" ht="24">
      <c r="A182" s="4">
        <v>4</v>
      </c>
      <c r="B182" s="73">
        <v>20211</v>
      </c>
      <c r="C182" s="59">
        <v>315.626</v>
      </c>
      <c r="D182" s="59">
        <v>11.299</v>
      </c>
      <c r="E182" s="59">
        <f t="shared" si="8"/>
        <v>0.9762336</v>
      </c>
      <c r="F182" s="59">
        <f t="shared" si="19"/>
        <v>81.11971</v>
      </c>
      <c r="G182" s="59">
        <f t="shared" si="20"/>
        <v>79.191786524256</v>
      </c>
      <c r="H182" s="4" t="s">
        <v>123</v>
      </c>
      <c r="I182" s="59">
        <v>79.16456</v>
      </c>
      <c r="J182" s="59">
        <v>88.50867</v>
      </c>
      <c r="K182" s="59">
        <v>75.6859</v>
      </c>
    </row>
    <row r="183" spans="1:11" ht="24">
      <c r="A183" s="4">
        <v>5</v>
      </c>
      <c r="B183" s="73">
        <v>20223</v>
      </c>
      <c r="C183" s="59">
        <v>315.626</v>
      </c>
      <c r="D183" s="59">
        <v>17.385</v>
      </c>
      <c r="E183" s="59">
        <f t="shared" si="8"/>
        <v>1.5020640000000003</v>
      </c>
      <c r="F183" s="59">
        <f t="shared" si="19"/>
        <v>173.32213666666667</v>
      </c>
      <c r="G183" s="59">
        <f t="shared" si="20"/>
        <v>260.34094189008005</v>
      </c>
      <c r="H183" s="4" t="s">
        <v>124</v>
      </c>
      <c r="I183" s="59">
        <v>174.42037</v>
      </c>
      <c r="J183" s="59">
        <v>243.59905</v>
      </c>
      <c r="K183" s="59">
        <v>101.94699</v>
      </c>
    </row>
    <row r="184" spans="1:11" ht="24">
      <c r="A184" s="4">
        <v>6</v>
      </c>
      <c r="B184" s="73">
        <v>20231</v>
      </c>
      <c r="C184" s="59">
        <v>315.686</v>
      </c>
      <c r="D184" s="59">
        <v>17.74</v>
      </c>
      <c r="E184" s="59">
        <f t="shared" si="8"/>
        <v>1.5327359999999999</v>
      </c>
      <c r="F184" s="59">
        <f t="shared" si="19"/>
        <v>81.28344333333332</v>
      </c>
      <c r="G184" s="59">
        <f t="shared" si="20"/>
        <v>124.58605980095997</v>
      </c>
      <c r="H184" s="4" t="s">
        <v>134</v>
      </c>
      <c r="I184" s="59">
        <v>81.742</v>
      </c>
      <c r="J184" s="59">
        <v>97.95491</v>
      </c>
      <c r="K184" s="59">
        <v>64.15342</v>
      </c>
    </row>
    <row r="185" spans="1:11" ht="24">
      <c r="A185" s="4">
        <v>7</v>
      </c>
      <c r="B185" s="73">
        <v>20246</v>
      </c>
      <c r="C185" s="59">
        <v>315.756</v>
      </c>
      <c r="D185" s="59">
        <v>20.757</v>
      </c>
      <c r="E185" s="59">
        <f t="shared" si="8"/>
        <v>1.7934048000000002</v>
      </c>
      <c r="F185" s="59">
        <f t="shared" si="19"/>
        <v>81.11971</v>
      </c>
      <c r="G185" s="59">
        <f t="shared" si="20"/>
        <v>145.48047728860803</v>
      </c>
      <c r="H185" s="4" t="s">
        <v>74</v>
      </c>
      <c r="I185" s="59">
        <v>79.16456</v>
      </c>
      <c r="J185" s="59">
        <v>88.50867</v>
      </c>
      <c r="K185" s="59">
        <v>75.6859</v>
      </c>
    </row>
    <row r="186" spans="1:11" ht="24">
      <c r="A186" s="4">
        <v>8</v>
      </c>
      <c r="B186" s="73">
        <v>20253</v>
      </c>
      <c r="C186" s="59">
        <v>315.756</v>
      </c>
      <c r="D186" s="59">
        <v>20.21</v>
      </c>
      <c r="E186" s="59">
        <f t="shared" si="8"/>
        <v>1.7461440000000001</v>
      </c>
      <c r="F186" s="59">
        <f t="shared" si="19"/>
        <v>173.32213666666667</v>
      </c>
      <c r="G186" s="59">
        <f t="shared" si="20"/>
        <v>302.64540900768003</v>
      </c>
      <c r="H186" s="4" t="s">
        <v>75</v>
      </c>
      <c r="I186" s="59">
        <v>174.42037</v>
      </c>
      <c r="J186" s="59">
        <v>243.59905</v>
      </c>
      <c r="K186" s="59">
        <v>101.94699</v>
      </c>
    </row>
    <row r="187" spans="1:11" ht="24">
      <c r="A187" s="4">
        <v>9</v>
      </c>
      <c r="B187" s="73">
        <v>20262</v>
      </c>
      <c r="C187" s="59">
        <v>315.526</v>
      </c>
      <c r="D187" s="59">
        <v>9.897</v>
      </c>
      <c r="E187" s="59">
        <f t="shared" si="8"/>
        <v>0.8551008000000001</v>
      </c>
      <c r="F187" s="59">
        <f t="shared" si="19"/>
        <v>81.28344333333332</v>
      </c>
      <c r="G187" s="59">
        <f t="shared" si="20"/>
        <v>69.505537421088</v>
      </c>
      <c r="H187" s="4" t="s">
        <v>76</v>
      </c>
      <c r="I187" s="59">
        <v>81.742</v>
      </c>
      <c r="J187" s="59">
        <v>97.95491</v>
      </c>
      <c r="K187" s="59">
        <v>64.15342</v>
      </c>
    </row>
    <row r="188" spans="1:11" ht="24">
      <c r="A188" s="4">
        <v>10</v>
      </c>
      <c r="B188" s="73">
        <v>20272</v>
      </c>
      <c r="C188" s="59">
        <v>315.566</v>
      </c>
      <c r="D188" s="59">
        <v>7.416</v>
      </c>
      <c r="E188" s="59">
        <f t="shared" si="8"/>
        <v>0.6407424</v>
      </c>
      <c r="F188" s="59">
        <f t="shared" si="19"/>
        <v>88.06507666666666</v>
      </c>
      <c r="G188" s="59">
        <f t="shared" si="20"/>
        <v>56.427028579584</v>
      </c>
      <c r="H188" s="4" t="s">
        <v>77</v>
      </c>
      <c r="I188" s="59">
        <v>96.09132</v>
      </c>
      <c r="J188" s="59">
        <v>89.72763</v>
      </c>
      <c r="K188" s="59">
        <v>78.37628</v>
      </c>
    </row>
    <row r="189" spans="1:11" ht="24">
      <c r="A189" s="4">
        <v>11</v>
      </c>
      <c r="B189" s="73">
        <v>20289</v>
      </c>
      <c r="C189" s="59">
        <v>315.636</v>
      </c>
      <c r="D189" s="59">
        <v>12.962</v>
      </c>
      <c r="E189" s="59">
        <f t="shared" si="8"/>
        <v>1.1199168</v>
      </c>
      <c r="F189" s="59">
        <f t="shared" si="19"/>
        <v>123.44180999999999</v>
      </c>
      <c r="G189" s="59">
        <f t="shared" si="20"/>
        <v>138.24455684140798</v>
      </c>
      <c r="H189" s="4" t="s">
        <v>78</v>
      </c>
      <c r="I189" s="59">
        <v>121.8769</v>
      </c>
      <c r="J189" s="59">
        <v>122.61662</v>
      </c>
      <c r="K189" s="59">
        <v>125.83191</v>
      </c>
    </row>
    <row r="190" spans="1:11" ht="24">
      <c r="A190" s="4">
        <v>12</v>
      </c>
      <c r="B190" s="73">
        <v>20296</v>
      </c>
      <c r="C190" s="59">
        <v>315.726</v>
      </c>
      <c r="D190" s="59">
        <v>20.165</v>
      </c>
      <c r="E190" s="59">
        <f t="shared" si="8"/>
        <v>1.742256</v>
      </c>
      <c r="F190" s="59">
        <f t="shared" si="19"/>
        <v>154.20352333333332</v>
      </c>
      <c r="G190" s="59">
        <f t="shared" si="20"/>
        <v>268.66201374864</v>
      </c>
      <c r="H190" s="4" t="s">
        <v>79</v>
      </c>
      <c r="I190" s="59">
        <v>156.01319</v>
      </c>
      <c r="J190" s="59">
        <v>160.35431</v>
      </c>
      <c r="K190" s="59">
        <v>146.24307</v>
      </c>
    </row>
    <row r="191" spans="1:11" ht="24">
      <c r="A191" s="4">
        <v>13</v>
      </c>
      <c r="B191" s="73">
        <v>20303</v>
      </c>
      <c r="C191" s="59">
        <v>315.446</v>
      </c>
      <c r="D191" s="59">
        <v>6.829</v>
      </c>
      <c r="E191" s="59">
        <f t="shared" si="8"/>
        <v>0.5900256</v>
      </c>
      <c r="F191" s="59">
        <f t="shared" si="19"/>
        <v>66.40078333333334</v>
      </c>
      <c r="G191" s="59">
        <f t="shared" si="20"/>
        <v>39.17816202672</v>
      </c>
      <c r="H191" s="4" t="s">
        <v>80</v>
      </c>
      <c r="I191" s="59">
        <v>63.27462</v>
      </c>
      <c r="J191" s="59">
        <v>75.53802</v>
      </c>
      <c r="K191" s="59">
        <v>60.38971</v>
      </c>
    </row>
    <row r="192" spans="1:11" ht="24">
      <c r="A192" s="4">
        <v>14</v>
      </c>
      <c r="B192" s="73">
        <v>20319</v>
      </c>
      <c r="C192" s="59">
        <v>315.486</v>
      </c>
      <c r="D192" s="59">
        <v>8.84</v>
      </c>
      <c r="E192" s="59">
        <f t="shared" si="8"/>
        <v>0.763776</v>
      </c>
      <c r="F192" s="59">
        <f t="shared" si="19"/>
        <v>96.04036</v>
      </c>
      <c r="G192" s="59">
        <f t="shared" si="20"/>
        <v>73.35332199936</v>
      </c>
      <c r="H192" s="4" t="s">
        <v>81</v>
      </c>
      <c r="I192" s="59">
        <v>90.26021</v>
      </c>
      <c r="J192" s="59">
        <v>103.87349</v>
      </c>
      <c r="K192" s="59">
        <v>93.98738</v>
      </c>
    </row>
    <row r="193" spans="1:11" ht="24">
      <c r="A193" s="4">
        <v>15</v>
      </c>
      <c r="B193" s="73">
        <v>20325</v>
      </c>
      <c r="C193" s="59">
        <v>316.036</v>
      </c>
      <c r="D193" s="59">
        <v>45.914</v>
      </c>
      <c r="E193" s="59">
        <f t="shared" si="8"/>
        <v>3.9669696000000005</v>
      </c>
      <c r="F193" s="59">
        <f t="shared" si="19"/>
        <v>220.99913333333333</v>
      </c>
      <c r="G193" s="59">
        <f t="shared" si="20"/>
        <v>876.6968435596801</v>
      </c>
      <c r="H193" s="4" t="s">
        <v>82</v>
      </c>
      <c r="I193" s="59">
        <v>227.03515</v>
      </c>
      <c r="J193" s="59">
        <v>199.41226</v>
      </c>
      <c r="K193" s="59">
        <v>236.54999</v>
      </c>
    </row>
    <row r="194" spans="1:11" ht="24">
      <c r="A194" s="4">
        <v>16</v>
      </c>
      <c r="B194" s="73">
        <v>20336</v>
      </c>
      <c r="C194" s="126">
        <v>617.336</v>
      </c>
      <c r="D194" s="59">
        <v>217.513</v>
      </c>
      <c r="E194" s="59">
        <f t="shared" si="8"/>
        <v>18.7931232</v>
      </c>
      <c r="F194" s="59">
        <f t="shared" si="19"/>
        <v>249.72645000000003</v>
      </c>
      <c r="G194" s="59">
        <f t="shared" si="20"/>
        <v>4693.139941148641</v>
      </c>
      <c r="H194" s="4" t="s">
        <v>83</v>
      </c>
      <c r="I194" s="59">
        <v>292.3295</v>
      </c>
      <c r="J194" s="59">
        <v>249.77098</v>
      </c>
      <c r="K194" s="59">
        <v>207.07887</v>
      </c>
    </row>
    <row r="195" spans="1:11" ht="24">
      <c r="A195" s="4">
        <v>17</v>
      </c>
      <c r="B195" s="73">
        <v>20341</v>
      </c>
      <c r="C195" s="59">
        <v>317.596</v>
      </c>
      <c r="D195" s="59">
        <v>266.371</v>
      </c>
      <c r="E195" s="59">
        <f t="shared" si="8"/>
        <v>23.014454399999998</v>
      </c>
      <c r="F195" s="59">
        <f t="shared" si="19"/>
        <v>659.8628199999999</v>
      </c>
      <c r="G195" s="59">
        <f t="shared" si="20"/>
        <v>15186.382781145405</v>
      </c>
      <c r="H195" s="4" t="s">
        <v>84</v>
      </c>
      <c r="I195" s="59">
        <v>702.6307</v>
      </c>
      <c r="J195" s="59">
        <v>766.49801</v>
      </c>
      <c r="K195" s="59">
        <v>510.45975</v>
      </c>
    </row>
    <row r="196" spans="1:11" ht="24">
      <c r="A196" s="4">
        <v>18</v>
      </c>
      <c r="B196" s="73">
        <v>20343</v>
      </c>
      <c r="C196" s="59">
        <v>317.106</v>
      </c>
      <c r="D196" s="59">
        <v>184.047</v>
      </c>
      <c r="E196" s="59">
        <f t="shared" si="8"/>
        <v>15.9016608</v>
      </c>
      <c r="F196" s="59">
        <f t="shared" si="19"/>
        <v>748.7612033333334</v>
      </c>
      <c r="G196" s="59">
        <f t="shared" si="20"/>
        <v>11906.546675606496</v>
      </c>
      <c r="H196" s="4" t="s">
        <v>85</v>
      </c>
      <c r="I196" s="59">
        <v>814.82875</v>
      </c>
      <c r="J196" s="59">
        <v>769.36396</v>
      </c>
      <c r="K196" s="59">
        <v>662.0909</v>
      </c>
    </row>
    <row r="197" spans="1:11" ht="24">
      <c r="A197" s="4">
        <v>19</v>
      </c>
      <c r="B197" s="73">
        <v>20365</v>
      </c>
      <c r="C197" s="59">
        <v>315.976</v>
      </c>
      <c r="D197" s="59">
        <v>40.124</v>
      </c>
      <c r="E197" s="59">
        <f t="shared" si="8"/>
        <v>3.4667136000000003</v>
      </c>
      <c r="F197" s="59">
        <f t="shared" si="19"/>
        <v>179.16181666666668</v>
      </c>
      <c r="G197" s="59">
        <f t="shared" si="20"/>
        <v>621.10270643904</v>
      </c>
      <c r="H197" s="4" t="s">
        <v>86</v>
      </c>
      <c r="I197" s="59">
        <v>184.92885</v>
      </c>
      <c r="J197" s="59">
        <v>192.62451</v>
      </c>
      <c r="K197" s="59">
        <v>159.93209</v>
      </c>
    </row>
    <row r="198" spans="1:11" ht="24">
      <c r="A198" s="4">
        <v>20</v>
      </c>
      <c r="B198" s="73">
        <v>20373</v>
      </c>
      <c r="C198" s="59">
        <v>315.626</v>
      </c>
      <c r="D198" s="59">
        <v>13.466</v>
      </c>
      <c r="E198" s="59">
        <f t="shared" si="8"/>
        <v>1.1634624</v>
      </c>
      <c r="F198" s="59">
        <f t="shared" si="19"/>
        <v>72.83292</v>
      </c>
      <c r="G198" s="59">
        <f t="shared" si="20"/>
        <v>84.73836390220801</v>
      </c>
      <c r="H198" s="4" t="s">
        <v>59</v>
      </c>
      <c r="I198" s="59">
        <v>78.8025</v>
      </c>
      <c r="J198" s="59">
        <v>71.41895</v>
      </c>
      <c r="K198" s="59">
        <v>68.27731</v>
      </c>
    </row>
    <row r="199" spans="1:11" ht="24">
      <c r="A199" s="4">
        <v>21</v>
      </c>
      <c r="B199" s="73">
        <v>20386</v>
      </c>
      <c r="C199" s="59">
        <v>315.476</v>
      </c>
      <c r="D199" s="59">
        <v>10.551</v>
      </c>
      <c r="E199" s="59">
        <f t="shared" si="8"/>
        <v>0.9116064</v>
      </c>
      <c r="F199" s="59">
        <f t="shared" si="19"/>
        <v>32.37461</v>
      </c>
      <c r="G199" s="59">
        <f t="shared" si="20"/>
        <v>29.512901673503997</v>
      </c>
      <c r="H199" s="4" t="s">
        <v>60</v>
      </c>
      <c r="I199" s="59">
        <v>24.55426</v>
      </c>
      <c r="J199" s="59">
        <v>30.26227</v>
      </c>
      <c r="K199" s="59">
        <v>42.3073</v>
      </c>
    </row>
    <row r="200" spans="1:11" ht="24">
      <c r="A200" s="4">
        <v>22</v>
      </c>
      <c r="B200" s="73">
        <v>20394</v>
      </c>
      <c r="C200" s="59">
        <v>315.756</v>
      </c>
      <c r="D200" s="59">
        <v>21.467</v>
      </c>
      <c r="E200" s="59">
        <f t="shared" si="8"/>
        <v>1.8547488</v>
      </c>
      <c r="F200" s="59">
        <f t="shared" si="19"/>
        <v>253.72088</v>
      </c>
      <c r="G200" s="59">
        <f t="shared" si="20"/>
        <v>470.588497714944</v>
      </c>
      <c r="H200" s="4" t="s">
        <v>61</v>
      </c>
      <c r="I200" s="59">
        <v>255.13307</v>
      </c>
      <c r="J200" s="59">
        <v>255.19962</v>
      </c>
      <c r="K200" s="59">
        <v>250.82995</v>
      </c>
    </row>
    <row r="201" spans="1:11" ht="24">
      <c r="A201" s="4">
        <v>23</v>
      </c>
      <c r="B201" s="73">
        <v>20407</v>
      </c>
      <c r="C201" s="59">
        <v>316.166</v>
      </c>
      <c r="D201" s="59">
        <v>71.821</v>
      </c>
      <c r="E201" s="59">
        <f t="shared" si="8"/>
        <v>6.2053344</v>
      </c>
      <c r="F201" s="59">
        <f t="shared" si="19"/>
        <v>650.93529</v>
      </c>
      <c r="G201" s="59">
        <f t="shared" si="20"/>
        <v>4039.271147210976</v>
      </c>
      <c r="H201" s="4" t="s">
        <v>62</v>
      </c>
      <c r="I201" s="59">
        <v>602.16593</v>
      </c>
      <c r="J201" s="59">
        <v>629.64556</v>
      </c>
      <c r="K201" s="59">
        <v>720.99438</v>
      </c>
    </row>
    <row r="202" spans="1:11" ht="24">
      <c r="A202" s="4">
        <v>24</v>
      </c>
      <c r="B202" s="73">
        <v>20415</v>
      </c>
      <c r="C202" s="59">
        <v>315.596</v>
      </c>
      <c r="D202" s="59">
        <v>15.916</v>
      </c>
      <c r="E202" s="59">
        <f t="shared" si="8"/>
        <v>1.3751424</v>
      </c>
      <c r="F202" s="59">
        <f t="shared" si="19"/>
        <v>81.38168333333334</v>
      </c>
      <c r="G202" s="59">
        <f t="shared" si="20"/>
        <v>111.91140333504002</v>
      </c>
      <c r="H202" s="4" t="s">
        <v>63</v>
      </c>
      <c r="I202" s="59">
        <v>75.24798</v>
      </c>
      <c r="J202" s="59">
        <v>76.6342</v>
      </c>
      <c r="K202" s="59">
        <v>92.26287</v>
      </c>
    </row>
    <row r="203" spans="1:11" ht="24">
      <c r="A203" s="4">
        <v>25</v>
      </c>
      <c r="B203" s="73">
        <v>20426</v>
      </c>
      <c r="C203" s="59">
        <v>315.676</v>
      </c>
      <c r="D203" s="59">
        <v>23.35</v>
      </c>
      <c r="E203" s="59">
        <f t="shared" si="8"/>
        <v>2.01744</v>
      </c>
      <c r="F203" s="59">
        <f t="shared" si="19"/>
        <v>302.5952</v>
      </c>
      <c r="G203" s="59">
        <f t="shared" si="20"/>
        <v>610.467660288</v>
      </c>
      <c r="H203" s="4" t="s">
        <v>64</v>
      </c>
      <c r="I203" s="59">
        <v>273.41536</v>
      </c>
      <c r="J203" s="59">
        <v>314.1767</v>
      </c>
      <c r="K203" s="59">
        <v>320.19354</v>
      </c>
    </row>
    <row r="204" spans="1:11" ht="24">
      <c r="A204" s="4">
        <v>26</v>
      </c>
      <c r="B204" s="73">
        <v>20435</v>
      </c>
      <c r="C204" s="59">
        <v>315.346</v>
      </c>
      <c r="D204" s="59">
        <v>6.533</v>
      </c>
      <c r="E204" s="59">
        <f t="shared" si="8"/>
        <v>0.5644512</v>
      </c>
      <c r="F204" s="59">
        <f t="shared" si="19"/>
        <v>94.23529</v>
      </c>
      <c r="G204" s="59">
        <f t="shared" si="20"/>
        <v>53.19122252284801</v>
      </c>
      <c r="H204" s="4" t="s">
        <v>66</v>
      </c>
      <c r="I204" s="59">
        <v>85.67568</v>
      </c>
      <c r="J204" s="59">
        <v>96.0563</v>
      </c>
      <c r="K204" s="59">
        <v>100.97389</v>
      </c>
    </row>
    <row r="205" spans="1:11" ht="24">
      <c r="A205" s="4">
        <v>27</v>
      </c>
      <c r="B205" s="73">
        <v>20448</v>
      </c>
      <c r="C205" s="59">
        <v>315.236</v>
      </c>
      <c r="D205" s="59">
        <v>3.073</v>
      </c>
      <c r="E205" s="59">
        <f t="shared" si="8"/>
        <v>0.2655072</v>
      </c>
      <c r="F205" s="59">
        <f t="shared" si="19"/>
        <v>84.86948</v>
      </c>
      <c r="G205" s="59">
        <f t="shared" si="20"/>
        <v>22.533458000255997</v>
      </c>
      <c r="H205" s="4" t="s">
        <v>67</v>
      </c>
      <c r="I205" s="59">
        <v>92.83944</v>
      </c>
      <c r="J205" s="59">
        <v>73.13357</v>
      </c>
      <c r="K205" s="59">
        <v>88.63543</v>
      </c>
    </row>
    <row r="206" spans="1:11" ht="24">
      <c r="A206" s="4">
        <v>28</v>
      </c>
      <c r="B206" s="73">
        <v>20457</v>
      </c>
      <c r="C206" s="59">
        <v>315.216</v>
      </c>
      <c r="D206" s="59">
        <v>3.265</v>
      </c>
      <c r="E206" s="59">
        <f t="shared" si="8"/>
        <v>0.282096</v>
      </c>
      <c r="F206" s="59">
        <f t="shared" si="19"/>
        <v>39.93913666666666</v>
      </c>
      <c r="G206" s="59">
        <f t="shared" si="20"/>
        <v>11.266670697119999</v>
      </c>
      <c r="H206" s="4" t="s">
        <v>126</v>
      </c>
      <c r="I206" s="59">
        <v>41.0623</v>
      </c>
      <c r="J206" s="59">
        <v>39.16654</v>
      </c>
      <c r="K206" s="59">
        <v>39.58857</v>
      </c>
    </row>
    <row r="207" spans="1:11" ht="24">
      <c r="A207" s="4">
        <v>29</v>
      </c>
      <c r="B207" s="73">
        <v>20465</v>
      </c>
      <c r="C207" s="59">
        <v>315.206</v>
      </c>
      <c r="D207" s="59">
        <v>2.961</v>
      </c>
      <c r="E207" s="59">
        <f t="shared" si="8"/>
        <v>0.2558304</v>
      </c>
      <c r="F207" s="59">
        <f t="shared" si="19"/>
        <v>55.21153999999999</v>
      </c>
      <c r="G207" s="59">
        <f t="shared" si="20"/>
        <v>14.124790362815999</v>
      </c>
      <c r="H207" s="4" t="s">
        <v>127</v>
      </c>
      <c r="I207" s="59">
        <v>59.20641</v>
      </c>
      <c r="J207" s="59">
        <v>59.81263</v>
      </c>
      <c r="K207" s="59">
        <v>46.61558</v>
      </c>
    </row>
    <row r="208" spans="1:11" ht="24">
      <c r="A208" s="4">
        <v>30</v>
      </c>
      <c r="B208" s="73">
        <v>20475</v>
      </c>
      <c r="C208" s="59">
        <v>315.146</v>
      </c>
      <c r="D208" s="59">
        <v>1.071</v>
      </c>
      <c r="E208" s="59">
        <f t="shared" si="8"/>
        <v>0.0925344</v>
      </c>
      <c r="F208" s="59">
        <f t="shared" si="19"/>
        <v>59.376870000000004</v>
      </c>
      <c r="G208" s="59">
        <f t="shared" si="20"/>
        <v>5.494403039328001</v>
      </c>
      <c r="H208" s="4" t="s">
        <v>128</v>
      </c>
      <c r="I208" s="59">
        <v>61.64</v>
      </c>
      <c r="J208" s="59">
        <v>68.55069</v>
      </c>
      <c r="K208" s="59">
        <v>47.93992</v>
      </c>
    </row>
    <row r="209" spans="1:11" ht="24">
      <c r="A209" s="4">
        <v>31</v>
      </c>
      <c r="B209" s="73">
        <v>20486</v>
      </c>
      <c r="C209" s="59">
        <v>315.566</v>
      </c>
      <c r="D209" s="59">
        <v>15.828</v>
      </c>
      <c r="E209" s="59">
        <f t="shared" si="8"/>
        <v>1.3675392</v>
      </c>
      <c r="F209" s="59">
        <f aca="true" t="shared" si="21" ref="F209:F261">+AVERAGE(I209:K209)</f>
        <v>103.35454333333332</v>
      </c>
      <c r="G209" s="59">
        <f aca="true" t="shared" si="22" ref="G209:G261">F209*E209</f>
        <v>141.341389506432</v>
      </c>
      <c r="H209" s="4" t="s">
        <v>129</v>
      </c>
      <c r="I209" s="59">
        <v>98.38506</v>
      </c>
      <c r="J209" s="59">
        <v>102.32256</v>
      </c>
      <c r="K209" s="59">
        <v>109.35601</v>
      </c>
    </row>
    <row r="210" spans="1:11" ht="24">
      <c r="A210" s="4">
        <v>32</v>
      </c>
      <c r="B210" s="73">
        <v>20496</v>
      </c>
      <c r="C210" s="59">
        <v>315.296</v>
      </c>
      <c r="D210" s="59">
        <v>4.232</v>
      </c>
      <c r="E210" s="59">
        <f t="shared" si="8"/>
        <v>0.36564480000000005</v>
      </c>
      <c r="F210" s="59">
        <f t="shared" si="21"/>
        <v>28.961753333333334</v>
      </c>
      <c r="G210" s="59">
        <f t="shared" si="22"/>
        <v>10.589714505216001</v>
      </c>
      <c r="H210" s="4" t="s">
        <v>130</v>
      </c>
      <c r="I210" s="59">
        <v>31.7597</v>
      </c>
      <c r="J210" s="59">
        <v>29.27121</v>
      </c>
      <c r="K210" s="59">
        <v>25.85435</v>
      </c>
    </row>
    <row r="211" spans="1:11" ht="24">
      <c r="A211" s="4">
        <v>33</v>
      </c>
      <c r="B211" s="73">
        <v>20512</v>
      </c>
      <c r="C211" s="59">
        <v>315.176</v>
      </c>
      <c r="D211" s="59">
        <v>2.075</v>
      </c>
      <c r="E211" s="59">
        <f t="shared" si="8"/>
        <v>0.17928000000000002</v>
      </c>
      <c r="F211" s="59">
        <f t="shared" si="21"/>
        <v>73.59341333333334</v>
      </c>
      <c r="G211" s="59">
        <f t="shared" si="22"/>
        <v>13.193827142400004</v>
      </c>
      <c r="H211" s="4" t="s">
        <v>131</v>
      </c>
      <c r="I211" s="59">
        <v>85.74982</v>
      </c>
      <c r="J211" s="59">
        <v>73.9671</v>
      </c>
      <c r="K211" s="59">
        <v>61.06332</v>
      </c>
    </row>
    <row r="212" spans="1:11" ht="24">
      <c r="A212" s="4">
        <v>34</v>
      </c>
      <c r="B212" s="73">
        <v>20519</v>
      </c>
      <c r="C212" s="59">
        <v>315.476</v>
      </c>
      <c r="D212" s="59">
        <v>8.569</v>
      </c>
      <c r="E212" s="59">
        <f t="shared" si="8"/>
        <v>0.7403616000000001</v>
      </c>
      <c r="F212" s="59">
        <f t="shared" si="21"/>
        <v>28.271900000000002</v>
      </c>
      <c r="G212" s="59">
        <f t="shared" si="22"/>
        <v>20.931429119040004</v>
      </c>
      <c r="H212" s="4" t="s">
        <v>139</v>
      </c>
      <c r="I212" s="59">
        <v>34.52566</v>
      </c>
      <c r="J212" s="59">
        <v>24.53216</v>
      </c>
      <c r="K212" s="59">
        <v>25.75788</v>
      </c>
    </row>
    <row r="213" spans="1:11" ht="24">
      <c r="A213" s="4">
        <v>35</v>
      </c>
      <c r="B213" s="73">
        <v>20525</v>
      </c>
      <c r="C213" s="59">
        <v>315.126</v>
      </c>
      <c r="D213" s="59">
        <v>1.204</v>
      </c>
      <c r="E213" s="59">
        <f t="shared" si="8"/>
        <v>0.1040256</v>
      </c>
      <c r="F213" s="59">
        <f t="shared" si="21"/>
        <v>50.42013333333333</v>
      </c>
      <c r="G213" s="59">
        <f t="shared" si="22"/>
        <v>5.24498462208</v>
      </c>
      <c r="H213" s="4" t="s">
        <v>133</v>
      </c>
      <c r="I213" s="59">
        <v>48.69017</v>
      </c>
      <c r="J213" s="59">
        <v>56.41749</v>
      </c>
      <c r="K213" s="59">
        <v>46.15274</v>
      </c>
    </row>
    <row r="214" spans="1:16" ht="24">
      <c r="A214" s="95">
        <v>36</v>
      </c>
      <c r="B214" s="96">
        <v>20541</v>
      </c>
      <c r="C214" s="98">
        <v>315.276</v>
      </c>
      <c r="D214" s="98">
        <v>4.627</v>
      </c>
      <c r="E214" s="98">
        <f t="shared" si="8"/>
        <v>0.3997728</v>
      </c>
      <c r="F214" s="98">
        <f t="shared" si="21"/>
        <v>66.28919666666667</v>
      </c>
      <c r="G214" s="98">
        <f t="shared" si="22"/>
        <v>26.500617761184</v>
      </c>
      <c r="H214" s="95" t="s">
        <v>138</v>
      </c>
      <c r="I214" s="98">
        <v>82.1733</v>
      </c>
      <c r="J214" s="98">
        <v>50.0417</v>
      </c>
      <c r="K214" s="98">
        <v>66.65259</v>
      </c>
      <c r="L214" s="97"/>
      <c r="M214" s="97"/>
      <c r="N214" s="97"/>
      <c r="O214" s="97"/>
      <c r="P214" s="97"/>
    </row>
    <row r="215" spans="1:11" ht="24">
      <c r="A215" s="4">
        <v>1</v>
      </c>
      <c r="B215" s="73">
        <v>20546</v>
      </c>
      <c r="C215" s="59">
        <v>315.196</v>
      </c>
      <c r="D215" s="59">
        <v>1.382</v>
      </c>
      <c r="E215" s="59">
        <f t="shared" si="8"/>
        <v>0.11940479999999999</v>
      </c>
      <c r="F215" s="59">
        <f t="shared" si="21"/>
        <v>79.43702333333333</v>
      </c>
      <c r="G215" s="59">
        <f t="shared" si="22"/>
        <v>9.485161883712</v>
      </c>
      <c r="H215" s="4" t="s">
        <v>120</v>
      </c>
      <c r="I215" s="59">
        <v>64.6947</v>
      </c>
      <c r="J215" s="59">
        <v>63.92765</v>
      </c>
      <c r="K215" s="59">
        <v>109.68872</v>
      </c>
    </row>
    <row r="216" spans="1:11" ht="24">
      <c r="A216" s="4">
        <v>2</v>
      </c>
      <c r="B216" s="73">
        <v>20567</v>
      </c>
      <c r="C216" s="59">
        <v>315.296</v>
      </c>
      <c r="D216" s="59">
        <v>8.311</v>
      </c>
      <c r="E216" s="59">
        <f t="shared" si="8"/>
        <v>0.7180704</v>
      </c>
      <c r="F216" s="59">
        <f t="shared" si="21"/>
        <v>88.33572</v>
      </c>
      <c r="G216" s="59">
        <f t="shared" si="22"/>
        <v>63.431265794687995</v>
      </c>
      <c r="H216" s="4" t="s">
        <v>121</v>
      </c>
      <c r="I216" s="59">
        <v>75.27675</v>
      </c>
      <c r="J216" s="59">
        <v>89.48623</v>
      </c>
      <c r="K216" s="59">
        <v>100.24418</v>
      </c>
    </row>
    <row r="217" spans="1:11" ht="24">
      <c r="A217" s="4">
        <v>3</v>
      </c>
      <c r="B217" s="73">
        <v>20582</v>
      </c>
      <c r="C217" s="59">
        <v>315.296</v>
      </c>
      <c r="D217" s="59">
        <v>4.246</v>
      </c>
      <c r="E217" s="59">
        <f t="shared" si="8"/>
        <v>0.3668544000000001</v>
      </c>
      <c r="F217" s="59">
        <f t="shared" si="21"/>
        <v>27.453796666666666</v>
      </c>
      <c r="G217" s="59">
        <f t="shared" si="22"/>
        <v>10.071546103872002</v>
      </c>
      <c r="H217" s="4" t="s">
        <v>122</v>
      </c>
      <c r="I217" s="59">
        <v>28.13139</v>
      </c>
      <c r="J217" s="59">
        <v>28.41859</v>
      </c>
      <c r="K217" s="59">
        <v>25.81141</v>
      </c>
    </row>
    <row r="218" spans="1:14" ht="24">
      <c r="A218" s="4">
        <v>4</v>
      </c>
      <c r="B218" s="73">
        <v>20589</v>
      </c>
      <c r="C218" s="59">
        <v>315.266</v>
      </c>
      <c r="D218" s="59">
        <v>3.019</v>
      </c>
      <c r="E218" s="59">
        <f t="shared" si="8"/>
        <v>0.2608416</v>
      </c>
      <c r="F218" s="59">
        <f t="shared" si="21"/>
        <v>25.77952</v>
      </c>
      <c r="G218" s="59">
        <f t="shared" si="22"/>
        <v>6.7243712440320005</v>
      </c>
      <c r="H218" s="4" t="s">
        <v>123</v>
      </c>
      <c r="I218" s="59">
        <v>25.25173</v>
      </c>
      <c r="J218" s="59">
        <v>31.56167</v>
      </c>
      <c r="K218" s="59">
        <v>20.52516</v>
      </c>
      <c r="N218" s="87" t="s">
        <v>140</v>
      </c>
    </row>
    <row r="219" spans="1:11" ht="24">
      <c r="A219" s="4">
        <v>5</v>
      </c>
      <c r="B219" s="73">
        <v>20597</v>
      </c>
      <c r="C219" s="59">
        <v>315.326</v>
      </c>
      <c r="D219" s="59">
        <v>6.004</v>
      </c>
      <c r="E219" s="59">
        <f t="shared" si="8"/>
        <v>0.5187456</v>
      </c>
      <c r="F219" s="59">
        <f t="shared" si="21"/>
        <v>80.48334333333334</v>
      </c>
      <c r="G219" s="59">
        <f t="shared" si="22"/>
        <v>41.750380227456006</v>
      </c>
      <c r="H219" s="4" t="s">
        <v>124</v>
      </c>
      <c r="I219" s="59">
        <v>85.72976</v>
      </c>
      <c r="J219" s="59">
        <v>72.77785</v>
      </c>
      <c r="K219" s="59">
        <v>82.94242</v>
      </c>
    </row>
    <row r="220" spans="1:11" ht="24">
      <c r="A220" s="4">
        <v>6</v>
      </c>
      <c r="B220" s="73">
        <v>20608</v>
      </c>
      <c r="C220" s="59">
        <v>315.276</v>
      </c>
      <c r="D220" s="59">
        <v>2.837</v>
      </c>
      <c r="E220" s="59">
        <f t="shared" si="8"/>
        <v>0.24511680000000002</v>
      </c>
      <c r="F220" s="59">
        <f t="shared" si="21"/>
        <v>31.036336666666667</v>
      </c>
      <c r="G220" s="59">
        <f t="shared" si="22"/>
        <v>7.607527527456001</v>
      </c>
      <c r="H220" s="4" t="s">
        <v>134</v>
      </c>
      <c r="I220" s="59">
        <v>41.44362</v>
      </c>
      <c r="J220" s="59">
        <v>22.5421</v>
      </c>
      <c r="K220" s="59">
        <v>29.12329</v>
      </c>
    </row>
    <row r="221" spans="1:11" ht="24">
      <c r="A221" s="4">
        <v>7</v>
      </c>
      <c r="B221" s="73">
        <v>20624</v>
      </c>
      <c r="C221" s="59">
        <v>315.126</v>
      </c>
      <c r="D221" s="59">
        <v>1.138</v>
      </c>
      <c r="E221" s="59">
        <f t="shared" si="8"/>
        <v>0.0983232</v>
      </c>
      <c r="F221" s="59">
        <f t="shared" si="21"/>
        <v>35.90365666666667</v>
      </c>
      <c r="G221" s="59">
        <f t="shared" si="22"/>
        <v>3.5301624151680002</v>
      </c>
      <c r="H221" s="4" t="s">
        <v>74</v>
      </c>
      <c r="I221" s="59">
        <v>30.7077</v>
      </c>
      <c r="J221" s="59">
        <v>44.0333</v>
      </c>
      <c r="K221" s="59">
        <v>32.96997</v>
      </c>
    </row>
    <row r="222" spans="1:11" ht="24">
      <c r="A222" s="4">
        <v>8</v>
      </c>
      <c r="B222" s="73">
        <v>20632</v>
      </c>
      <c r="C222" s="59">
        <v>315.306</v>
      </c>
      <c r="D222" s="59">
        <v>5.666</v>
      </c>
      <c r="E222" s="59">
        <f t="shared" si="8"/>
        <v>0.48954240000000004</v>
      </c>
      <c r="F222" s="59">
        <f t="shared" si="21"/>
        <v>47.29817</v>
      </c>
      <c r="G222" s="59">
        <f t="shared" si="22"/>
        <v>23.154459657408</v>
      </c>
      <c r="H222" s="4" t="s">
        <v>75</v>
      </c>
      <c r="I222" s="59">
        <v>43.79397</v>
      </c>
      <c r="J222" s="59">
        <v>41.82026</v>
      </c>
      <c r="K222" s="59">
        <v>56.28028</v>
      </c>
    </row>
    <row r="223" spans="1:11" ht="24">
      <c r="A223" s="4">
        <v>9</v>
      </c>
      <c r="B223" s="73">
        <v>20646</v>
      </c>
      <c r="C223" s="59">
        <v>315.256</v>
      </c>
      <c r="D223" s="59">
        <v>3.919</v>
      </c>
      <c r="E223" s="59">
        <f t="shared" si="8"/>
        <v>0.3386016</v>
      </c>
      <c r="F223" s="59">
        <f t="shared" si="21"/>
        <v>70.16828</v>
      </c>
      <c r="G223" s="59">
        <f t="shared" si="22"/>
        <v>23.759091877248</v>
      </c>
      <c r="H223" s="4" t="s">
        <v>76</v>
      </c>
      <c r="I223" s="59">
        <v>70.04929</v>
      </c>
      <c r="J223" s="59">
        <v>75.26015</v>
      </c>
      <c r="K223" s="59">
        <v>65.1954</v>
      </c>
    </row>
    <row r="224" spans="1:11" ht="24">
      <c r="A224" s="4">
        <v>10</v>
      </c>
      <c r="B224" s="73">
        <v>20653</v>
      </c>
      <c r="C224" s="59">
        <v>315.386</v>
      </c>
      <c r="D224" s="59">
        <v>7.395</v>
      </c>
      <c r="E224" s="59">
        <f t="shared" si="8"/>
        <v>0.638928</v>
      </c>
      <c r="F224" s="59">
        <f t="shared" si="21"/>
        <v>90.94384000000001</v>
      </c>
      <c r="G224" s="59">
        <f t="shared" si="22"/>
        <v>58.10656580352001</v>
      </c>
      <c r="H224" s="4" t="s">
        <v>77</v>
      </c>
      <c r="I224" s="59">
        <v>95.50469</v>
      </c>
      <c r="J224" s="59">
        <v>97.95282</v>
      </c>
      <c r="K224" s="59">
        <v>79.37401</v>
      </c>
    </row>
    <row r="225" spans="1:11" ht="24">
      <c r="A225" s="4">
        <v>11</v>
      </c>
      <c r="B225" s="73">
        <v>20661</v>
      </c>
      <c r="C225" s="59">
        <v>315.546</v>
      </c>
      <c r="D225" s="59">
        <v>13.209</v>
      </c>
      <c r="E225" s="59">
        <f t="shared" si="8"/>
        <v>1.1412576</v>
      </c>
      <c r="F225" s="59">
        <f t="shared" si="21"/>
        <v>127.50939333333334</v>
      </c>
      <c r="G225" s="59">
        <f t="shared" si="22"/>
        <v>145.521064213056</v>
      </c>
      <c r="H225" s="4" t="s">
        <v>78</v>
      </c>
      <c r="I225" s="59">
        <v>97.64436</v>
      </c>
      <c r="J225" s="59">
        <v>150.74732</v>
      </c>
      <c r="K225" s="59">
        <v>134.1365</v>
      </c>
    </row>
    <row r="226" spans="1:11" ht="24">
      <c r="A226" s="4">
        <v>12</v>
      </c>
      <c r="B226" s="73">
        <v>20677</v>
      </c>
      <c r="C226" s="59">
        <v>317.046</v>
      </c>
      <c r="D226" s="59">
        <v>144.909</v>
      </c>
      <c r="E226" s="59">
        <f t="shared" si="8"/>
        <v>12.5201376</v>
      </c>
      <c r="F226" s="59">
        <f t="shared" si="21"/>
        <v>824.0857066666667</v>
      </c>
      <c r="G226" s="59">
        <f t="shared" si="22"/>
        <v>10317.666441659905</v>
      </c>
      <c r="H226" s="4" t="s">
        <v>79</v>
      </c>
      <c r="I226" s="59">
        <v>660.30601</v>
      </c>
      <c r="J226" s="59">
        <v>862.86831</v>
      </c>
      <c r="K226" s="59">
        <v>949.0828</v>
      </c>
    </row>
    <row r="227" spans="1:11" ht="24">
      <c r="A227" s="4">
        <v>13</v>
      </c>
      <c r="B227" s="73">
        <v>20679</v>
      </c>
      <c r="C227" s="59">
        <v>317.326</v>
      </c>
      <c r="D227" s="59">
        <v>166.977</v>
      </c>
      <c r="E227" s="59">
        <f t="shared" si="8"/>
        <v>14.4268128</v>
      </c>
      <c r="F227" s="59">
        <f t="shared" si="21"/>
        <v>688.3498900000001</v>
      </c>
      <c r="G227" s="59">
        <f t="shared" si="22"/>
        <v>9930.695003930594</v>
      </c>
      <c r="H227" s="4" t="s">
        <v>80</v>
      </c>
      <c r="I227" s="59">
        <v>756.0926</v>
      </c>
      <c r="J227" s="59">
        <v>654.56732</v>
      </c>
      <c r="K227" s="59">
        <v>654.38975</v>
      </c>
    </row>
    <row r="228" spans="1:11" ht="24">
      <c r="A228" s="4">
        <v>14</v>
      </c>
      <c r="B228" s="73">
        <v>20682</v>
      </c>
      <c r="C228" s="59">
        <v>316.166</v>
      </c>
      <c r="D228" s="59">
        <v>63.221</v>
      </c>
      <c r="E228" s="59">
        <f t="shared" si="8"/>
        <v>5.4622944</v>
      </c>
      <c r="F228" s="59">
        <f t="shared" si="21"/>
        <v>204.25557</v>
      </c>
      <c r="G228" s="59">
        <f t="shared" si="22"/>
        <v>1115.704056179808</v>
      </c>
      <c r="H228" s="4" t="s">
        <v>81</v>
      </c>
      <c r="I228" s="59">
        <v>210.04116</v>
      </c>
      <c r="J228" s="59">
        <v>208.85547</v>
      </c>
      <c r="K228" s="59">
        <v>193.87008</v>
      </c>
    </row>
    <row r="229" spans="1:11" ht="24">
      <c r="A229" s="4">
        <v>15</v>
      </c>
      <c r="B229" s="73">
        <v>20696</v>
      </c>
      <c r="C229" s="59">
        <v>315.596</v>
      </c>
      <c r="D229" s="59">
        <v>14.564</v>
      </c>
      <c r="E229" s="59">
        <f t="shared" si="8"/>
        <v>1.2583296000000002</v>
      </c>
      <c r="F229" s="59">
        <f t="shared" si="21"/>
        <v>85.97604000000001</v>
      </c>
      <c r="G229" s="59">
        <f t="shared" si="22"/>
        <v>108.18619602278403</v>
      </c>
      <c r="H229" s="4" t="s">
        <v>82</v>
      </c>
      <c r="I229" s="59">
        <v>79.82504</v>
      </c>
      <c r="J229" s="59">
        <v>87.2393</v>
      </c>
      <c r="K229" s="59">
        <v>90.86378</v>
      </c>
    </row>
    <row r="230" spans="1:11" ht="24">
      <c r="A230" s="4">
        <v>16</v>
      </c>
      <c r="B230" s="73">
        <v>20700</v>
      </c>
      <c r="C230" s="59">
        <v>316.396</v>
      </c>
      <c r="D230" s="59">
        <v>72.477</v>
      </c>
      <c r="E230" s="59">
        <f t="shared" si="8"/>
        <v>6.262012800000001</v>
      </c>
      <c r="F230" s="59">
        <f t="shared" si="21"/>
        <v>345.49282999999997</v>
      </c>
      <c r="G230" s="59">
        <f t="shared" si="22"/>
        <v>2163.480523768224</v>
      </c>
      <c r="H230" s="4" t="s">
        <v>83</v>
      </c>
      <c r="I230" s="59">
        <v>333.1606</v>
      </c>
      <c r="J230" s="59">
        <v>347.446</v>
      </c>
      <c r="K230" s="59">
        <v>355.87189</v>
      </c>
    </row>
    <row r="231" spans="1:11" ht="24">
      <c r="A231" s="4">
        <v>17</v>
      </c>
      <c r="B231" s="73">
        <v>20707</v>
      </c>
      <c r="C231" s="59">
        <v>317.326</v>
      </c>
      <c r="D231" s="59">
        <v>221.234</v>
      </c>
      <c r="E231" s="59">
        <f t="shared" si="8"/>
        <v>19.114617600000003</v>
      </c>
      <c r="F231" s="59">
        <f t="shared" si="21"/>
        <v>742.6661666666665</v>
      </c>
      <c r="G231" s="59">
        <f t="shared" si="22"/>
        <v>14195.7797802912</v>
      </c>
      <c r="H231" s="4" t="s">
        <v>84</v>
      </c>
      <c r="I231" s="59">
        <v>689.49636</v>
      </c>
      <c r="J231" s="59">
        <v>805.56598</v>
      </c>
      <c r="K231" s="59">
        <v>732.93616</v>
      </c>
    </row>
    <row r="232" spans="1:11" ht="24">
      <c r="A232" s="4">
        <v>18</v>
      </c>
      <c r="B232" s="73">
        <v>20715</v>
      </c>
      <c r="C232" s="59">
        <v>316.976</v>
      </c>
      <c r="D232" s="59">
        <v>167.649</v>
      </c>
      <c r="E232" s="59">
        <f t="shared" si="8"/>
        <v>14.4848736</v>
      </c>
      <c r="F232" s="59">
        <f t="shared" si="21"/>
        <v>290.19416666666666</v>
      </c>
      <c r="G232" s="59">
        <f t="shared" si="22"/>
        <v>4203.425823624</v>
      </c>
      <c r="H232" s="4" t="s">
        <v>85</v>
      </c>
      <c r="I232" s="59">
        <v>259.99299</v>
      </c>
      <c r="J232" s="59">
        <v>277.4734</v>
      </c>
      <c r="K232" s="59">
        <v>333.11611</v>
      </c>
    </row>
    <row r="233" spans="1:11" ht="24">
      <c r="A233" s="4">
        <v>19</v>
      </c>
      <c r="B233" s="73">
        <v>20722</v>
      </c>
      <c r="C233" s="59">
        <v>315.726</v>
      </c>
      <c r="D233" s="59">
        <v>23.443</v>
      </c>
      <c r="E233" s="59">
        <f t="shared" si="8"/>
        <v>2.0254752000000003</v>
      </c>
      <c r="F233" s="59">
        <f t="shared" si="21"/>
        <v>75.38535333333334</v>
      </c>
      <c r="G233" s="59">
        <f t="shared" si="22"/>
        <v>152.69116361990405</v>
      </c>
      <c r="H233" s="4" t="s">
        <v>86</v>
      </c>
      <c r="I233" s="59">
        <v>74.34802</v>
      </c>
      <c r="J233" s="59">
        <v>78.01056</v>
      </c>
      <c r="K233" s="59">
        <v>73.79748</v>
      </c>
    </row>
    <row r="234" spans="1:11" ht="24">
      <c r="A234" s="4">
        <v>20</v>
      </c>
      <c r="B234" s="73">
        <v>20730</v>
      </c>
      <c r="C234" s="59">
        <v>316.076</v>
      </c>
      <c r="D234" s="59">
        <v>51.794</v>
      </c>
      <c r="E234" s="59">
        <f t="shared" si="8"/>
        <v>4.4750016</v>
      </c>
      <c r="F234" s="59">
        <f t="shared" si="21"/>
        <v>86.73933</v>
      </c>
      <c r="G234" s="59">
        <f t="shared" si="22"/>
        <v>388.15864053292796</v>
      </c>
      <c r="H234" s="4" t="s">
        <v>59</v>
      </c>
      <c r="I234" s="59">
        <v>76.57641</v>
      </c>
      <c r="J234" s="59">
        <v>101.21273</v>
      </c>
      <c r="K234" s="59">
        <v>82.42885</v>
      </c>
    </row>
    <row r="235" spans="1:11" ht="24">
      <c r="A235" s="4">
        <v>21</v>
      </c>
      <c r="B235" s="73">
        <v>20746</v>
      </c>
      <c r="C235" s="59">
        <v>315.706</v>
      </c>
      <c r="D235" s="59">
        <v>15.677</v>
      </c>
      <c r="E235" s="59">
        <f t="shared" si="8"/>
        <v>1.3544928</v>
      </c>
      <c r="F235" s="59">
        <f t="shared" si="21"/>
        <v>43.91525333333334</v>
      </c>
      <c r="G235" s="59">
        <f t="shared" si="22"/>
        <v>59.48289445017601</v>
      </c>
      <c r="H235" s="4" t="s">
        <v>60</v>
      </c>
      <c r="I235" s="59">
        <v>46.14984</v>
      </c>
      <c r="J235" s="59">
        <v>35.85528</v>
      </c>
      <c r="K235" s="59">
        <v>49.74064</v>
      </c>
    </row>
    <row r="236" spans="1:11" ht="24">
      <c r="A236" s="4">
        <v>22</v>
      </c>
      <c r="B236" s="73">
        <v>20756</v>
      </c>
      <c r="C236" s="59">
        <v>316.176</v>
      </c>
      <c r="D236" s="59">
        <v>55.955</v>
      </c>
      <c r="E236" s="59">
        <f t="shared" si="8"/>
        <v>4.834512</v>
      </c>
      <c r="F236" s="59">
        <f t="shared" si="21"/>
        <v>112.51424999999999</v>
      </c>
      <c r="G236" s="59">
        <f t="shared" si="22"/>
        <v>543.9514917959999</v>
      </c>
      <c r="H236" s="4" t="s">
        <v>61</v>
      </c>
      <c r="I236" s="59">
        <v>106.0097</v>
      </c>
      <c r="J236" s="59">
        <v>112.0097</v>
      </c>
      <c r="K236" s="59">
        <v>119.52335</v>
      </c>
    </row>
    <row r="237" spans="1:11" ht="24">
      <c r="A237" s="4">
        <v>23</v>
      </c>
      <c r="B237" s="73">
        <v>20765</v>
      </c>
      <c r="C237" s="59">
        <v>315.906</v>
      </c>
      <c r="D237" s="59">
        <v>26.202</v>
      </c>
      <c r="E237" s="59">
        <f t="shared" si="8"/>
        <v>2.2638528000000004</v>
      </c>
      <c r="F237" s="59">
        <f t="shared" si="21"/>
        <v>61.94024333333334</v>
      </c>
      <c r="G237" s="59">
        <f t="shared" si="22"/>
        <v>140.22359330284806</v>
      </c>
      <c r="H237" s="4" t="s">
        <v>62</v>
      </c>
      <c r="I237" s="59">
        <v>69.1387</v>
      </c>
      <c r="J237" s="59">
        <v>60.19417</v>
      </c>
      <c r="K237" s="59">
        <v>56.48786</v>
      </c>
    </row>
    <row r="238" spans="1:11" ht="24">
      <c r="A238" s="4">
        <v>24</v>
      </c>
      <c r="B238" s="73">
        <v>20773</v>
      </c>
      <c r="C238" s="59">
        <v>315.796</v>
      </c>
      <c r="D238" s="59">
        <v>16.796</v>
      </c>
      <c r="E238" s="59">
        <f t="shared" si="8"/>
        <v>1.4511744</v>
      </c>
      <c r="F238" s="59">
        <f t="shared" si="21"/>
        <v>33.69468666666667</v>
      </c>
      <c r="G238" s="59">
        <f t="shared" si="22"/>
        <v>48.896866706688</v>
      </c>
      <c r="H238" s="4" t="s">
        <v>63</v>
      </c>
      <c r="I238" s="59">
        <v>27.59232</v>
      </c>
      <c r="J238" s="59">
        <v>25.11579</v>
      </c>
      <c r="K238" s="59">
        <v>48.37595</v>
      </c>
    </row>
    <row r="239" spans="1:11" ht="24">
      <c r="A239" s="4">
        <v>25</v>
      </c>
      <c r="B239" s="73">
        <v>20784</v>
      </c>
      <c r="C239" s="59">
        <v>315.786</v>
      </c>
      <c r="D239" s="59">
        <v>21.706</v>
      </c>
      <c r="E239" s="59">
        <f t="shared" si="8"/>
        <v>1.8753984000000001</v>
      </c>
      <c r="F239" s="59">
        <f t="shared" si="21"/>
        <v>40.34787</v>
      </c>
      <c r="G239" s="59">
        <f t="shared" si="22"/>
        <v>75.66833084140801</v>
      </c>
      <c r="H239" s="4" t="s">
        <v>64</v>
      </c>
      <c r="I239" s="59">
        <v>34.20307</v>
      </c>
      <c r="J239" s="59">
        <v>38.41855</v>
      </c>
      <c r="K239" s="59">
        <v>48.42199</v>
      </c>
    </row>
    <row r="240" spans="1:11" ht="24">
      <c r="A240" s="4">
        <v>26</v>
      </c>
      <c r="B240" s="73">
        <v>20798</v>
      </c>
      <c r="C240" s="59">
        <v>315.546</v>
      </c>
      <c r="D240" s="59">
        <v>12.867</v>
      </c>
      <c r="E240" s="59">
        <f t="shared" si="8"/>
        <v>1.1117088000000002</v>
      </c>
      <c r="F240" s="59">
        <f t="shared" si="21"/>
        <v>10.273686666666666</v>
      </c>
      <c r="G240" s="59">
        <f t="shared" si="22"/>
        <v>11.421347875776002</v>
      </c>
      <c r="H240" s="4" t="s">
        <v>66</v>
      </c>
      <c r="I240" s="59">
        <v>19.37024</v>
      </c>
      <c r="J240" s="59">
        <v>2.99876</v>
      </c>
      <c r="K240" s="59">
        <v>8.45206</v>
      </c>
    </row>
    <row r="241" spans="1:11" ht="24">
      <c r="A241" s="4">
        <v>27</v>
      </c>
      <c r="B241" s="73">
        <v>20809</v>
      </c>
      <c r="C241" s="59">
        <v>315.476</v>
      </c>
      <c r="D241" s="59">
        <v>8.121</v>
      </c>
      <c r="E241" s="59">
        <f t="shared" si="8"/>
        <v>0.7016544000000001</v>
      </c>
      <c r="F241" s="59">
        <f t="shared" si="21"/>
        <v>51.84190666666667</v>
      </c>
      <c r="G241" s="59">
        <f t="shared" si="22"/>
        <v>36.37510191705601</v>
      </c>
      <c r="H241" s="4" t="s">
        <v>67</v>
      </c>
      <c r="I241" s="59">
        <v>53.94525</v>
      </c>
      <c r="J241" s="59">
        <v>53.75742</v>
      </c>
      <c r="K241" s="59">
        <v>47.82305</v>
      </c>
    </row>
    <row r="242" spans="1:11" ht="24">
      <c r="A242" s="4">
        <v>28</v>
      </c>
      <c r="B242" s="73">
        <v>20814</v>
      </c>
      <c r="C242" s="59">
        <v>315.426</v>
      </c>
      <c r="D242" s="59">
        <v>5.088</v>
      </c>
      <c r="E242" s="59">
        <f t="shared" si="8"/>
        <v>0.4396032</v>
      </c>
      <c r="F242" s="59">
        <f t="shared" si="21"/>
        <v>40.9919</v>
      </c>
      <c r="G242" s="59">
        <f t="shared" si="22"/>
        <v>18.020170414080003</v>
      </c>
      <c r="H242" s="4" t="s">
        <v>126</v>
      </c>
      <c r="I242" s="59">
        <v>46.045</v>
      </c>
      <c r="J242" s="59">
        <v>41.13664</v>
      </c>
      <c r="K242" s="59">
        <v>35.79406</v>
      </c>
    </row>
    <row r="243" spans="1:11" ht="24">
      <c r="A243" s="4">
        <v>29</v>
      </c>
      <c r="B243" s="73">
        <v>20826</v>
      </c>
      <c r="C243" s="59">
        <v>315.35</v>
      </c>
      <c r="D243" s="59">
        <v>2.399</v>
      </c>
      <c r="E243" s="59">
        <f t="shared" si="8"/>
        <v>0.2072736</v>
      </c>
      <c r="F243" s="59">
        <f t="shared" si="21"/>
        <v>44.86380666666667</v>
      </c>
      <c r="G243" s="59">
        <f t="shared" si="22"/>
        <v>9.299082717504001</v>
      </c>
      <c r="H243" s="4" t="s">
        <v>127</v>
      </c>
      <c r="I243" s="59">
        <v>36.29121</v>
      </c>
      <c r="J243" s="59">
        <v>46.27508</v>
      </c>
      <c r="K243" s="59">
        <v>52.02513</v>
      </c>
    </row>
    <row r="244" spans="1:11" ht="24">
      <c r="A244" s="4">
        <v>30</v>
      </c>
      <c r="B244" s="73">
        <v>20834</v>
      </c>
      <c r="C244" s="59">
        <v>315.306</v>
      </c>
      <c r="D244" s="59">
        <v>3.37</v>
      </c>
      <c r="E244" s="59">
        <f t="shared" si="8"/>
        <v>0.29116800000000004</v>
      </c>
      <c r="F244" s="59">
        <f t="shared" si="21"/>
        <v>32.315016666666665</v>
      </c>
      <c r="G244" s="59">
        <f t="shared" si="22"/>
        <v>9.4090987728</v>
      </c>
      <c r="H244" s="4" t="s">
        <v>128</v>
      </c>
      <c r="I244" s="59">
        <v>31.23151</v>
      </c>
      <c r="J244" s="59">
        <v>33.28378</v>
      </c>
      <c r="K244" s="59">
        <v>32.42976</v>
      </c>
    </row>
    <row r="245" spans="1:11" ht="24">
      <c r="A245" s="4">
        <v>31</v>
      </c>
      <c r="B245" s="73">
        <v>20842</v>
      </c>
      <c r="C245" s="59">
        <v>315.276</v>
      </c>
      <c r="D245" s="59">
        <v>3.038</v>
      </c>
      <c r="E245" s="59">
        <f t="shared" si="8"/>
        <v>0.26248319999999997</v>
      </c>
      <c r="F245" s="59">
        <f t="shared" si="21"/>
        <v>51.25552</v>
      </c>
      <c r="G245" s="59">
        <f t="shared" si="22"/>
        <v>13.453712907263998</v>
      </c>
      <c r="H245" s="4" t="s">
        <v>129</v>
      </c>
      <c r="I245" s="59">
        <v>48.62182</v>
      </c>
      <c r="J245" s="59">
        <v>56.29056</v>
      </c>
      <c r="K245" s="59">
        <v>48.85418</v>
      </c>
    </row>
    <row r="246" spans="1:11" ht="24">
      <c r="A246" s="4">
        <v>32</v>
      </c>
      <c r="B246" s="73">
        <v>20856</v>
      </c>
      <c r="C246" s="59">
        <v>315.266</v>
      </c>
      <c r="D246" s="59">
        <v>3.303</v>
      </c>
      <c r="E246" s="59">
        <f t="shared" si="8"/>
        <v>0.2853792</v>
      </c>
      <c r="F246" s="59">
        <f t="shared" si="21"/>
        <v>3.8001799999999997</v>
      </c>
      <c r="G246" s="59">
        <f t="shared" si="22"/>
        <v>1.084492328256</v>
      </c>
      <c r="H246" s="4" t="s">
        <v>130</v>
      </c>
      <c r="I246" s="59">
        <v>11.40054</v>
      </c>
      <c r="J246" s="59">
        <v>0</v>
      </c>
      <c r="K246" s="59">
        <v>0</v>
      </c>
    </row>
    <row r="247" spans="1:11" ht="24">
      <c r="A247" s="4">
        <v>33</v>
      </c>
      <c r="B247" s="73">
        <v>20863</v>
      </c>
      <c r="C247" s="59">
        <v>315.276</v>
      </c>
      <c r="D247" s="59">
        <v>1.801</v>
      </c>
      <c r="E247" s="59">
        <f t="shared" si="8"/>
        <v>0.1556064</v>
      </c>
      <c r="F247" s="59">
        <f t="shared" si="21"/>
        <v>6.144173333333334</v>
      </c>
      <c r="G247" s="59">
        <f t="shared" si="22"/>
        <v>0.9560726933760001</v>
      </c>
      <c r="H247" s="4" t="s">
        <v>131</v>
      </c>
      <c r="I247" s="59">
        <v>7.85571</v>
      </c>
      <c r="J247" s="59">
        <v>5.17943</v>
      </c>
      <c r="K247" s="59">
        <v>5.39738</v>
      </c>
    </row>
    <row r="248" spans="1:11" ht="24">
      <c r="A248" s="4">
        <v>34</v>
      </c>
      <c r="B248" s="73">
        <v>20877</v>
      </c>
      <c r="C248" s="59">
        <v>315.246</v>
      </c>
      <c r="D248" s="59">
        <v>2.098</v>
      </c>
      <c r="E248" s="59">
        <f t="shared" si="8"/>
        <v>0.1812672</v>
      </c>
      <c r="F248" s="59">
        <f t="shared" si="21"/>
        <v>0.6444333333333333</v>
      </c>
      <c r="G248" s="59">
        <f t="shared" si="22"/>
        <v>0.11681462591999998</v>
      </c>
      <c r="H248" s="4" t="s">
        <v>132</v>
      </c>
      <c r="I248" s="59">
        <v>1.9333</v>
      </c>
      <c r="J248" s="59">
        <v>0</v>
      </c>
      <c r="K248" s="59">
        <v>0</v>
      </c>
    </row>
    <row r="249" spans="1:11" ht="24">
      <c r="A249" s="4">
        <v>35</v>
      </c>
      <c r="B249" s="73">
        <v>20884</v>
      </c>
      <c r="C249" s="59">
        <v>315.206</v>
      </c>
      <c r="D249" s="59">
        <v>1.121</v>
      </c>
      <c r="E249" s="59">
        <f t="shared" si="8"/>
        <v>0.09685440000000001</v>
      </c>
      <c r="F249" s="59">
        <f t="shared" si="21"/>
        <v>6.970956666666666</v>
      </c>
      <c r="G249" s="59">
        <f t="shared" si="22"/>
        <v>0.675167825376</v>
      </c>
      <c r="H249" s="4" t="s">
        <v>133</v>
      </c>
      <c r="I249" s="59">
        <v>8.32911</v>
      </c>
      <c r="J249" s="59">
        <v>5.62627</v>
      </c>
      <c r="K249" s="59">
        <v>6.95749</v>
      </c>
    </row>
    <row r="250" spans="1:15" ht="24">
      <c r="A250" s="95">
        <v>36</v>
      </c>
      <c r="B250" s="96">
        <v>20904</v>
      </c>
      <c r="C250" s="98">
        <v>315.476</v>
      </c>
      <c r="D250" s="98">
        <v>6.118</v>
      </c>
      <c r="E250" s="98">
        <f t="shared" si="8"/>
        <v>0.5285952</v>
      </c>
      <c r="F250" s="98">
        <f t="shared" si="21"/>
        <v>14.026406666666666</v>
      </c>
      <c r="G250" s="98">
        <f t="shared" si="22"/>
        <v>7.414291237248</v>
      </c>
      <c r="H250" s="95" t="s">
        <v>138</v>
      </c>
      <c r="I250" s="98">
        <v>7.62428</v>
      </c>
      <c r="J250" s="98">
        <v>20.73856</v>
      </c>
      <c r="K250" s="98">
        <v>13.71638</v>
      </c>
      <c r="L250" s="97"/>
      <c r="M250" s="97"/>
      <c r="N250" s="97"/>
      <c r="O250" s="97"/>
    </row>
    <row r="251" spans="1:11" ht="24">
      <c r="A251" s="4">
        <v>1</v>
      </c>
      <c r="B251" s="73">
        <v>20914</v>
      </c>
      <c r="C251" s="59">
        <v>315.156</v>
      </c>
      <c r="D251" s="59">
        <v>1.155</v>
      </c>
      <c r="E251" s="59">
        <f t="shared" si="8"/>
        <v>0.099792</v>
      </c>
      <c r="F251" s="59">
        <f t="shared" si="21"/>
        <v>54.271474395918204</v>
      </c>
      <c r="G251" s="59">
        <f t="shared" si="22"/>
        <v>5.41585897291747</v>
      </c>
      <c r="H251" s="4" t="s">
        <v>120</v>
      </c>
      <c r="I251" s="59">
        <f>การคำนวณตะกอน!F6</f>
        <v>55.142921449489165</v>
      </c>
      <c r="J251" s="59">
        <f>การคำนวณตะกอน!F7</f>
        <v>45.00790215073984</v>
      </c>
      <c r="K251" s="59">
        <f>การคำนวณตะกอน!F8</f>
        <v>62.6635995875256</v>
      </c>
    </row>
    <row r="252" spans="1:11" ht="24">
      <c r="A252" s="4">
        <v>2</v>
      </c>
      <c r="B252" s="73">
        <v>20932</v>
      </c>
      <c r="C252" s="59">
        <v>315.446</v>
      </c>
      <c r="D252" s="59">
        <v>7.52</v>
      </c>
      <c r="E252" s="59">
        <f t="shared" si="8"/>
        <v>0.649728</v>
      </c>
      <c r="F252" s="59">
        <f t="shared" si="21"/>
        <v>40.98991503920024</v>
      </c>
      <c r="G252" s="59">
        <f t="shared" si="22"/>
        <v>26.632295518589494</v>
      </c>
      <c r="H252" s="4" t="s">
        <v>121</v>
      </c>
      <c r="I252" s="59">
        <f>การคำนวณตะกอน!F9</f>
        <v>38.862472567657065</v>
      </c>
      <c r="J252" s="59">
        <f>การคำนวณตะกอน!F10</f>
        <v>46.895779379870845</v>
      </c>
      <c r="K252" s="59">
        <f>การคำนวณตะกอน!F11</f>
        <v>37.21149317007282</v>
      </c>
    </row>
    <row r="253" spans="1:11" ht="24">
      <c r="A253" s="4">
        <v>3</v>
      </c>
      <c r="B253" s="73">
        <v>20942</v>
      </c>
      <c r="C253" s="59">
        <v>315.216</v>
      </c>
      <c r="D253" s="59">
        <v>2.482</v>
      </c>
      <c r="E253" s="59">
        <f t="shared" si="8"/>
        <v>0.21444480000000002</v>
      </c>
      <c r="F253" s="59">
        <f t="shared" si="21"/>
        <v>31.525266935008123</v>
      </c>
      <c r="G253" s="59">
        <f t="shared" si="22"/>
        <v>6.760429562824431</v>
      </c>
      <c r="H253" s="4" t="s">
        <v>122</v>
      </c>
      <c r="I253" s="59">
        <f>การคำนวณตะกอน!F12</f>
        <v>44.806372461883164</v>
      </c>
      <c r="J253" s="59">
        <f>การคำนวณตะกอน!F13</f>
        <v>32.637954239553025</v>
      </c>
      <c r="K253" s="59">
        <f>การคำนวณตะกอน!F14</f>
        <v>17.13147410358819</v>
      </c>
    </row>
    <row r="254" spans="1:11" ht="24">
      <c r="A254" s="4">
        <v>4</v>
      </c>
      <c r="B254" s="73">
        <v>20955</v>
      </c>
      <c r="C254" s="59">
        <v>315.326</v>
      </c>
      <c r="D254" s="59">
        <v>7.672</v>
      </c>
      <c r="E254" s="59">
        <f t="shared" si="8"/>
        <v>0.6628608</v>
      </c>
      <c r="F254" s="59">
        <f t="shared" si="21"/>
        <v>50.775641977379</v>
      </c>
      <c r="G254" s="59">
        <f t="shared" si="22"/>
        <v>33.65718266163903</v>
      </c>
      <c r="H254" s="4" t="s">
        <v>123</v>
      </c>
      <c r="I254" s="59">
        <f>การคำนวณตะกอน!F15</f>
        <v>42.8967953570424</v>
      </c>
      <c r="J254" s="59">
        <f>การคำนวณตะกอน!F16</f>
        <v>49.04214559386433</v>
      </c>
      <c r="K254" s="59">
        <f>การคำนวณตะกอน!F17</f>
        <v>60.3879849812303</v>
      </c>
    </row>
    <row r="255" spans="1:11" ht="24">
      <c r="A255" s="4">
        <v>5</v>
      </c>
      <c r="B255" s="73">
        <v>20963</v>
      </c>
      <c r="C255" s="59">
        <v>315.216</v>
      </c>
      <c r="D255" s="59">
        <v>2.639</v>
      </c>
      <c r="E255" s="59">
        <f t="shared" si="8"/>
        <v>0.2280096</v>
      </c>
      <c r="F255" s="59">
        <f t="shared" si="21"/>
        <v>81.69768194384905</v>
      </c>
      <c r="G255" s="59">
        <f t="shared" si="22"/>
        <v>18.627855780944245</v>
      </c>
      <c r="H255" s="4" t="s">
        <v>124</v>
      </c>
      <c r="I255" s="59">
        <f>การคำนวณตะกอน!F18</f>
        <v>84.28026332340704</v>
      </c>
      <c r="J255" s="59">
        <f>การคำนวณตะกอน!F19</f>
        <v>80.84606345477107</v>
      </c>
      <c r="K255" s="59">
        <f>การคำนวณตะกอน!F20</f>
        <v>79.96671905336906</v>
      </c>
    </row>
    <row r="256" spans="1:11" ht="24">
      <c r="A256" s="4">
        <v>6</v>
      </c>
      <c r="B256" s="73">
        <v>20975</v>
      </c>
      <c r="C256" s="59">
        <v>315.246</v>
      </c>
      <c r="D256" s="59">
        <v>2.731</v>
      </c>
      <c r="E256" s="59">
        <f t="shared" si="8"/>
        <v>0.2359584</v>
      </c>
      <c r="F256" s="59">
        <f t="shared" si="21"/>
        <v>53.31860082473863</v>
      </c>
      <c r="G256" s="59">
        <f t="shared" si="22"/>
        <v>12.580971740844008</v>
      </c>
      <c r="H256" s="4" t="s">
        <v>134</v>
      </c>
      <c r="I256" s="59">
        <f>การคำนวณตะกอน!F21</f>
        <v>58.54845454890939</v>
      </c>
      <c r="J256" s="59">
        <f>การคำนวณตะกอน!F22</f>
        <v>48.42324315673033</v>
      </c>
      <c r="K256" s="59">
        <f>การคำนวณตะกอน!F23</f>
        <v>52.984104768576174</v>
      </c>
    </row>
    <row r="257" spans="1:11" ht="24">
      <c r="A257" s="4">
        <v>7</v>
      </c>
      <c r="B257" s="73">
        <v>20983</v>
      </c>
      <c r="C257" s="59">
        <v>315.476</v>
      </c>
      <c r="D257" s="59">
        <v>13.858</v>
      </c>
      <c r="E257" s="59">
        <f t="shared" si="8"/>
        <v>1.1973312</v>
      </c>
      <c r="F257" s="59">
        <f t="shared" si="21"/>
        <v>115.29509193125767</v>
      </c>
      <c r="G257" s="59">
        <f t="shared" si="22"/>
        <v>138.04641077616307</v>
      </c>
      <c r="H257" s="4" t="s">
        <v>74</v>
      </c>
      <c r="I257" s="59">
        <f>การคำนวณตะกอน!F24</f>
        <v>118.09276767129161</v>
      </c>
      <c r="J257" s="59">
        <f>การคำนวณตะกอน!F25</f>
        <v>101.94261272499483</v>
      </c>
      <c r="K257" s="59">
        <f>การคำนวณตะกอน!F26</f>
        <v>125.84989539748658</v>
      </c>
    </row>
    <row r="258" spans="1:11" ht="24">
      <c r="A258" s="4">
        <v>8</v>
      </c>
      <c r="B258" s="73">
        <v>20996</v>
      </c>
      <c r="C258" s="59">
        <v>315.346</v>
      </c>
      <c r="D258" s="59">
        <v>8.538</v>
      </c>
      <c r="E258" s="59">
        <f t="shared" si="8"/>
        <v>0.7376832000000001</v>
      </c>
      <c r="F258" s="59">
        <f t="shared" si="21"/>
        <v>54.54992544788296</v>
      </c>
      <c r="G258" s="59">
        <f t="shared" si="22"/>
        <v>40.24056356415574</v>
      </c>
      <c r="H258" s="4" t="s">
        <v>75</v>
      </c>
      <c r="I258" s="59">
        <f>การคำนวณตะกอน!F27</f>
        <v>57.96877415365807</v>
      </c>
      <c r="J258" s="59">
        <f>การคำนวณตะกอน!F28</f>
        <v>49.04669798287661</v>
      </c>
      <c r="K258" s="59">
        <f>การคำนวณตะกอน!F29</f>
        <v>56.63430420711422</v>
      </c>
    </row>
    <row r="259" spans="1:11" ht="24">
      <c r="A259" s="4">
        <v>9</v>
      </c>
      <c r="B259" s="73">
        <v>21004</v>
      </c>
      <c r="C259" s="59">
        <v>315.276</v>
      </c>
      <c r="D259" s="59">
        <v>6.343</v>
      </c>
      <c r="E259" s="59">
        <f t="shared" si="8"/>
        <v>0.5480352000000001</v>
      </c>
      <c r="F259" s="59">
        <f t="shared" si="21"/>
        <v>47.71172574416526</v>
      </c>
      <c r="G259" s="59">
        <f t="shared" si="22"/>
        <v>26.147705160548757</v>
      </c>
      <c r="H259" s="4" t="s">
        <v>76</v>
      </c>
      <c r="I259" s="59">
        <f>การคำนวณตะกอน!F30</f>
        <v>34.59067698900036</v>
      </c>
      <c r="J259" s="59">
        <f>การคำนวณตะกอน!F31</f>
        <v>57.93918279248128</v>
      </c>
      <c r="K259" s="59">
        <f>การคำนวณตะกอน!F32</f>
        <v>50.60531745101414</v>
      </c>
    </row>
    <row r="260" spans="1:11" ht="24">
      <c r="A260" s="4">
        <v>10</v>
      </c>
      <c r="B260" s="73">
        <v>21017</v>
      </c>
      <c r="C260" s="59">
        <v>315.646</v>
      </c>
      <c r="D260" s="59">
        <v>19.433</v>
      </c>
      <c r="E260" s="59">
        <f t="shared" si="8"/>
        <v>1.6790112000000001</v>
      </c>
      <c r="F260" s="59">
        <f t="shared" si="21"/>
        <v>99.4127611417769</v>
      </c>
      <c r="G260" s="59">
        <f t="shared" si="22"/>
        <v>166.91513937996822</v>
      </c>
      <c r="H260" s="4" t="s">
        <v>77</v>
      </c>
      <c r="I260" s="59">
        <f>การคำนวณตะกอน!F33</f>
        <v>113.72082652001947</v>
      </c>
      <c r="J260" s="59">
        <f>การคำนวณตะกอน!F34</f>
        <v>94.22629326524061</v>
      </c>
      <c r="K260" s="59">
        <f>การคำนวณตะกอน!F35</f>
        <v>90.2911636400706</v>
      </c>
    </row>
    <row r="261" spans="1:11" ht="24">
      <c r="A261" s="4">
        <v>11</v>
      </c>
      <c r="B261" s="73">
        <v>21025</v>
      </c>
      <c r="C261" s="59">
        <v>315.606</v>
      </c>
      <c r="D261" s="59">
        <v>17.034</v>
      </c>
      <c r="E261" s="59">
        <f t="shared" si="8"/>
        <v>1.4717376</v>
      </c>
      <c r="F261" s="59">
        <f t="shared" si="21"/>
        <v>79.63971318941061</v>
      </c>
      <c r="G261" s="59">
        <f t="shared" si="22"/>
        <v>117.20876035407152</v>
      </c>
      <c r="H261" s="4" t="s">
        <v>78</v>
      </c>
      <c r="I261" s="59">
        <f>การคำนวณตะกอน!F36</f>
        <v>83.88174719543976</v>
      </c>
      <c r="J261" s="59">
        <f>การคำนวณตะกอน!F37</f>
        <v>90.40019470809865</v>
      </c>
      <c r="K261" s="59">
        <f>การคำนวณตะกอน!F38</f>
        <v>64.63719766469342</v>
      </c>
    </row>
    <row r="262" spans="1:11" ht="24">
      <c r="A262" s="4">
        <v>12</v>
      </c>
      <c r="B262" s="73">
        <v>21038</v>
      </c>
      <c r="C262" s="59">
        <v>315.866</v>
      </c>
      <c r="D262" s="59">
        <v>38.564</v>
      </c>
      <c r="E262" s="59">
        <f t="shared" si="8"/>
        <v>3.3319296</v>
      </c>
      <c r="F262" s="59">
        <f>+AVERAGE(I262:K262)</f>
        <v>152.4088414921608</v>
      </c>
      <c r="G262" s="59">
        <f>F262*E262</f>
        <v>507.81553026943874</v>
      </c>
      <c r="H262" s="4" t="s">
        <v>79</v>
      </c>
      <c r="I262" s="59">
        <f>การคำนวณตะกอน!F39</f>
        <v>161.17729502454975</v>
      </c>
      <c r="J262" s="59">
        <f>การคำนวณตะกอน!F40</f>
        <v>137.43433876243859</v>
      </c>
      <c r="K262" s="59">
        <f>การคำนวณตะกอน!F41</f>
        <v>158.614890689494</v>
      </c>
    </row>
    <row r="263" spans="1:11" ht="24">
      <c r="A263" s="4">
        <v>13</v>
      </c>
      <c r="B263" s="73">
        <v>21053</v>
      </c>
      <c r="C263" s="59">
        <v>316.676</v>
      </c>
      <c r="D263" s="59">
        <v>102.749</v>
      </c>
      <c r="E263" s="59">
        <f t="shared" si="8"/>
        <v>8.8775136</v>
      </c>
      <c r="F263" s="59">
        <f>+AVERAGE(I263:K263)</f>
        <v>596.6915960780401</v>
      </c>
      <c r="G263" s="59">
        <f>F263*E263</f>
        <v>5297.1377591885075</v>
      </c>
      <c r="H263" s="4" t="s">
        <v>80</v>
      </c>
      <c r="I263" s="59">
        <f>การคำนวณตะกอน!F42</f>
        <v>713.9658132417641</v>
      </c>
      <c r="J263" s="59">
        <f>การคำนวณตะกอน!F43</f>
        <v>480.23114355230524</v>
      </c>
      <c r="K263" s="59">
        <f>การคำนวณตะกอน!F44</f>
        <v>595.877831440051</v>
      </c>
    </row>
    <row r="264" spans="1:11" ht="24">
      <c r="A264" s="4">
        <v>14</v>
      </c>
      <c r="B264" s="73">
        <v>21058</v>
      </c>
      <c r="C264" s="59">
        <v>316.006</v>
      </c>
      <c r="D264" s="59">
        <v>44.403</v>
      </c>
      <c r="E264" s="59">
        <f t="shared" si="8"/>
        <v>3.8364192</v>
      </c>
      <c r="F264" s="59">
        <f>+AVERAGE(I264:K264)</f>
        <v>212.43676731574837</v>
      </c>
      <c r="G264" s="59">
        <f>F264*E264</f>
        <v>814.9964929160695</v>
      </c>
      <c r="H264" s="4" t="s">
        <v>81</v>
      </c>
      <c r="I264" s="59">
        <f>การคำนวณตะกอน!F45</f>
        <v>237.16999753271975</v>
      </c>
      <c r="J264" s="59">
        <f>การคำนวณตะกอน!F46</f>
        <v>201.85983216147397</v>
      </c>
      <c r="K264" s="59">
        <f>การคำนวณตะกอน!F47</f>
        <v>198.2804722530513</v>
      </c>
    </row>
    <row r="265" spans="1:11" ht="24">
      <c r="A265" s="4">
        <v>15</v>
      </c>
      <c r="B265" s="73">
        <v>21067</v>
      </c>
      <c r="C265" s="59">
        <v>317.006</v>
      </c>
      <c r="D265" s="59">
        <v>149.612</v>
      </c>
      <c r="E265" s="59">
        <f t="shared" si="8"/>
        <v>12.9264768</v>
      </c>
      <c r="F265" s="59">
        <f aca="true" t="shared" si="23" ref="F265:F277">+AVERAGE(I265:K265)</f>
        <v>160.12467557621105</v>
      </c>
      <c r="G265" s="59">
        <f aca="true" t="shared" si="24" ref="G265:G277">F265*E265</f>
        <v>2069.8479039434187</v>
      </c>
      <c r="H265" s="4" t="s">
        <v>82</v>
      </c>
      <c r="I265" s="59">
        <f>การคำนวณตะกอน!F48</f>
        <v>131.86813186813686</v>
      </c>
      <c r="J265" s="59">
        <f>การคำนวณตะกอน!F49</f>
        <v>194.32581851889216</v>
      </c>
      <c r="K265" s="59">
        <f>การคำนวณตะกอน!F50</f>
        <v>154.18007634160412</v>
      </c>
    </row>
    <row r="266" spans="1:11" ht="24">
      <c r="A266" s="4">
        <v>16</v>
      </c>
      <c r="B266" s="73">
        <v>21081</v>
      </c>
      <c r="C266" s="59">
        <v>315.846</v>
      </c>
      <c r="D266" s="59">
        <v>30.823</v>
      </c>
      <c r="E266" s="59">
        <f t="shared" si="8"/>
        <v>2.6631072000000002</v>
      </c>
      <c r="F266" s="59">
        <f t="shared" si="23"/>
        <v>116.6984551772241</v>
      </c>
      <c r="G266" s="59">
        <f t="shared" si="24"/>
        <v>310.78049621134284</v>
      </c>
      <c r="H266" s="4" t="s">
        <v>83</v>
      </c>
      <c r="I266" s="59">
        <f>การคำนวณตะกอน!F51</f>
        <v>128.92859942006484</v>
      </c>
      <c r="J266" s="59">
        <f>การคำนวณตะกอน!F52</f>
        <v>106.34859063873135</v>
      </c>
      <c r="K266" s="59">
        <f>การคำนวณตะกอน!F53</f>
        <v>114.81817547287612</v>
      </c>
    </row>
    <row r="267" spans="1:11" ht="24">
      <c r="A267" s="4">
        <v>17</v>
      </c>
      <c r="B267" s="73">
        <v>21087</v>
      </c>
      <c r="C267" s="59">
        <v>315.486</v>
      </c>
      <c r="D267" s="59">
        <v>17.891</v>
      </c>
      <c r="E267" s="59">
        <f t="shared" si="8"/>
        <v>1.5457824</v>
      </c>
      <c r="F267" s="59">
        <f t="shared" si="23"/>
        <v>46.51392465018642</v>
      </c>
      <c r="G267" s="59">
        <f t="shared" si="24"/>
        <v>71.90040607918432</v>
      </c>
      <c r="H267" s="4" t="s">
        <v>84</v>
      </c>
      <c r="I267" s="59">
        <f>การคำนวณตะกอน!F54</f>
        <v>30.18946491777567</v>
      </c>
      <c r="J267" s="59">
        <f>การคำนวณตะกอน!F55</f>
        <v>63.897763578269526</v>
      </c>
      <c r="K267" s="59">
        <f>การคำนวณตะกอน!F56</f>
        <v>45.45454545451405</v>
      </c>
    </row>
    <row r="268" spans="1:11" ht="24">
      <c r="A268" s="4">
        <v>18</v>
      </c>
      <c r="B268" s="73">
        <v>21095</v>
      </c>
      <c r="C268" s="59">
        <v>315.746</v>
      </c>
      <c r="D268" s="59">
        <v>28.21</v>
      </c>
      <c r="E268" s="59">
        <f t="shared" si="8"/>
        <v>2.4373440000000004</v>
      </c>
      <c r="F268" s="59">
        <f t="shared" si="23"/>
        <v>125.2792985101532</v>
      </c>
      <c r="G268" s="59">
        <f t="shared" si="24"/>
        <v>305.3487465479309</v>
      </c>
      <c r="H268" s="4" t="s">
        <v>85</v>
      </c>
      <c r="I268" s="59">
        <f>การคำนวณตะกอน!F57</f>
        <v>113.49734946309745</v>
      </c>
      <c r="J268" s="59">
        <f>การคำนวณตะกอน!F58</f>
        <v>115.67722624094301</v>
      </c>
      <c r="K268" s="59">
        <f>การคำนวณตะกอน!F59</f>
        <v>146.6633198264191</v>
      </c>
    </row>
    <row r="269" spans="1:11" ht="24">
      <c r="A269" s="4">
        <v>19</v>
      </c>
      <c r="B269" s="73">
        <v>21106</v>
      </c>
      <c r="C269" s="59">
        <v>315.426</v>
      </c>
      <c r="D269" s="59">
        <v>12.076</v>
      </c>
      <c r="E269" s="59">
        <f t="shared" si="8"/>
        <v>1.0433664</v>
      </c>
      <c r="F269" s="59">
        <f t="shared" si="23"/>
        <v>21.762968323606145</v>
      </c>
      <c r="G269" s="59">
        <f t="shared" si="24"/>
        <v>22.70674991311498</v>
      </c>
      <c r="H269" s="4" t="s">
        <v>86</v>
      </c>
      <c r="I269" s="59">
        <f>การคำนวณตะกอน!F60</f>
        <v>16.43749012170726</v>
      </c>
      <c r="J269" s="59">
        <f>การคำนวณตะกอน!F61</f>
        <v>17.76333194754037</v>
      </c>
      <c r="K269" s="59">
        <f>การคำนวณตะกอน!F62</f>
        <v>31.088082901570814</v>
      </c>
    </row>
    <row r="270" spans="1:11" ht="24">
      <c r="A270" s="4">
        <v>20</v>
      </c>
      <c r="B270" s="73">
        <v>21115</v>
      </c>
      <c r="C270" s="59">
        <v>315.326</v>
      </c>
      <c r="D270" s="59">
        <v>8.62</v>
      </c>
      <c r="E270" s="59">
        <f t="shared" si="8"/>
        <v>0.744768</v>
      </c>
      <c r="F270" s="59">
        <f t="shared" si="23"/>
        <v>45.1676937399045</v>
      </c>
      <c r="G270" s="59">
        <f t="shared" si="24"/>
        <v>33.63945293128119</v>
      </c>
      <c r="H270" s="4" t="s">
        <v>59</v>
      </c>
      <c r="I270" s="59">
        <f>การคำนวณตะกอน!F63</f>
        <v>37.32061098070546</v>
      </c>
      <c r="J270" s="59">
        <f>การคำนวณตะกอน!F64</f>
        <v>53.99724577805773</v>
      </c>
      <c r="K270" s="59">
        <f>การคำนวณตะกอน!F65</f>
        <v>44.18522446095031</v>
      </c>
    </row>
    <row r="271" spans="1:11" ht="24">
      <c r="A271" s="4">
        <v>21</v>
      </c>
      <c r="B271" s="73">
        <v>21129</v>
      </c>
      <c r="C271" s="59">
        <v>315.546</v>
      </c>
      <c r="D271" s="59">
        <v>20.742</v>
      </c>
      <c r="E271" s="59">
        <f t="shared" si="8"/>
        <v>1.7921088000000003</v>
      </c>
      <c r="F271" s="59">
        <f t="shared" si="23"/>
        <v>168.4049385168612</v>
      </c>
      <c r="G271" s="59">
        <f t="shared" si="24"/>
        <v>301.79997227952595</v>
      </c>
      <c r="H271" s="4" t="s">
        <v>60</v>
      </c>
      <c r="I271" s="59">
        <f>การคำนวณตะกอน!F66</f>
        <v>189.73666441594872</v>
      </c>
      <c r="J271" s="59">
        <f>การคำนวณตะกอน!F67</f>
        <v>159.543460252222</v>
      </c>
      <c r="K271" s="59">
        <f>การคำนวณตะกอน!F68</f>
        <v>155.9346908824128</v>
      </c>
    </row>
    <row r="272" spans="1:11" ht="24">
      <c r="A272" s="4">
        <v>22</v>
      </c>
      <c r="B272" s="73">
        <v>21136</v>
      </c>
      <c r="C272" s="59">
        <v>315.506</v>
      </c>
      <c r="D272" s="59">
        <v>16.757</v>
      </c>
      <c r="E272" s="59">
        <f t="shared" si="8"/>
        <v>1.4478048000000001</v>
      </c>
      <c r="F272" s="59">
        <f t="shared" si="23"/>
        <v>73.2860073240633</v>
      </c>
      <c r="G272" s="59">
        <f t="shared" si="24"/>
        <v>106.10383317661402</v>
      </c>
      <c r="H272" s="4" t="s">
        <v>61</v>
      </c>
      <c r="I272" s="59">
        <f>การคำนวณตะกอน!F69</f>
        <v>60.583622227460154</v>
      </c>
      <c r="J272" s="59">
        <f>การคำนวณตะกอน!F70</f>
        <v>81.15690334645869</v>
      </c>
      <c r="K272" s="59">
        <f>การคำนวณตะกอน!F71</f>
        <v>78.11749639827109</v>
      </c>
    </row>
    <row r="273" spans="1:11" ht="24">
      <c r="A273" s="4">
        <v>23</v>
      </c>
      <c r="B273" s="73">
        <v>21148</v>
      </c>
      <c r="C273" s="59">
        <v>315.345</v>
      </c>
      <c r="D273" s="59">
        <v>10.309</v>
      </c>
      <c r="E273" s="59">
        <f t="shared" si="8"/>
        <v>0.8906976</v>
      </c>
      <c r="F273" s="59">
        <f t="shared" si="23"/>
        <v>50.34369024768937</v>
      </c>
      <c r="G273" s="59">
        <f t="shared" si="24"/>
        <v>44.84100407876033</v>
      </c>
      <c r="H273" s="4" t="s">
        <v>62</v>
      </c>
      <c r="I273" s="59">
        <f>การคำนวณตะกอน!F72</f>
        <v>47.645635585328826</v>
      </c>
      <c r="J273" s="59">
        <f>การคำนวณตะกอน!F73</f>
        <v>51.26078926537531</v>
      </c>
      <c r="K273" s="59">
        <f>การคำนวณตะกอน!F74</f>
        <v>52.124645892363986</v>
      </c>
    </row>
    <row r="274" spans="1:11" ht="24">
      <c r="A274" s="4">
        <v>24</v>
      </c>
      <c r="B274" s="73">
        <v>21156</v>
      </c>
      <c r="C274" s="59">
        <v>315.366</v>
      </c>
      <c r="D274" s="59">
        <v>10.456</v>
      </c>
      <c r="E274" s="59">
        <f t="shared" si="8"/>
        <v>0.9033984</v>
      </c>
      <c r="F274" s="59">
        <f t="shared" si="23"/>
        <v>13.285169345944981</v>
      </c>
      <c r="G274" s="59">
        <f t="shared" si="24"/>
        <v>12.001800730855743</v>
      </c>
      <c r="H274" s="4" t="s">
        <v>63</v>
      </c>
      <c r="I274" s="59">
        <f>การคำนวณตะกอน!F75</f>
        <v>11.132996488828661</v>
      </c>
      <c r="J274" s="59">
        <f>การคำนวณตะกอน!F76</f>
        <v>19.2074403558582</v>
      </c>
      <c r="K274" s="59">
        <f>การคำนวณตะกอน!F77</f>
        <v>9.51507119314808</v>
      </c>
    </row>
    <row r="275" spans="1:11" ht="24">
      <c r="A275" s="4">
        <v>25</v>
      </c>
      <c r="B275" s="73">
        <v>21170</v>
      </c>
      <c r="C275" s="59">
        <v>315.146</v>
      </c>
      <c r="D275" s="59">
        <v>2.529</v>
      </c>
      <c r="E275" s="59">
        <f t="shared" si="8"/>
        <v>0.2185056</v>
      </c>
      <c r="F275" s="59">
        <f t="shared" si="23"/>
        <v>7.6599163004833715</v>
      </c>
      <c r="G275" s="59">
        <f t="shared" si="24"/>
        <v>1.6737346071868993</v>
      </c>
      <c r="H275" s="4" t="s">
        <v>64</v>
      </c>
      <c r="I275" s="59">
        <f>การคำนวณตะกอน!F78</f>
        <v>9.056002318328359</v>
      </c>
      <c r="J275" s="59">
        <f>การคำนวณตะกอน!F79</f>
        <v>3.7042025862341545</v>
      </c>
      <c r="K275" s="59">
        <f>การคำนวณตะกอน!F80</f>
        <v>10.2195439968876</v>
      </c>
    </row>
    <row r="276" spans="1:11" ht="24">
      <c r="A276" s="4">
        <v>26</v>
      </c>
      <c r="B276" s="73">
        <v>21177</v>
      </c>
      <c r="C276" s="59">
        <v>315.126</v>
      </c>
      <c r="D276" s="59">
        <v>3.247</v>
      </c>
      <c r="E276" s="59">
        <f t="shared" si="8"/>
        <v>0.2805408</v>
      </c>
      <c r="F276" s="59">
        <f t="shared" si="23"/>
        <v>3.9933779700716356</v>
      </c>
      <c r="G276" s="59">
        <f t="shared" si="24"/>
        <v>1.1203054504262726</v>
      </c>
      <c r="H276" s="4" t="s">
        <v>66</v>
      </c>
      <c r="I276" s="59">
        <f>การคำนวณตะกอน!F81</f>
        <v>5.389382915643597</v>
      </c>
      <c r="J276" s="59">
        <f>การคำนวณตะกอน!F82</f>
        <v>1.608544588863684</v>
      </c>
      <c r="K276" s="59">
        <f>การคำนวณตะกอน!F83</f>
        <v>4.982206405707625</v>
      </c>
    </row>
    <row r="277" spans="1:11" ht="24">
      <c r="A277" s="4">
        <v>27</v>
      </c>
      <c r="B277" s="73">
        <v>21190</v>
      </c>
      <c r="C277" s="59">
        <v>315.416</v>
      </c>
      <c r="D277" s="59">
        <v>3.48</v>
      </c>
      <c r="E277" s="59">
        <f t="shared" si="8"/>
        <v>0.300672</v>
      </c>
      <c r="F277" s="59">
        <f t="shared" si="23"/>
        <v>26.01268</v>
      </c>
      <c r="G277" s="59">
        <f t="shared" si="24"/>
        <v>7.82128452096</v>
      </c>
      <c r="H277" s="4" t="s">
        <v>67</v>
      </c>
      <c r="I277" s="59">
        <v>29.8976</v>
      </c>
      <c r="J277" s="59">
        <v>36.49102</v>
      </c>
      <c r="K277" s="59">
        <v>11.64942</v>
      </c>
    </row>
    <row r="278" spans="1:11" ht="24">
      <c r="A278" s="4">
        <v>28</v>
      </c>
      <c r="B278" s="73">
        <v>21198</v>
      </c>
      <c r="C278" s="59">
        <v>315.246</v>
      </c>
      <c r="D278" s="59">
        <v>5.066</v>
      </c>
      <c r="E278" s="59">
        <f t="shared" si="8"/>
        <v>0.4377024</v>
      </c>
      <c r="F278" s="59">
        <f aca="true" t="shared" si="25" ref="F278:F379">+AVERAGE(I278:K278)</f>
        <v>83.12267666666666</v>
      </c>
      <c r="G278" s="59">
        <f aca="true" t="shared" si="26" ref="G278:G352">F278*E278</f>
        <v>36.382995071424</v>
      </c>
      <c r="H278" s="4" t="s">
        <v>126</v>
      </c>
      <c r="I278" s="59">
        <v>79.9259</v>
      </c>
      <c r="J278" s="59">
        <v>74.28613</v>
      </c>
      <c r="K278" s="59">
        <v>95.156</v>
      </c>
    </row>
    <row r="279" spans="1:11" ht="24">
      <c r="A279" s="4">
        <v>29</v>
      </c>
      <c r="B279" s="73">
        <v>21206</v>
      </c>
      <c r="C279" s="59">
        <v>315.026</v>
      </c>
      <c r="D279" s="59">
        <v>1.975</v>
      </c>
      <c r="E279" s="59">
        <f t="shared" si="8"/>
        <v>0.17064000000000001</v>
      </c>
      <c r="F279" s="59">
        <f t="shared" si="25"/>
        <v>50.641893333333336</v>
      </c>
      <c r="G279" s="59">
        <f t="shared" si="26"/>
        <v>8.6415326784</v>
      </c>
      <c r="H279" s="4" t="s">
        <v>127</v>
      </c>
      <c r="I279" s="59">
        <v>52.70708</v>
      </c>
      <c r="J279" s="59">
        <v>36.81322</v>
      </c>
      <c r="K279" s="59">
        <v>62.40538</v>
      </c>
    </row>
    <row r="280" spans="1:11" ht="24">
      <c r="A280" s="4">
        <v>30</v>
      </c>
      <c r="B280" s="73">
        <v>21218</v>
      </c>
      <c r="C280" s="59">
        <v>315.36</v>
      </c>
      <c r="D280" s="59">
        <v>5.754</v>
      </c>
      <c r="E280" s="59">
        <f t="shared" si="8"/>
        <v>0.49714559999999997</v>
      </c>
      <c r="F280" s="59">
        <f t="shared" si="25"/>
        <v>27.071300000000004</v>
      </c>
      <c r="G280" s="59">
        <f t="shared" si="26"/>
        <v>13.458377681280002</v>
      </c>
      <c r="H280" s="4" t="s">
        <v>128</v>
      </c>
      <c r="I280" s="59">
        <v>42.29853</v>
      </c>
      <c r="J280" s="59">
        <v>23.75128</v>
      </c>
      <c r="K280" s="59">
        <v>15.16409</v>
      </c>
    </row>
    <row r="281" spans="1:11" ht="24">
      <c r="A281" s="4">
        <v>31</v>
      </c>
      <c r="B281" s="73">
        <v>21227</v>
      </c>
      <c r="C281" s="59">
        <v>315.066</v>
      </c>
      <c r="D281" s="59">
        <v>2.373</v>
      </c>
      <c r="E281" s="59">
        <f t="shared" si="8"/>
        <v>0.20502720000000002</v>
      </c>
      <c r="F281" s="59">
        <f t="shared" si="25"/>
        <v>27.794976666666667</v>
      </c>
      <c r="G281" s="59">
        <f t="shared" si="26"/>
        <v>5.698726240032</v>
      </c>
      <c r="H281" s="4" t="s">
        <v>129</v>
      </c>
      <c r="I281" s="59">
        <v>18.99405</v>
      </c>
      <c r="J281" s="59">
        <v>30.7847</v>
      </c>
      <c r="K281" s="59">
        <v>33.60618</v>
      </c>
    </row>
    <row r="282" spans="1:11" ht="24">
      <c r="A282" s="4">
        <v>32</v>
      </c>
      <c r="B282" s="73">
        <v>21255</v>
      </c>
      <c r="C282" s="59">
        <v>315.69</v>
      </c>
      <c r="D282" s="59">
        <v>2.582</v>
      </c>
      <c r="E282" s="59">
        <f t="shared" si="8"/>
        <v>0.2230848</v>
      </c>
      <c r="F282" s="59">
        <f t="shared" si="25"/>
        <v>40.96382333333333</v>
      </c>
      <c r="G282" s="59">
        <f t="shared" si="26"/>
        <v>9.138406335552</v>
      </c>
      <c r="H282" s="4" t="s">
        <v>130</v>
      </c>
      <c r="I282" s="59">
        <v>31.72783</v>
      </c>
      <c r="J282" s="59">
        <v>47.02436</v>
      </c>
      <c r="K282" s="59">
        <v>44.13928</v>
      </c>
    </row>
    <row r="283" spans="1:13" ht="24.75" thickBot="1">
      <c r="A283" s="161">
        <v>33</v>
      </c>
      <c r="B283" s="162">
        <v>21270</v>
      </c>
      <c r="C283" s="163">
        <v>315.006</v>
      </c>
      <c r="D283" s="163">
        <v>1.819</v>
      </c>
      <c r="E283" s="163">
        <f t="shared" si="8"/>
        <v>0.1571616</v>
      </c>
      <c r="F283" s="163">
        <f t="shared" si="25"/>
        <v>28.421006666666667</v>
      </c>
      <c r="G283" s="163">
        <f t="shared" si="26"/>
        <v>4.466690881344</v>
      </c>
      <c r="H283" s="161" t="s">
        <v>131</v>
      </c>
      <c r="I283" s="163">
        <v>24.8825</v>
      </c>
      <c r="J283" s="163">
        <v>31.00677</v>
      </c>
      <c r="K283" s="163">
        <v>29.37375</v>
      </c>
      <c r="L283" s="164"/>
      <c r="M283" s="164"/>
    </row>
    <row r="284" spans="1:13" ht="24">
      <c r="A284" s="5">
        <v>1</v>
      </c>
      <c r="B284" s="75">
        <v>21277</v>
      </c>
      <c r="C284" s="59">
        <v>315.086</v>
      </c>
      <c r="D284" s="9">
        <v>2.553</v>
      </c>
      <c r="E284" s="59">
        <f t="shared" si="8"/>
        <v>0.2205792</v>
      </c>
      <c r="F284" s="9">
        <f t="shared" si="25"/>
        <v>96.02350666666666</v>
      </c>
      <c r="G284" s="9">
        <f t="shared" si="26"/>
        <v>21.180788281728</v>
      </c>
      <c r="H284" s="63" t="s">
        <v>68</v>
      </c>
      <c r="I284" s="9">
        <v>99.02126</v>
      </c>
      <c r="J284" s="9">
        <v>99.88372</v>
      </c>
      <c r="K284" s="9">
        <v>89.16554</v>
      </c>
      <c r="L284" s="6"/>
      <c r="M284" s="6"/>
    </row>
    <row r="285" spans="1:11" ht="24">
      <c r="A285" s="4">
        <v>2</v>
      </c>
      <c r="B285" s="73">
        <v>21297</v>
      </c>
      <c r="C285" s="59">
        <v>315.026</v>
      </c>
      <c r="D285" s="59">
        <v>1.962</v>
      </c>
      <c r="E285" s="59">
        <f aca="true" t="shared" si="27" ref="E285:E352">D285*0.0864</f>
        <v>0.1695168</v>
      </c>
      <c r="F285" s="59">
        <f t="shared" si="25"/>
        <v>43.761979999999994</v>
      </c>
      <c r="G285" s="59">
        <f t="shared" si="26"/>
        <v>7.418390811263999</v>
      </c>
      <c r="H285" s="160" t="s">
        <v>69</v>
      </c>
      <c r="I285" s="59">
        <v>46.78873</v>
      </c>
      <c r="J285" s="59">
        <v>46.4214</v>
      </c>
      <c r="K285" s="59">
        <v>38.07581</v>
      </c>
    </row>
    <row r="286" spans="1:11" ht="24">
      <c r="A286" s="4">
        <v>3</v>
      </c>
      <c r="B286" s="73">
        <v>21306</v>
      </c>
      <c r="C286" s="59">
        <v>315.086</v>
      </c>
      <c r="D286" s="59">
        <v>2.459</v>
      </c>
      <c r="E286" s="59">
        <f t="shared" si="27"/>
        <v>0.21245760000000002</v>
      </c>
      <c r="F286" s="59">
        <f t="shared" si="25"/>
        <v>33.74175666666667</v>
      </c>
      <c r="G286" s="59">
        <f t="shared" si="26"/>
        <v>7.168692641184001</v>
      </c>
      <c r="H286" s="160" t="s">
        <v>70</v>
      </c>
      <c r="I286" s="59">
        <v>28.60018</v>
      </c>
      <c r="J286" s="59">
        <v>40.52822</v>
      </c>
      <c r="K286" s="59">
        <v>32.09687</v>
      </c>
    </row>
    <row r="287" spans="1:11" ht="24">
      <c r="A287" s="4">
        <v>4</v>
      </c>
      <c r="B287" s="73">
        <v>21323</v>
      </c>
      <c r="C287" s="59">
        <v>315.336</v>
      </c>
      <c r="D287" s="59">
        <v>10.085</v>
      </c>
      <c r="E287" s="59">
        <f t="shared" si="27"/>
        <v>0.8713440000000001</v>
      </c>
      <c r="F287" s="59">
        <f t="shared" si="25"/>
        <v>110.63904666666667</v>
      </c>
      <c r="G287" s="59">
        <f t="shared" si="26"/>
        <v>96.40466947872002</v>
      </c>
      <c r="H287" s="160" t="s">
        <v>71</v>
      </c>
      <c r="I287" s="59">
        <v>124.96159</v>
      </c>
      <c r="J287" s="59">
        <v>97.58105</v>
      </c>
      <c r="K287" s="59">
        <v>109.3745</v>
      </c>
    </row>
    <row r="288" spans="1:11" ht="24">
      <c r="A288" s="4">
        <v>5</v>
      </c>
      <c r="B288" s="73">
        <v>21330</v>
      </c>
      <c r="C288" s="59">
        <v>315.366</v>
      </c>
      <c r="D288" s="59">
        <v>10.161</v>
      </c>
      <c r="E288" s="59">
        <f t="shared" si="27"/>
        <v>0.8779104</v>
      </c>
      <c r="F288" s="59">
        <f t="shared" si="25"/>
        <v>86.74437</v>
      </c>
      <c r="G288" s="59">
        <f t="shared" si="26"/>
        <v>76.153784564448</v>
      </c>
      <c r="H288" s="160" t="s">
        <v>72</v>
      </c>
      <c r="I288" s="59">
        <v>100.31679</v>
      </c>
      <c r="J288" s="59">
        <v>78.00454</v>
      </c>
      <c r="K288" s="59">
        <v>81.91178</v>
      </c>
    </row>
    <row r="289" spans="1:11" ht="24">
      <c r="A289" s="4">
        <v>6</v>
      </c>
      <c r="B289" s="73">
        <v>21339</v>
      </c>
      <c r="C289" s="59">
        <v>315.206</v>
      </c>
      <c r="D289" s="59">
        <v>4.789</v>
      </c>
      <c r="E289" s="59">
        <f t="shared" si="27"/>
        <v>0.4137696</v>
      </c>
      <c r="F289" s="59">
        <f t="shared" si="25"/>
        <v>77.61126333333333</v>
      </c>
      <c r="G289" s="59">
        <f t="shared" si="26"/>
        <v>32.113181384928</v>
      </c>
      <c r="H289" s="160" t="s">
        <v>73</v>
      </c>
      <c r="I289" s="59">
        <v>87.29769</v>
      </c>
      <c r="J289" s="59">
        <v>74.43599</v>
      </c>
      <c r="K289" s="59">
        <v>71.10011</v>
      </c>
    </row>
    <row r="290" spans="1:11" ht="24">
      <c r="A290" s="4">
        <v>7</v>
      </c>
      <c r="B290" s="73">
        <v>21352</v>
      </c>
      <c r="C290" s="59">
        <v>315.426</v>
      </c>
      <c r="D290" s="59">
        <v>11.113</v>
      </c>
      <c r="E290" s="59">
        <f t="shared" si="27"/>
        <v>0.9601632</v>
      </c>
      <c r="F290" s="59">
        <f t="shared" si="25"/>
        <v>29.897763333333334</v>
      </c>
      <c r="G290" s="59">
        <f t="shared" si="26"/>
        <v>28.706732114976</v>
      </c>
      <c r="H290" s="160" t="s">
        <v>74</v>
      </c>
      <c r="I290" s="59">
        <v>32.61381</v>
      </c>
      <c r="J290" s="59">
        <v>37.84941</v>
      </c>
      <c r="K290" s="59">
        <v>19.23007</v>
      </c>
    </row>
    <row r="291" spans="1:11" ht="24">
      <c r="A291" s="4">
        <v>8</v>
      </c>
      <c r="B291" s="73">
        <v>21362</v>
      </c>
      <c r="C291" s="59">
        <v>315.066</v>
      </c>
      <c r="D291" s="59">
        <v>2.408</v>
      </c>
      <c r="E291" s="59">
        <f t="shared" si="27"/>
        <v>0.2080512</v>
      </c>
      <c r="F291" s="59">
        <f t="shared" si="25"/>
        <v>13.885043333333334</v>
      </c>
      <c r="G291" s="59">
        <f t="shared" si="26"/>
        <v>2.888799927552</v>
      </c>
      <c r="H291" s="160" t="s">
        <v>75</v>
      </c>
      <c r="I291" s="59">
        <v>10.62409</v>
      </c>
      <c r="J291" s="59">
        <v>13.99417</v>
      </c>
      <c r="K291" s="59">
        <v>17.03687</v>
      </c>
    </row>
    <row r="292" spans="1:11" ht="24">
      <c r="A292" s="4">
        <v>9</v>
      </c>
      <c r="B292" s="73">
        <v>21367</v>
      </c>
      <c r="C292" s="59">
        <v>315.176</v>
      </c>
      <c r="D292" s="59">
        <v>4.401</v>
      </c>
      <c r="E292" s="59">
        <f t="shared" si="27"/>
        <v>0.3802464</v>
      </c>
      <c r="F292" s="59">
        <f t="shared" si="25"/>
        <v>75.50477</v>
      </c>
      <c r="G292" s="59">
        <f t="shared" si="26"/>
        <v>28.710416975327995</v>
      </c>
      <c r="H292" s="160" t="s">
        <v>76</v>
      </c>
      <c r="I292" s="59">
        <v>78.59756</v>
      </c>
      <c r="J292" s="59">
        <v>73.8451</v>
      </c>
      <c r="K292" s="59">
        <v>74.07165</v>
      </c>
    </row>
    <row r="293" spans="1:11" ht="24">
      <c r="A293" s="4">
        <v>10</v>
      </c>
      <c r="B293" s="73">
        <v>21382</v>
      </c>
      <c r="C293" s="59">
        <v>315.116</v>
      </c>
      <c r="D293" s="59">
        <v>3.004</v>
      </c>
      <c r="E293" s="59">
        <f t="shared" si="27"/>
        <v>0.2595456</v>
      </c>
      <c r="F293" s="59">
        <f t="shared" si="25"/>
        <v>84.34845</v>
      </c>
      <c r="G293" s="59">
        <f t="shared" si="26"/>
        <v>21.89226906432</v>
      </c>
      <c r="H293" s="160" t="s">
        <v>77</v>
      </c>
      <c r="I293" s="59">
        <v>83.97213</v>
      </c>
      <c r="J293" s="59">
        <v>81.82028</v>
      </c>
      <c r="K293" s="59">
        <v>87.25294</v>
      </c>
    </row>
    <row r="294" spans="1:11" ht="24">
      <c r="A294" s="4">
        <v>11</v>
      </c>
      <c r="B294" s="73">
        <v>21388</v>
      </c>
      <c r="C294" s="59">
        <v>315.476</v>
      </c>
      <c r="D294" s="59">
        <v>13.035</v>
      </c>
      <c r="E294" s="59">
        <f t="shared" si="27"/>
        <v>1.1262240000000001</v>
      </c>
      <c r="F294" s="59">
        <f t="shared" si="25"/>
        <v>127.47739666666666</v>
      </c>
      <c r="G294" s="59">
        <f t="shared" si="26"/>
        <v>143.56810358352</v>
      </c>
      <c r="H294" s="160" t="s">
        <v>78</v>
      </c>
      <c r="I294" s="59">
        <v>130.23639</v>
      </c>
      <c r="J294" s="59">
        <v>129.18116</v>
      </c>
      <c r="K294" s="59">
        <v>123.01464</v>
      </c>
    </row>
    <row r="295" spans="1:11" ht="24">
      <c r="A295" s="4">
        <v>12</v>
      </c>
      <c r="B295" s="73">
        <v>21403</v>
      </c>
      <c r="C295" s="59">
        <v>315.296</v>
      </c>
      <c r="D295" s="59">
        <v>8.011</v>
      </c>
      <c r="E295" s="59">
        <f t="shared" si="27"/>
        <v>0.6921503999999999</v>
      </c>
      <c r="F295" s="59">
        <f t="shared" si="25"/>
        <v>122.52917333333335</v>
      </c>
      <c r="G295" s="59">
        <f t="shared" si="26"/>
        <v>84.80861633433601</v>
      </c>
      <c r="H295" s="160" t="s">
        <v>79</v>
      </c>
      <c r="I295" s="59">
        <v>109.02525</v>
      </c>
      <c r="J295" s="59">
        <v>110.17973</v>
      </c>
      <c r="K295" s="59">
        <v>148.38254</v>
      </c>
    </row>
    <row r="296" spans="1:11" ht="24">
      <c r="A296" s="4">
        <v>13</v>
      </c>
      <c r="B296" s="73">
        <v>21410</v>
      </c>
      <c r="C296" s="59">
        <v>316.106</v>
      </c>
      <c r="D296" s="59">
        <v>46.582</v>
      </c>
      <c r="E296" s="59">
        <f t="shared" si="27"/>
        <v>4.0246848</v>
      </c>
      <c r="F296" s="59">
        <f t="shared" si="25"/>
        <v>479.5356</v>
      </c>
      <c r="G296" s="59">
        <f t="shared" si="26"/>
        <v>1929.97964037888</v>
      </c>
      <c r="H296" s="160" t="s">
        <v>80</v>
      </c>
      <c r="I296" s="59">
        <v>361.45692</v>
      </c>
      <c r="J296" s="59">
        <v>521.36404</v>
      </c>
      <c r="K296" s="59">
        <v>555.78584</v>
      </c>
    </row>
    <row r="297" spans="1:11" ht="24">
      <c r="A297" s="4">
        <v>14</v>
      </c>
      <c r="B297" s="73">
        <v>21424</v>
      </c>
      <c r="C297" s="59">
        <v>315.296</v>
      </c>
      <c r="D297" s="59">
        <v>10.292</v>
      </c>
      <c r="E297" s="59">
        <f t="shared" si="27"/>
        <v>0.8892288</v>
      </c>
      <c r="F297" s="59">
        <f t="shared" si="25"/>
        <v>76.9826</v>
      </c>
      <c r="G297" s="59">
        <f t="shared" si="26"/>
        <v>68.45514501888</v>
      </c>
      <c r="H297" s="160" t="s">
        <v>81</v>
      </c>
      <c r="I297" s="59">
        <v>84.6376</v>
      </c>
      <c r="J297" s="59">
        <v>64.53816</v>
      </c>
      <c r="K297" s="59">
        <v>81.77204</v>
      </c>
    </row>
    <row r="298" spans="1:11" ht="24">
      <c r="A298" s="4">
        <v>15</v>
      </c>
      <c r="B298" s="73">
        <v>21431</v>
      </c>
      <c r="C298" s="59">
        <v>315.106</v>
      </c>
      <c r="D298" s="59">
        <v>3.51</v>
      </c>
      <c r="E298" s="59">
        <f t="shared" si="27"/>
        <v>0.303264</v>
      </c>
      <c r="F298" s="59">
        <f t="shared" si="25"/>
        <v>40.374943333333334</v>
      </c>
      <c r="G298" s="59">
        <f t="shared" si="26"/>
        <v>12.24426681504</v>
      </c>
      <c r="H298" s="160" t="s">
        <v>82</v>
      </c>
      <c r="I298" s="59">
        <v>45.01216</v>
      </c>
      <c r="J298" s="59">
        <v>44.4555</v>
      </c>
      <c r="K298" s="59">
        <v>31.65717</v>
      </c>
    </row>
    <row r="299" spans="1:11" ht="24">
      <c r="A299" s="4">
        <v>16</v>
      </c>
      <c r="B299" s="73">
        <v>21444</v>
      </c>
      <c r="C299" s="59">
        <v>315.176</v>
      </c>
      <c r="D299" s="59">
        <v>4.913</v>
      </c>
      <c r="E299" s="59">
        <f t="shared" si="27"/>
        <v>0.42448320000000006</v>
      </c>
      <c r="F299" s="59">
        <f t="shared" si="25"/>
        <v>41.34646333333333</v>
      </c>
      <c r="G299" s="59">
        <f t="shared" si="26"/>
        <v>17.550879064416</v>
      </c>
      <c r="H299" s="160" t="s">
        <v>83</v>
      </c>
      <c r="I299" s="59">
        <v>41.80168</v>
      </c>
      <c r="J299" s="59">
        <v>48.8465</v>
      </c>
      <c r="K299" s="59">
        <v>33.39121</v>
      </c>
    </row>
    <row r="300" spans="1:11" ht="24">
      <c r="A300" s="4">
        <v>17</v>
      </c>
      <c r="B300" s="73">
        <v>21452</v>
      </c>
      <c r="C300" s="59">
        <v>315.226</v>
      </c>
      <c r="D300" s="59">
        <v>5.446</v>
      </c>
      <c r="E300" s="59">
        <f t="shared" si="27"/>
        <v>0.4705344</v>
      </c>
      <c r="F300" s="59">
        <f t="shared" si="25"/>
        <v>18.15938</v>
      </c>
      <c r="G300" s="59">
        <f t="shared" si="26"/>
        <v>8.544612972672</v>
      </c>
      <c r="H300" s="160" t="s">
        <v>84</v>
      </c>
      <c r="I300" s="59">
        <v>19.55452</v>
      </c>
      <c r="J300" s="59">
        <v>23.25661</v>
      </c>
      <c r="K300" s="59">
        <v>11.66701</v>
      </c>
    </row>
    <row r="301" spans="1:11" ht="24">
      <c r="A301" s="4">
        <v>18</v>
      </c>
      <c r="B301" s="73">
        <v>21464</v>
      </c>
      <c r="C301" s="59">
        <v>315.116</v>
      </c>
      <c r="D301" s="59">
        <v>3.539</v>
      </c>
      <c r="E301" s="59">
        <f t="shared" si="27"/>
        <v>0.30576960000000003</v>
      </c>
      <c r="F301" s="59">
        <f t="shared" si="25"/>
        <v>51.575003333333335</v>
      </c>
      <c r="G301" s="59">
        <f t="shared" si="26"/>
        <v>15.770068139232002</v>
      </c>
      <c r="H301" s="160" t="s">
        <v>85</v>
      </c>
      <c r="I301" s="59">
        <v>38.05327</v>
      </c>
      <c r="J301" s="59">
        <v>65.43482</v>
      </c>
      <c r="K301" s="59">
        <v>51.23692</v>
      </c>
    </row>
    <row r="302" spans="1:11" ht="24">
      <c r="A302" s="4">
        <v>19</v>
      </c>
      <c r="B302" s="73">
        <v>21486</v>
      </c>
      <c r="C302" s="59">
        <v>315.126</v>
      </c>
      <c r="D302" s="59">
        <v>3.598</v>
      </c>
      <c r="E302" s="59">
        <f t="shared" si="27"/>
        <v>0.3108672</v>
      </c>
      <c r="F302" s="59">
        <f t="shared" si="25"/>
        <v>16.221236666666666</v>
      </c>
      <c r="G302" s="59">
        <f t="shared" si="26"/>
        <v>5.042650423104</v>
      </c>
      <c r="H302" s="160" t="s">
        <v>86</v>
      </c>
      <c r="I302" s="59">
        <v>22.3578</v>
      </c>
      <c r="J302" s="59">
        <v>17.19752</v>
      </c>
      <c r="K302" s="59">
        <v>9.10839</v>
      </c>
    </row>
    <row r="303" spans="1:11" ht="24">
      <c r="A303" s="4">
        <v>20</v>
      </c>
      <c r="B303" s="73">
        <v>21493</v>
      </c>
      <c r="C303" s="59">
        <v>315.046</v>
      </c>
      <c r="D303" s="59">
        <v>2.198</v>
      </c>
      <c r="E303" s="59">
        <f t="shared" si="27"/>
        <v>0.1899072</v>
      </c>
      <c r="F303" s="59">
        <f t="shared" si="25"/>
        <v>5.959783333333333</v>
      </c>
      <c r="G303" s="59">
        <f t="shared" si="26"/>
        <v>1.13180576544</v>
      </c>
      <c r="H303" s="160" t="s">
        <v>59</v>
      </c>
      <c r="I303" s="59">
        <v>9.07294</v>
      </c>
      <c r="J303" s="59">
        <v>6.46465</v>
      </c>
      <c r="K303" s="59">
        <v>2.34176</v>
      </c>
    </row>
    <row r="304" spans="1:11" ht="24">
      <c r="A304" s="4">
        <v>21</v>
      </c>
      <c r="B304" s="73">
        <v>21513</v>
      </c>
      <c r="C304" s="59">
        <v>315.026</v>
      </c>
      <c r="D304" s="59">
        <v>2.176</v>
      </c>
      <c r="E304" s="59">
        <f t="shared" si="27"/>
        <v>0.18800640000000002</v>
      </c>
      <c r="F304" s="59">
        <f t="shared" si="25"/>
        <v>13.232006666666665</v>
      </c>
      <c r="G304" s="59">
        <f t="shared" si="26"/>
        <v>2.487701938176</v>
      </c>
      <c r="H304" s="160" t="s">
        <v>60</v>
      </c>
      <c r="I304" s="59">
        <v>4.03168</v>
      </c>
      <c r="J304" s="59">
        <v>16.83407</v>
      </c>
      <c r="K304" s="59">
        <v>18.83027</v>
      </c>
    </row>
    <row r="305" spans="1:11" ht="24">
      <c r="A305" s="4">
        <v>22</v>
      </c>
      <c r="B305" s="73">
        <v>21527</v>
      </c>
      <c r="C305" s="59">
        <v>314.976</v>
      </c>
      <c r="D305" s="59">
        <v>1.975</v>
      </c>
      <c r="E305" s="59">
        <f t="shared" si="27"/>
        <v>0.17064000000000001</v>
      </c>
      <c r="F305" s="59">
        <f t="shared" si="25"/>
        <v>29.46605</v>
      </c>
      <c r="G305" s="59">
        <f t="shared" si="26"/>
        <v>5.028086772</v>
      </c>
      <c r="H305" s="160" t="s">
        <v>61</v>
      </c>
      <c r="I305" s="59">
        <v>26.85185</v>
      </c>
      <c r="J305" s="59">
        <v>38.68988</v>
      </c>
      <c r="K305" s="59">
        <v>22.85642</v>
      </c>
    </row>
    <row r="306" spans="1:11" ht="24">
      <c r="A306" s="4">
        <v>23</v>
      </c>
      <c r="B306" s="73">
        <v>21541</v>
      </c>
      <c r="C306" s="59">
        <v>314.946</v>
      </c>
      <c r="D306" s="59">
        <v>1.115</v>
      </c>
      <c r="E306" s="59">
        <f t="shared" si="27"/>
        <v>0.096336</v>
      </c>
      <c r="F306" s="59">
        <f t="shared" si="25"/>
        <v>28.790816666666668</v>
      </c>
      <c r="G306" s="59">
        <f t="shared" si="26"/>
        <v>2.7735921144000004</v>
      </c>
      <c r="H306" s="160" t="s">
        <v>62</v>
      </c>
      <c r="I306" s="59">
        <v>26.35797</v>
      </c>
      <c r="J306" s="59">
        <v>30.97744</v>
      </c>
      <c r="K306" s="59">
        <v>29.03704</v>
      </c>
    </row>
    <row r="307" spans="1:11" ht="24">
      <c r="A307" s="4">
        <v>24</v>
      </c>
      <c r="B307" s="73">
        <v>21562</v>
      </c>
      <c r="C307" s="59">
        <v>314.946</v>
      </c>
      <c r="D307" s="59">
        <v>1.122</v>
      </c>
      <c r="E307" s="59">
        <f t="shared" si="27"/>
        <v>0.09694080000000002</v>
      </c>
      <c r="F307" s="59">
        <f t="shared" si="25"/>
        <v>47.20183666666666</v>
      </c>
      <c r="G307" s="59">
        <f t="shared" si="26"/>
        <v>4.575783807936</v>
      </c>
      <c r="H307" s="160" t="s">
        <v>63</v>
      </c>
      <c r="I307" s="59">
        <v>43.30114</v>
      </c>
      <c r="J307" s="59">
        <v>48.21375</v>
      </c>
      <c r="K307" s="59">
        <v>50.09062</v>
      </c>
    </row>
    <row r="308" spans="1:11" ht="24">
      <c r="A308" s="4">
        <v>25</v>
      </c>
      <c r="B308" s="73">
        <v>21578</v>
      </c>
      <c r="C308" s="59">
        <v>315.056</v>
      </c>
      <c r="D308" s="59">
        <v>2.176</v>
      </c>
      <c r="E308" s="59">
        <f t="shared" si="27"/>
        <v>0.18800640000000002</v>
      </c>
      <c r="F308" s="59">
        <f t="shared" si="25"/>
        <v>46.586330000000004</v>
      </c>
      <c r="G308" s="59">
        <f t="shared" si="26"/>
        <v>8.758528192512001</v>
      </c>
      <c r="H308" s="160" t="s">
        <v>64</v>
      </c>
      <c r="I308" s="59">
        <v>57.84062</v>
      </c>
      <c r="J308" s="59">
        <v>44.1294</v>
      </c>
      <c r="K308" s="59">
        <v>37.78897</v>
      </c>
    </row>
    <row r="309" spans="1:11" ht="24">
      <c r="A309" s="4">
        <v>26</v>
      </c>
      <c r="B309" s="73">
        <v>21591</v>
      </c>
      <c r="C309" s="59">
        <v>314.876</v>
      </c>
      <c r="D309" s="59">
        <v>0.805</v>
      </c>
      <c r="E309" s="59">
        <f t="shared" si="27"/>
        <v>0.069552</v>
      </c>
      <c r="F309" s="59">
        <f t="shared" si="25"/>
        <v>39.078543333333336</v>
      </c>
      <c r="G309" s="59">
        <f t="shared" si="26"/>
        <v>2.71799084592</v>
      </c>
      <c r="H309" s="160" t="s">
        <v>66</v>
      </c>
      <c r="I309" s="59">
        <v>42.66245</v>
      </c>
      <c r="J309" s="59">
        <v>35.55595</v>
      </c>
      <c r="K309" s="59">
        <v>39.01723</v>
      </c>
    </row>
    <row r="310" spans="1:11" ht="24">
      <c r="A310" s="4">
        <v>27</v>
      </c>
      <c r="B310" s="73">
        <v>21605</v>
      </c>
      <c r="C310" s="59">
        <v>314.826</v>
      </c>
      <c r="D310" s="59">
        <v>0.789</v>
      </c>
      <c r="E310" s="59">
        <f t="shared" si="27"/>
        <v>0.06816960000000001</v>
      </c>
      <c r="F310" s="59">
        <f t="shared" si="25"/>
        <v>45.56780666666668</v>
      </c>
      <c r="G310" s="59">
        <f t="shared" si="26"/>
        <v>3.1063391533440012</v>
      </c>
      <c r="H310" s="160" t="s">
        <v>67</v>
      </c>
      <c r="I310" s="59">
        <v>58.29337</v>
      </c>
      <c r="J310" s="59">
        <v>32.17139</v>
      </c>
      <c r="K310" s="59">
        <v>46.23866</v>
      </c>
    </row>
    <row r="311" spans="1:11" ht="24">
      <c r="A311" s="4">
        <v>28</v>
      </c>
      <c r="B311" s="73">
        <v>21612</v>
      </c>
      <c r="C311" s="59">
        <v>314.876</v>
      </c>
      <c r="D311" s="59">
        <v>0.808</v>
      </c>
      <c r="E311" s="59">
        <f t="shared" si="27"/>
        <v>0.0698112</v>
      </c>
      <c r="F311" s="59">
        <f t="shared" si="25"/>
        <v>61.34991666666667</v>
      </c>
      <c r="G311" s="59">
        <f t="shared" si="26"/>
        <v>4.2829113024000005</v>
      </c>
      <c r="H311" s="160" t="s">
        <v>126</v>
      </c>
      <c r="I311" s="59">
        <v>57.01184</v>
      </c>
      <c r="J311" s="59">
        <v>55.27393</v>
      </c>
      <c r="K311" s="59">
        <v>71.76398</v>
      </c>
    </row>
    <row r="312" spans="1:11" ht="24">
      <c r="A312" s="4">
        <v>29</v>
      </c>
      <c r="B312" s="73">
        <v>21632</v>
      </c>
      <c r="C312" s="59">
        <v>314.846</v>
      </c>
      <c r="D312" s="59">
        <v>0.747</v>
      </c>
      <c r="E312" s="59">
        <f t="shared" si="27"/>
        <v>0.06454080000000001</v>
      </c>
      <c r="F312" s="59">
        <f t="shared" si="25"/>
        <v>41.18172666666666</v>
      </c>
      <c r="G312" s="59">
        <f t="shared" si="26"/>
        <v>2.657901584448</v>
      </c>
      <c r="H312" s="160" t="s">
        <v>127</v>
      </c>
      <c r="I312" s="59">
        <v>47.88769</v>
      </c>
      <c r="J312" s="59">
        <v>37.91611</v>
      </c>
      <c r="K312" s="59">
        <v>37.74138</v>
      </c>
    </row>
    <row r="313" spans="1:11" s="164" customFormat="1" ht="24.75" thickBot="1">
      <c r="A313" s="161">
        <v>30</v>
      </c>
      <c r="B313" s="162">
        <v>21634</v>
      </c>
      <c r="C313" s="163">
        <v>315.356</v>
      </c>
      <c r="D313" s="163">
        <v>11.843</v>
      </c>
      <c r="E313" s="163">
        <f t="shared" si="27"/>
        <v>1.0232352</v>
      </c>
      <c r="F313" s="163">
        <f t="shared" si="25"/>
        <v>35.095683333333334</v>
      </c>
      <c r="G313" s="163">
        <f t="shared" si="26"/>
        <v>35.91113855472</v>
      </c>
      <c r="H313" s="165" t="s">
        <v>128</v>
      </c>
      <c r="I313" s="163">
        <v>50.38312</v>
      </c>
      <c r="J313" s="163">
        <v>23.10743</v>
      </c>
      <c r="K313" s="163">
        <v>31.7965</v>
      </c>
    </row>
    <row r="314" spans="1:11" ht="24">
      <c r="A314" s="4">
        <v>1</v>
      </c>
      <c r="B314" s="73">
        <v>21645</v>
      </c>
      <c r="C314" s="59">
        <v>314.866</v>
      </c>
      <c r="D314" s="59">
        <v>0.752</v>
      </c>
      <c r="E314" s="59">
        <f t="shared" si="27"/>
        <v>0.0649728</v>
      </c>
      <c r="F314" s="59">
        <f t="shared" si="25"/>
        <v>81.62282666666667</v>
      </c>
      <c r="G314" s="59">
        <f t="shared" si="26"/>
        <v>5.303263592448</v>
      </c>
      <c r="H314" s="160" t="s">
        <v>68</v>
      </c>
      <c r="I314" s="59">
        <v>81.99994</v>
      </c>
      <c r="J314" s="59">
        <v>88.4444</v>
      </c>
      <c r="K314" s="59">
        <v>74.42414</v>
      </c>
    </row>
    <row r="315" spans="1:11" ht="24">
      <c r="A315" s="4">
        <v>2</v>
      </c>
      <c r="B315" s="73">
        <v>21667</v>
      </c>
      <c r="C315" s="59">
        <v>314.846</v>
      </c>
      <c r="D315" s="59">
        <v>0.747</v>
      </c>
      <c r="E315" s="59">
        <f t="shared" si="27"/>
        <v>0.06454080000000001</v>
      </c>
      <c r="F315" s="59">
        <f t="shared" si="25"/>
        <v>66.11302333333333</v>
      </c>
      <c r="G315" s="59">
        <f t="shared" si="26"/>
        <v>4.266987416352</v>
      </c>
      <c r="H315" s="160" t="s">
        <v>69</v>
      </c>
      <c r="I315" s="59">
        <v>77.65283</v>
      </c>
      <c r="J315" s="59">
        <v>62.80843</v>
      </c>
      <c r="K315" s="59">
        <v>57.87781</v>
      </c>
    </row>
    <row r="316" spans="1:11" ht="24">
      <c r="A316" s="4">
        <v>3</v>
      </c>
      <c r="B316" s="73">
        <v>21674</v>
      </c>
      <c r="C316" s="59">
        <v>314.896</v>
      </c>
      <c r="D316" s="59">
        <v>0.762</v>
      </c>
      <c r="E316" s="59">
        <f t="shared" si="27"/>
        <v>0.0658368</v>
      </c>
      <c r="F316" s="59">
        <f t="shared" si="25"/>
        <v>26.560473333333334</v>
      </c>
      <c r="G316" s="59">
        <f t="shared" si="26"/>
        <v>1.748656570752</v>
      </c>
      <c r="H316" s="160" t="s">
        <v>70</v>
      </c>
      <c r="I316" s="59">
        <v>33.10736</v>
      </c>
      <c r="J316" s="59">
        <v>5.93589</v>
      </c>
      <c r="K316" s="59">
        <v>40.63817</v>
      </c>
    </row>
    <row r="317" spans="1:11" ht="24">
      <c r="A317" s="4">
        <v>4</v>
      </c>
      <c r="B317" s="73">
        <v>21688</v>
      </c>
      <c r="C317" s="59">
        <v>314.846</v>
      </c>
      <c r="D317" s="59">
        <v>0.742</v>
      </c>
      <c r="E317" s="59">
        <f t="shared" si="27"/>
        <v>0.06410880000000001</v>
      </c>
      <c r="F317" s="59">
        <f t="shared" si="25"/>
        <v>36.29735</v>
      </c>
      <c r="G317" s="59">
        <f t="shared" si="26"/>
        <v>2.3269795516800005</v>
      </c>
      <c r="H317" s="160" t="s">
        <v>71</v>
      </c>
      <c r="I317" s="59">
        <v>34.95133</v>
      </c>
      <c r="J317" s="59">
        <v>43.5389</v>
      </c>
      <c r="K317" s="59">
        <v>30.40182</v>
      </c>
    </row>
    <row r="318" spans="1:11" ht="24">
      <c r="A318" s="4">
        <v>5</v>
      </c>
      <c r="B318" s="73">
        <v>21708</v>
      </c>
      <c r="C318" s="59">
        <v>315.266</v>
      </c>
      <c r="D318" s="59">
        <v>6.981</v>
      </c>
      <c r="E318" s="59">
        <f t="shared" si="27"/>
        <v>0.6031584</v>
      </c>
      <c r="F318" s="59">
        <f t="shared" si="25"/>
        <v>322.7839166666667</v>
      </c>
      <c r="G318" s="59">
        <f t="shared" si="26"/>
        <v>194.68983072240002</v>
      </c>
      <c r="H318" s="160" t="s">
        <v>72</v>
      </c>
      <c r="I318" s="59">
        <v>339.47084</v>
      </c>
      <c r="J318" s="59">
        <v>310.19302</v>
      </c>
      <c r="K318" s="59">
        <v>318.68789</v>
      </c>
    </row>
    <row r="319" spans="1:11" ht="24">
      <c r="A319" s="4">
        <v>6</v>
      </c>
      <c r="B319" s="73">
        <v>21716</v>
      </c>
      <c r="C319" s="59">
        <v>314.906</v>
      </c>
      <c r="D319" s="59">
        <v>0.777</v>
      </c>
      <c r="E319" s="59">
        <f t="shared" si="27"/>
        <v>0.0671328</v>
      </c>
      <c r="F319" s="59">
        <f t="shared" si="25"/>
        <v>30.40913</v>
      </c>
      <c r="G319" s="59">
        <f t="shared" si="26"/>
        <v>2.041450042464</v>
      </c>
      <c r="H319" s="160" t="s">
        <v>73</v>
      </c>
      <c r="I319" s="59">
        <v>12.8448</v>
      </c>
      <c r="J319" s="59">
        <v>36.33428</v>
      </c>
      <c r="K319" s="59">
        <v>42.04831</v>
      </c>
    </row>
    <row r="320" spans="1:11" ht="24">
      <c r="A320" s="4">
        <v>7</v>
      </c>
      <c r="B320" s="73">
        <v>21724</v>
      </c>
      <c r="C320" s="59">
        <v>315.996</v>
      </c>
      <c r="D320" s="59">
        <v>30.375</v>
      </c>
      <c r="E320" s="59">
        <f t="shared" si="27"/>
        <v>2.6244</v>
      </c>
      <c r="F320" s="59">
        <f t="shared" si="25"/>
        <v>1497.1660033333335</v>
      </c>
      <c r="G320" s="59">
        <f t="shared" si="26"/>
        <v>3929.1624591480004</v>
      </c>
      <c r="H320" s="160" t="s">
        <v>74</v>
      </c>
      <c r="I320" s="59">
        <v>1549.49728</v>
      </c>
      <c r="J320" s="59">
        <v>1789.46159</v>
      </c>
      <c r="K320" s="59">
        <v>1152.53914</v>
      </c>
    </row>
    <row r="321" spans="1:11" ht="24">
      <c r="A321" s="4">
        <v>8</v>
      </c>
      <c r="B321" s="73">
        <v>21732</v>
      </c>
      <c r="C321" s="59">
        <v>315.096</v>
      </c>
      <c r="D321" s="59">
        <v>3.108</v>
      </c>
      <c r="E321" s="59">
        <f t="shared" si="27"/>
        <v>0.2685312</v>
      </c>
      <c r="F321" s="59">
        <f t="shared" si="25"/>
        <v>156.677325</v>
      </c>
      <c r="G321" s="59">
        <f t="shared" si="26"/>
        <v>42.07275009504</v>
      </c>
      <c r="H321" s="160" t="s">
        <v>75</v>
      </c>
      <c r="I321" s="59">
        <v>151.23657</v>
      </c>
      <c r="J321" s="59">
        <v>156.37584</v>
      </c>
      <c r="K321" s="59">
        <v>162.419565</v>
      </c>
    </row>
    <row r="322" spans="1:11" ht="24">
      <c r="A322" s="4">
        <v>9</v>
      </c>
      <c r="B322" s="73">
        <v>21744</v>
      </c>
      <c r="C322" s="59">
        <v>315.536</v>
      </c>
      <c r="D322" s="59">
        <v>9.361</v>
      </c>
      <c r="E322" s="59">
        <f t="shared" si="27"/>
        <v>0.8087904000000001</v>
      </c>
      <c r="F322" s="59">
        <f t="shared" si="25"/>
        <v>154.77596333333335</v>
      </c>
      <c r="G322" s="59">
        <f t="shared" si="26"/>
        <v>125.18131329475203</v>
      </c>
      <c r="H322" s="160" t="s">
        <v>76</v>
      </c>
      <c r="I322" s="59">
        <v>171.75718</v>
      </c>
      <c r="J322" s="59">
        <v>152.48156</v>
      </c>
      <c r="K322" s="59">
        <v>140.08915</v>
      </c>
    </row>
    <row r="323" spans="1:11" ht="24">
      <c r="A323" s="4">
        <v>10</v>
      </c>
      <c r="B323" s="73">
        <v>21756</v>
      </c>
      <c r="C323" s="59">
        <v>315.826</v>
      </c>
      <c r="D323" s="59">
        <v>25.167</v>
      </c>
      <c r="E323" s="59">
        <f t="shared" si="27"/>
        <v>2.1744288000000003</v>
      </c>
      <c r="F323" s="59">
        <f t="shared" si="25"/>
        <v>144.58291333333332</v>
      </c>
      <c r="G323" s="59">
        <f t="shared" si="26"/>
        <v>314.385250739904</v>
      </c>
      <c r="H323" s="160" t="s">
        <v>77</v>
      </c>
      <c r="I323" s="59">
        <v>153.53462</v>
      </c>
      <c r="J323" s="59">
        <v>149.84513</v>
      </c>
      <c r="K323" s="59">
        <v>130.36899</v>
      </c>
    </row>
    <row r="324" spans="1:11" ht="24">
      <c r="A324" s="4">
        <v>11</v>
      </c>
      <c r="B324" s="73">
        <v>21763</v>
      </c>
      <c r="C324" s="59">
        <v>315.796</v>
      </c>
      <c r="D324" s="59">
        <v>25.01</v>
      </c>
      <c r="E324" s="59">
        <f t="shared" si="27"/>
        <v>2.160864</v>
      </c>
      <c r="F324" s="59">
        <f t="shared" si="25"/>
        <v>103.78428333333333</v>
      </c>
      <c r="G324" s="59">
        <f t="shared" si="26"/>
        <v>224.26372162080003</v>
      </c>
      <c r="H324" s="160" t="s">
        <v>78</v>
      </c>
      <c r="I324" s="59">
        <v>100.84622</v>
      </c>
      <c r="J324" s="59">
        <v>93.71064</v>
      </c>
      <c r="K324" s="59">
        <v>116.79599</v>
      </c>
    </row>
    <row r="325" spans="1:11" ht="24">
      <c r="A325" s="4">
        <v>12</v>
      </c>
      <c r="B325" s="73">
        <v>21784</v>
      </c>
      <c r="C325" s="59">
        <v>316.646</v>
      </c>
      <c r="D325" s="59">
        <v>91.353</v>
      </c>
      <c r="E325" s="59">
        <f t="shared" si="27"/>
        <v>7.8928992</v>
      </c>
      <c r="F325" s="59">
        <f t="shared" si="25"/>
        <v>310.81262</v>
      </c>
      <c r="G325" s="59">
        <f t="shared" si="26"/>
        <v>2453.2126797479036</v>
      </c>
      <c r="H325" s="160" t="s">
        <v>79</v>
      </c>
      <c r="I325" s="59">
        <v>299.22238</v>
      </c>
      <c r="J325" s="59">
        <v>299.80629</v>
      </c>
      <c r="K325" s="59">
        <v>333.40919</v>
      </c>
    </row>
    <row r="326" spans="1:11" ht="24">
      <c r="A326" s="4">
        <v>13</v>
      </c>
      <c r="B326" s="73">
        <v>21788</v>
      </c>
      <c r="C326" s="59">
        <v>316.776</v>
      </c>
      <c r="D326" s="59">
        <v>104.753</v>
      </c>
      <c r="E326" s="59">
        <f t="shared" si="27"/>
        <v>9.0506592</v>
      </c>
      <c r="F326" s="59">
        <f t="shared" si="25"/>
        <v>170.92002333333335</v>
      </c>
      <c r="G326" s="59">
        <f t="shared" si="26"/>
        <v>1546.9388816460482</v>
      </c>
      <c r="H326" s="160" t="s">
        <v>80</v>
      </c>
      <c r="I326" s="59">
        <v>150.56707</v>
      </c>
      <c r="J326" s="59">
        <v>164.85648</v>
      </c>
      <c r="K326" s="59">
        <v>197.33652</v>
      </c>
    </row>
    <row r="327" spans="1:11" ht="24">
      <c r="A327" s="4">
        <v>14</v>
      </c>
      <c r="B327" s="73">
        <v>21798</v>
      </c>
      <c r="C327" s="59">
        <v>315.766</v>
      </c>
      <c r="D327" s="59">
        <v>24.727</v>
      </c>
      <c r="E327" s="59">
        <f t="shared" si="27"/>
        <v>2.1364128</v>
      </c>
      <c r="F327" s="59">
        <f t="shared" si="25"/>
        <v>77.21766000000001</v>
      </c>
      <c r="G327" s="59">
        <f t="shared" si="26"/>
        <v>164.96879721004802</v>
      </c>
      <c r="H327" s="160" t="s">
        <v>81</v>
      </c>
      <c r="I327" s="59">
        <v>72.19297</v>
      </c>
      <c r="J327" s="59">
        <v>69.73412</v>
      </c>
      <c r="K327" s="59">
        <v>89.72589</v>
      </c>
    </row>
    <row r="328" spans="1:11" ht="24">
      <c r="A328" s="4">
        <v>15</v>
      </c>
      <c r="B328" s="73">
        <v>21816</v>
      </c>
      <c r="C328" s="59">
        <v>316.306</v>
      </c>
      <c r="D328" s="59">
        <v>63.019</v>
      </c>
      <c r="E328" s="59">
        <f t="shared" si="27"/>
        <v>5.4448416</v>
      </c>
      <c r="F328" s="59">
        <f t="shared" si="25"/>
        <v>103.30436333333334</v>
      </c>
      <c r="G328" s="59">
        <f t="shared" si="26"/>
        <v>562.4758949388481</v>
      </c>
      <c r="H328" s="160" t="s">
        <v>82</v>
      </c>
      <c r="I328" s="59">
        <v>105.97964</v>
      </c>
      <c r="J328" s="59">
        <v>103.16111</v>
      </c>
      <c r="K328" s="59">
        <v>100.77234</v>
      </c>
    </row>
    <row r="329" spans="1:11" ht="24">
      <c r="A329" s="4">
        <v>16</v>
      </c>
      <c r="B329" s="73">
        <v>21822</v>
      </c>
      <c r="C329" s="59">
        <v>315.726</v>
      </c>
      <c r="D329" s="59">
        <v>21.715</v>
      </c>
      <c r="E329" s="59">
        <f t="shared" si="27"/>
        <v>1.876176</v>
      </c>
      <c r="F329" s="59">
        <f t="shared" si="25"/>
        <v>113.21619333333332</v>
      </c>
      <c r="G329" s="59">
        <f t="shared" si="26"/>
        <v>212.41350474336</v>
      </c>
      <c r="H329" s="160" t="s">
        <v>83</v>
      </c>
      <c r="I329" s="59">
        <v>108.94833</v>
      </c>
      <c r="J329" s="59">
        <v>114.4398</v>
      </c>
      <c r="K329" s="59">
        <v>116.26045</v>
      </c>
    </row>
    <row r="330" spans="1:11" ht="24">
      <c r="A330" s="4">
        <v>17</v>
      </c>
      <c r="B330" s="73">
        <v>21827</v>
      </c>
      <c r="C330" s="59">
        <v>315.846</v>
      </c>
      <c r="D330" s="59">
        <v>25.995</v>
      </c>
      <c r="E330" s="59">
        <f t="shared" si="27"/>
        <v>2.2459680000000004</v>
      </c>
      <c r="F330" s="59">
        <f t="shared" si="25"/>
        <v>87.27679666666666</v>
      </c>
      <c r="G330" s="59">
        <f t="shared" si="26"/>
        <v>196.02089245584</v>
      </c>
      <c r="H330" s="160" t="s">
        <v>84</v>
      </c>
      <c r="I330" s="59">
        <v>56.06826</v>
      </c>
      <c r="J330" s="59">
        <v>124.07927</v>
      </c>
      <c r="K330" s="59">
        <v>81.68286</v>
      </c>
    </row>
    <row r="331" spans="1:11" ht="24">
      <c r="A331" s="4">
        <v>18</v>
      </c>
      <c r="B331" s="73">
        <v>21836</v>
      </c>
      <c r="C331" s="59">
        <v>316.226</v>
      </c>
      <c r="D331" s="59">
        <v>55.401</v>
      </c>
      <c r="E331" s="59">
        <f t="shared" si="27"/>
        <v>4.7866464</v>
      </c>
      <c r="F331" s="59">
        <f t="shared" si="25"/>
        <v>124.45042333333333</v>
      </c>
      <c r="G331" s="59">
        <f t="shared" si="26"/>
        <v>595.7001708269761</v>
      </c>
      <c r="H331" s="160" t="s">
        <v>85</v>
      </c>
      <c r="I331" s="59">
        <v>113.80182</v>
      </c>
      <c r="J331" s="59">
        <v>124.00437</v>
      </c>
      <c r="K331" s="59">
        <v>135.54508</v>
      </c>
    </row>
    <row r="332" spans="1:11" ht="24">
      <c r="A332" s="4">
        <v>19</v>
      </c>
      <c r="B332" s="73">
        <v>21850</v>
      </c>
      <c r="C332" s="59">
        <v>315.446</v>
      </c>
      <c r="D332" s="59">
        <v>19.684</v>
      </c>
      <c r="E332" s="59">
        <f t="shared" si="27"/>
        <v>1.7006976000000003</v>
      </c>
      <c r="F332" s="59">
        <f t="shared" si="25"/>
        <v>26.245033333333335</v>
      </c>
      <c r="G332" s="59">
        <f t="shared" si="26"/>
        <v>44.63486520192001</v>
      </c>
      <c r="H332" s="160" t="s">
        <v>86</v>
      </c>
      <c r="I332" s="59">
        <v>19.10059</v>
      </c>
      <c r="J332" s="59">
        <v>29.41657</v>
      </c>
      <c r="K332" s="59">
        <v>30.21794</v>
      </c>
    </row>
    <row r="333" spans="1:11" ht="24">
      <c r="A333" s="4">
        <v>20</v>
      </c>
      <c r="B333" s="73">
        <v>21865</v>
      </c>
      <c r="C333" s="59">
        <v>318.016</v>
      </c>
      <c r="D333" s="59">
        <v>258.233</v>
      </c>
      <c r="E333" s="59">
        <f t="shared" si="27"/>
        <v>22.3113312</v>
      </c>
      <c r="F333" s="59">
        <f t="shared" si="25"/>
        <v>1977.3951500000003</v>
      </c>
      <c r="G333" s="59">
        <f t="shared" si="26"/>
        <v>44118.31810492369</v>
      </c>
      <c r="H333" s="160" t="s">
        <v>59</v>
      </c>
      <c r="I333" s="59">
        <v>2088.25966</v>
      </c>
      <c r="J333" s="59">
        <v>1782.53539</v>
      </c>
      <c r="K333" s="59">
        <v>2061.3904</v>
      </c>
    </row>
    <row r="334" spans="1:11" ht="24">
      <c r="A334" s="4">
        <v>21</v>
      </c>
      <c r="B334" s="73">
        <v>21866</v>
      </c>
      <c r="C334" s="59">
        <v>317.526</v>
      </c>
      <c r="D334" s="59">
        <v>207.399</v>
      </c>
      <c r="E334" s="59">
        <f t="shared" si="27"/>
        <v>17.9192736</v>
      </c>
      <c r="F334" s="59">
        <f t="shared" si="25"/>
        <v>1396.7512800000002</v>
      </c>
      <c r="G334" s="59">
        <f t="shared" si="26"/>
        <v>25028.76833747021</v>
      </c>
      <c r="H334" s="160" t="s">
        <v>60</v>
      </c>
      <c r="I334" s="59">
        <v>1323.09309</v>
      </c>
      <c r="J334" s="59">
        <v>1413.74121</v>
      </c>
      <c r="K334" s="59">
        <v>1453.41954</v>
      </c>
    </row>
    <row r="335" spans="1:11" ht="24">
      <c r="A335" s="4">
        <v>22</v>
      </c>
      <c r="B335" s="73">
        <v>21877</v>
      </c>
      <c r="C335" s="59">
        <v>315.606</v>
      </c>
      <c r="D335" s="59">
        <v>24.311</v>
      </c>
      <c r="E335" s="59">
        <f t="shared" si="27"/>
        <v>2.1004704000000003</v>
      </c>
      <c r="F335" s="59">
        <f t="shared" si="25"/>
        <v>85.63712666666667</v>
      </c>
      <c r="G335" s="59">
        <f t="shared" si="26"/>
        <v>179.87824970438405</v>
      </c>
      <c r="H335" s="160" t="s">
        <v>61</v>
      </c>
      <c r="I335" s="59">
        <v>76.08524</v>
      </c>
      <c r="J335" s="59">
        <v>96.62164</v>
      </c>
      <c r="K335" s="59">
        <v>84.2045</v>
      </c>
    </row>
    <row r="336" spans="1:11" ht="24">
      <c r="A336" s="4">
        <v>23</v>
      </c>
      <c r="B336" s="73">
        <v>21907</v>
      </c>
      <c r="C336" s="59">
        <v>315.036</v>
      </c>
      <c r="D336" s="59">
        <v>3.244</v>
      </c>
      <c r="E336" s="59">
        <f t="shared" si="27"/>
        <v>0.2802816</v>
      </c>
      <c r="F336" s="59">
        <f t="shared" si="25"/>
        <v>30.64739333333333</v>
      </c>
      <c r="G336" s="59">
        <f t="shared" si="26"/>
        <v>8.589900439295999</v>
      </c>
      <c r="H336" s="160" t="s">
        <v>62</v>
      </c>
      <c r="I336" s="59">
        <v>23.16534</v>
      </c>
      <c r="J336" s="59">
        <v>40.4383</v>
      </c>
      <c r="K336" s="59">
        <v>28.33854</v>
      </c>
    </row>
    <row r="337" spans="1:11" ht="24">
      <c r="A337" s="4">
        <v>24</v>
      </c>
      <c r="B337" s="73">
        <v>21912</v>
      </c>
      <c r="C337" s="59">
        <v>315.016</v>
      </c>
      <c r="D337" s="59">
        <v>3.107</v>
      </c>
      <c r="E337" s="59">
        <f t="shared" si="27"/>
        <v>0.26844480000000004</v>
      </c>
      <c r="F337" s="59">
        <f t="shared" si="25"/>
        <v>25.543066666666665</v>
      </c>
      <c r="G337" s="59">
        <f t="shared" si="26"/>
        <v>6.85690342272</v>
      </c>
      <c r="H337" s="160" t="s">
        <v>63</v>
      </c>
      <c r="I337" s="59">
        <v>29.42908</v>
      </c>
      <c r="J337" s="59">
        <v>22.87479</v>
      </c>
      <c r="K337" s="59">
        <v>24.32533</v>
      </c>
    </row>
    <row r="338" spans="1:11" ht="24">
      <c r="A338" s="4">
        <v>25</v>
      </c>
      <c r="B338" s="73">
        <v>21920</v>
      </c>
      <c r="C338" s="59">
        <v>315.026</v>
      </c>
      <c r="D338" s="59">
        <v>3.174</v>
      </c>
      <c r="E338" s="59">
        <f t="shared" si="27"/>
        <v>0.2742336</v>
      </c>
      <c r="F338" s="59">
        <f t="shared" si="25"/>
        <v>40.30098999999999</v>
      </c>
      <c r="G338" s="59">
        <f t="shared" si="26"/>
        <v>11.051885571263998</v>
      </c>
      <c r="H338" s="160" t="s">
        <v>64</v>
      </c>
      <c r="I338" s="59">
        <v>41.31145</v>
      </c>
      <c r="J338" s="59">
        <v>48.44022</v>
      </c>
      <c r="K338" s="59">
        <v>31.1513</v>
      </c>
    </row>
    <row r="339" spans="1:11" ht="24">
      <c r="A339" s="4">
        <v>26</v>
      </c>
      <c r="B339" s="73">
        <v>21931</v>
      </c>
      <c r="C339" s="59">
        <v>315.076</v>
      </c>
      <c r="D339" s="59">
        <v>3.315</v>
      </c>
      <c r="E339" s="59">
        <f t="shared" si="27"/>
        <v>0.286416</v>
      </c>
      <c r="F339" s="59">
        <f t="shared" si="25"/>
        <v>32.99742</v>
      </c>
      <c r="G339" s="59">
        <f t="shared" si="26"/>
        <v>9.45098904672</v>
      </c>
      <c r="H339" s="160" t="s">
        <v>66</v>
      </c>
      <c r="I339" s="59">
        <v>49.50866</v>
      </c>
      <c r="J339" s="59">
        <v>18.11282</v>
      </c>
      <c r="K339" s="59">
        <v>31.37078</v>
      </c>
    </row>
    <row r="340" spans="1:11" ht="24">
      <c r="A340" s="4">
        <v>27</v>
      </c>
      <c r="B340" s="73">
        <v>21941</v>
      </c>
      <c r="C340" s="59">
        <v>314.966</v>
      </c>
      <c r="D340" s="59">
        <v>2.81</v>
      </c>
      <c r="E340" s="59">
        <f t="shared" si="27"/>
        <v>0.24278400000000003</v>
      </c>
      <c r="F340" s="59">
        <f t="shared" si="25"/>
        <v>43.24659</v>
      </c>
      <c r="G340" s="59">
        <f t="shared" si="26"/>
        <v>10.49958010656</v>
      </c>
      <c r="H340" s="160" t="s">
        <v>67</v>
      </c>
      <c r="I340" s="59">
        <v>41.96064</v>
      </c>
      <c r="J340" s="59">
        <v>38.18947</v>
      </c>
      <c r="K340" s="59">
        <v>49.58966</v>
      </c>
    </row>
    <row r="341" spans="1:11" ht="24">
      <c r="A341" s="4">
        <v>28</v>
      </c>
      <c r="B341" s="73">
        <v>21949</v>
      </c>
      <c r="C341" s="59">
        <v>315.356</v>
      </c>
      <c r="D341" s="59">
        <v>12.464</v>
      </c>
      <c r="E341" s="59">
        <f t="shared" si="27"/>
        <v>1.0768896000000001</v>
      </c>
      <c r="F341" s="59">
        <f t="shared" si="25"/>
        <v>104.16495000000002</v>
      </c>
      <c r="G341" s="59">
        <f t="shared" si="26"/>
        <v>112.17415133952004</v>
      </c>
      <c r="H341" s="160" t="s">
        <v>126</v>
      </c>
      <c r="I341" s="59">
        <v>106.53886</v>
      </c>
      <c r="J341" s="59">
        <v>104.23149</v>
      </c>
      <c r="K341" s="59">
        <v>101.7245</v>
      </c>
    </row>
    <row r="342" spans="1:11" ht="24">
      <c r="A342" s="4">
        <v>29</v>
      </c>
      <c r="B342" s="73">
        <v>21961</v>
      </c>
      <c r="C342" s="59">
        <v>314.786</v>
      </c>
      <c r="D342" s="59">
        <v>1.207</v>
      </c>
      <c r="E342" s="59">
        <f t="shared" si="27"/>
        <v>0.10428480000000001</v>
      </c>
      <c r="F342" s="59">
        <f t="shared" si="25"/>
        <v>56.984703333333336</v>
      </c>
      <c r="G342" s="59">
        <f t="shared" si="26"/>
        <v>5.9426383901760005</v>
      </c>
      <c r="H342" s="160" t="s">
        <v>127</v>
      </c>
      <c r="I342" s="59">
        <v>64.3218</v>
      </c>
      <c r="J342" s="59">
        <v>58.97306</v>
      </c>
      <c r="K342" s="59">
        <v>47.65925</v>
      </c>
    </row>
    <row r="343" spans="1:11" ht="24">
      <c r="A343" s="4">
        <v>30</v>
      </c>
      <c r="B343" s="73">
        <v>21968</v>
      </c>
      <c r="C343" s="59">
        <v>314.856</v>
      </c>
      <c r="D343" s="59">
        <v>1.317</v>
      </c>
      <c r="E343" s="59">
        <f t="shared" si="27"/>
        <v>0.1137888</v>
      </c>
      <c r="F343" s="59">
        <f t="shared" si="25"/>
        <v>314.8948133333333</v>
      </c>
      <c r="G343" s="59">
        <f t="shared" si="26"/>
        <v>35.83150293542399</v>
      </c>
      <c r="H343" s="160" t="s">
        <v>128</v>
      </c>
      <c r="I343" s="59">
        <v>659.50002</v>
      </c>
      <c r="J343" s="59">
        <v>143.54752</v>
      </c>
      <c r="K343" s="59">
        <v>141.6369</v>
      </c>
    </row>
    <row r="344" spans="1:11" ht="24">
      <c r="A344" s="4">
        <v>31</v>
      </c>
      <c r="B344" s="73">
        <v>21977</v>
      </c>
      <c r="C344" s="59">
        <v>315.106</v>
      </c>
      <c r="D344" s="59">
        <v>3.679</v>
      </c>
      <c r="E344" s="59">
        <f t="shared" si="27"/>
        <v>0.3178656</v>
      </c>
      <c r="F344" s="59">
        <f t="shared" si="25"/>
        <v>87.54937666666667</v>
      </c>
      <c r="G344" s="59">
        <f t="shared" si="26"/>
        <v>27.828935143776004</v>
      </c>
      <c r="H344" s="160" t="s">
        <v>129</v>
      </c>
      <c r="I344" s="59">
        <v>87.62869</v>
      </c>
      <c r="J344" s="59">
        <v>81.3332</v>
      </c>
      <c r="K344" s="59">
        <v>93.68624</v>
      </c>
    </row>
    <row r="345" spans="1:11" ht="24">
      <c r="A345" s="4">
        <v>32</v>
      </c>
      <c r="B345" s="73">
        <v>21985</v>
      </c>
      <c r="C345" s="59">
        <v>315.366</v>
      </c>
      <c r="D345" s="59">
        <v>21.448</v>
      </c>
      <c r="E345" s="59">
        <f t="shared" si="27"/>
        <v>1.8531072000000002</v>
      </c>
      <c r="F345" s="59">
        <f t="shared" si="25"/>
        <v>110.25634666666667</v>
      </c>
      <c r="G345" s="59">
        <f t="shared" si="26"/>
        <v>204.31682985369602</v>
      </c>
      <c r="H345" s="160" t="s">
        <v>130</v>
      </c>
      <c r="I345" s="59">
        <v>106.32607</v>
      </c>
      <c r="J345" s="59">
        <v>112.02136</v>
      </c>
      <c r="K345" s="59">
        <v>112.42161</v>
      </c>
    </row>
    <row r="346" spans="1:11" s="164" customFormat="1" ht="24.75" thickBot="1">
      <c r="A346" s="161">
        <v>33</v>
      </c>
      <c r="B346" s="162">
        <v>21999</v>
      </c>
      <c r="C346" s="163">
        <v>315.466</v>
      </c>
      <c r="D346" s="163">
        <v>23.013</v>
      </c>
      <c r="E346" s="163">
        <f t="shared" si="27"/>
        <v>1.9883232000000002</v>
      </c>
      <c r="F346" s="163">
        <f t="shared" si="25"/>
        <v>100.43955</v>
      </c>
      <c r="G346" s="163">
        <f t="shared" si="26"/>
        <v>199.70628746256</v>
      </c>
      <c r="H346" s="165" t="s">
        <v>131</v>
      </c>
      <c r="I346" s="163">
        <v>103.40385</v>
      </c>
      <c r="J346" s="163">
        <v>88.34135</v>
      </c>
      <c r="K346" s="163">
        <v>109.57345</v>
      </c>
    </row>
    <row r="347" spans="1:11" ht="24">
      <c r="A347" s="4">
        <v>1</v>
      </c>
      <c r="B347" s="73">
        <v>22010</v>
      </c>
      <c r="C347" s="59">
        <v>315.036</v>
      </c>
      <c r="D347" s="59">
        <v>5.211</v>
      </c>
      <c r="E347" s="59">
        <f t="shared" si="27"/>
        <v>0.45023040000000003</v>
      </c>
      <c r="F347" s="59">
        <f t="shared" si="25"/>
        <v>55.48108666666667</v>
      </c>
      <c r="G347" s="59">
        <f t="shared" si="26"/>
        <v>24.979271842368004</v>
      </c>
      <c r="H347" s="160" t="s">
        <v>68</v>
      </c>
      <c r="I347" s="59">
        <v>54.34447</v>
      </c>
      <c r="J347" s="59">
        <v>64.51613</v>
      </c>
      <c r="K347" s="59">
        <v>47.58266</v>
      </c>
    </row>
    <row r="348" spans="1:11" ht="24">
      <c r="A348" s="4">
        <v>2</v>
      </c>
      <c r="B348" s="73">
        <v>22026</v>
      </c>
      <c r="C348" s="59">
        <v>314.936</v>
      </c>
      <c r="D348" s="59">
        <v>3.104</v>
      </c>
      <c r="E348" s="59">
        <f t="shared" si="27"/>
        <v>0.2681856</v>
      </c>
      <c r="F348" s="59">
        <f t="shared" si="25"/>
        <v>54.70204666666667</v>
      </c>
      <c r="G348" s="59">
        <f t="shared" si="26"/>
        <v>14.670301206528002</v>
      </c>
      <c r="H348" s="160" t="s">
        <v>69</v>
      </c>
      <c r="I348" s="59">
        <v>51.22667</v>
      </c>
      <c r="J348" s="59">
        <v>54.45398</v>
      </c>
      <c r="K348" s="59">
        <v>58.42549</v>
      </c>
    </row>
    <row r="349" spans="1:11" ht="24">
      <c r="A349" s="4">
        <v>3</v>
      </c>
      <c r="B349" s="73">
        <v>22040</v>
      </c>
      <c r="C349" s="59">
        <v>315.006</v>
      </c>
      <c r="D349" s="59">
        <v>4.577</v>
      </c>
      <c r="E349" s="59">
        <f t="shared" si="27"/>
        <v>0.3954528</v>
      </c>
      <c r="F349" s="59">
        <f t="shared" si="25"/>
        <v>119.05540666666667</v>
      </c>
      <c r="G349" s="59">
        <f t="shared" si="26"/>
        <v>47.080793921472</v>
      </c>
      <c r="H349" s="160" t="s">
        <v>70</v>
      </c>
      <c r="I349" s="59">
        <v>145.78435</v>
      </c>
      <c r="J349" s="59">
        <v>101.58014</v>
      </c>
      <c r="K349" s="59">
        <v>109.80173</v>
      </c>
    </row>
    <row r="350" spans="1:11" ht="24">
      <c r="A350" s="4">
        <v>4</v>
      </c>
      <c r="B350" s="73">
        <v>22059</v>
      </c>
      <c r="C350" s="59">
        <v>315.276</v>
      </c>
      <c r="D350" s="59">
        <v>10.913</v>
      </c>
      <c r="E350" s="59">
        <f t="shared" si="27"/>
        <v>0.9428832</v>
      </c>
      <c r="F350" s="59">
        <f t="shared" si="25"/>
        <v>169.11208333333335</v>
      </c>
      <c r="G350" s="59">
        <f t="shared" si="26"/>
        <v>159.45294229200002</v>
      </c>
      <c r="H350" s="160" t="s">
        <v>71</v>
      </c>
      <c r="I350" s="59">
        <v>166.54101</v>
      </c>
      <c r="J350" s="59">
        <v>178.01748</v>
      </c>
      <c r="K350" s="59">
        <v>162.77776</v>
      </c>
    </row>
    <row r="351" spans="1:11" ht="24">
      <c r="A351" s="4">
        <v>5</v>
      </c>
      <c r="B351" s="73">
        <v>22067</v>
      </c>
      <c r="C351" s="59">
        <v>315.836</v>
      </c>
      <c r="D351" s="59">
        <v>41.778</v>
      </c>
      <c r="E351" s="59">
        <f t="shared" si="27"/>
        <v>3.6096192</v>
      </c>
      <c r="F351" s="59">
        <f t="shared" si="25"/>
        <v>235.07263333333333</v>
      </c>
      <c r="G351" s="59">
        <f t="shared" si="26"/>
        <v>848.52269067456</v>
      </c>
      <c r="H351" s="160" t="s">
        <v>72</v>
      </c>
      <c r="I351" s="59">
        <v>220.29116</v>
      </c>
      <c r="J351" s="59">
        <v>250.03912</v>
      </c>
      <c r="K351" s="59">
        <v>234.88762</v>
      </c>
    </row>
    <row r="352" spans="1:11" ht="24">
      <c r="A352" s="4">
        <v>6</v>
      </c>
      <c r="B352" s="73">
        <v>22073</v>
      </c>
      <c r="C352" s="59">
        <v>315.176</v>
      </c>
      <c r="D352" s="59">
        <v>8.266</v>
      </c>
      <c r="E352" s="59">
        <f t="shared" si="27"/>
        <v>0.7141824</v>
      </c>
      <c r="F352" s="59">
        <f t="shared" si="25"/>
        <v>136.41107333333335</v>
      </c>
      <c r="G352" s="59">
        <f t="shared" si="26"/>
        <v>97.42238773977601</v>
      </c>
      <c r="H352" s="160" t="s">
        <v>73</v>
      </c>
      <c r="I352" s="59">
        <v>123.01884</v>
      </c>
      <c r="J352" s="59">
        <v>127.4998</v>
      </c>
      <c r="K352" s="59">
        <v>158.71458</v>
      </c>
    </row>
    <row r="353" spans="1:11" ht="24">
      <c r="A353" s="4">
        <v>7</v>
      </c>
      <c r="B353" s="73">
        <v>22080</v>
      </c>
      <c r="C353" s="59">
        <v>315.276</v>
      </c>
      <c r="D353" s="59">
        <v>11.135</v>
      </c>
      <c r="E353" s="59">
        <f aca="true" t="shared" si="28" ref="E353:E381">D353*0.0864</f>
        <v>0.962064</v>
      </c>
      <c r="F353" s="59">
        <f t="shared" si="25"/>
        <v>136.19182</v>
      </c>
      <c r="G353" s="59">
        <f aca="true" t="shared" si="29" ref="G353:G379">F353*E353</f>
        <v>131.02524711648002</v>
      </c>
      <c r="H353" s="160" t="s">
        <v>74</v>
      </c>
      <c r="I353" s="59">
        <v>129.13821</v>
      </c>
      <c r="J353" s="59">
        <v>125.05005</v>
      </c>
      <c r="K353" s="59">
        <v>154.3872</v>
      </c>
    </row>
    <row r="354" spans="1:11" ht="24">
      <c r="A354" s="4">
        <v>8</v>
      </c>
      <c r="B354" s="73">
        <v>22088</v>
      </c>
      <c r="C354" s="59">
        <v>314.966</v>
      </c>
      <c r="D354" s="59">
        <v>4.042</v>
      </c>
      <c r="E354" s="59">
        <f t="shared" si="28"/>
        <v>0.3492288</v>
      </c>
      <c r="F354" s="59">
        <f t="shared" si="25"/>
        <v>123.24081000000001</v>
      </c>
      <c r="G354" s="59">
        <f t="shared" si="29"/>
        <v>43.039240187328005</v>
      </c>
      <c r="H354" s="160" t="s">
        <v>75</v>
      </c>
      <c r="I354" s="59">
        <v>126.36281</v>
      </c>
      <c r="J354" s="59">
        <v>120.078</v>
      </c>
      <c r="K354" s="59">
        <v>123.28162</v>
      </c>
    </row>
    <row r="355" spans="1:11" ht="24">
      <c r="A355" s="4">
        <v>9</v>
      </c>
      <c r="B355" s="73">
        <v>22114</v>
      </c>
      <c r="C355" s="59">
        <v>315.556</v>
      </c>
      <c r="D355" s="59">
        <v>22.973</v>
      </c>
      <c r="E355" s="59">
        <f t="shared" si="28"/>
        <v>1.9848672</v>
      </c>
      <c r="F355" s="59">
        <f t="shared" si="25"/>
        <v>301.0582033333333</v>
      </c>
      <c r="G355" s="59">
        <f t="shared" si="29"/>
        <v>597.560553087264</v>
      </c>
      <c r="H355" s="160" t="s">
        <v>76</v>
      </c>
      <c r="I355" s="59">
        <v>289.4252</v>
      </c>
      <c r="J355" s="59">
        <v>300.90462</v>
      </c>
      <c r="K355" s="59">
        <v>312.84479</v>
      </c>
    </row>
    <row r="356" spans="1:11" ht="24">
      <c r="A356" s="4">
        <v>10</v>
      </c>
      <c r="B356" s="73">
        <v>22116</v>
      </c>
      <c r="C356" s="59">
        <v>317.126</v>
      </c>
      <c r="D356" s="59">
        <v>132.448</v>
      </c>
      <c r="E356" s="59">
        <f t="shared" si="28"/>
        <v>11.4435072</v>
      </c>
      <c r="F356" s="59">
        <f t="shared" si="25"/>
        <v>685.8153466666666</v>
      </c>
      <c r="G356" s="59">
        <f t="shared" si="29"/>
        <v>7848.132857450496</v>
      </c>
      <c r="H356" s="160" t="s">
        <v>77</v>
      </c>
      <c r="I356" s="59">
        <v>693.35196</v>
      </c>
      <c r="J356" s="59">
        <v>689.5714</v>
      </c>
      <c r="K356" s="59">
        <v>674.52268</v>
      </c>
    </row>
    <row r="357" spans="1:11" ht="24">
      <c r="A357" s="4">
        <v>11</v>
      </c>
      <c r="B357" s="73">
        <v>22120</v>
      </c>
      <c r="C357" s="59">
        <v>317.996</v>
      </c>
      <c r="D357" s="59">
        <v>301.49</v>
      </c>
      <c r="E357" s="59">
        <f t="shared" si="28"/>
        <v>26.048736</v>
      </c>
      <c r="F357" s="59">
        <f t="shared" si="25"/>
        <v>2098.5324400000004</v>
      </c>
      <c r="G357" s="59">
        <f t="shared" si="29"/>
        <v>54664.11751699585</v>
      </c>
      <c r="H357" s="160" t="s">
        <v>78</v>
      </c>
      <c r="I357" s="59">
        <v>2921.16784</v>
      </c>
      <c r="J357" s="59">
        <v>1624.98908</v>
      </c>
      <c r="K357" s="59">
        <v>1749.4404</v>
      </c>
    </row>
    <row r="358" spans="1:11" ht="24">
      <c r="A358" s="4">
        <v>12</v>
      </c>
      <c r="B358" s="73">
        <v>22129</v>
      </c>
      <c r="C358" s="59">
        <v>315.646</v>
      </c>
      <c r="D358" s="59">
        <v>25.564</v>
      </c>
      <c r="E358" s="59">
        <f t="shared" si="28"/>
        <v>2.2087296000000003</v>
      </c>
      <c r="F358" s="59">
        <f t="shared" si="25"/>
        <v>86.46707666666667</v>
      </c>
      <c r="G358" s="59">
        <f t="shared" si="29"/>
        <v>190.98239165913603</v>
      </c>
      <c r="H358" s="160" t="s">
        <v>79</v>
      </c>
      <c r="I358" s="59">
        <v>81.41291</v>
      </c>
      <c r="J358" s="59">
        <v>85.03992</v>
      </c>
      <c r="K358" s="59">
        <v>92.9484</v>
      </c>
    </row>
    <row r="359" spans="1:11" ht="24">
      <c r="A359" s="4">
        <v>13</v>
      </c>
      <c r="B359" s="73">
        <v>22143</v>
      </c>
      <c r="C359" s="59">
        <v>315.236</v>
      </c>
      <c r="D359" s="59">
        <v>12.22</v>
      </c>
      <c r="E359" s="59">
        <f t="shared" si="28"/>
        <v>1.055808</v>
      </c>
      <c r="F359" s="59">
        <f t="shared" si="25"/>
        <v>86.71365666666667</v>
      </c>
      <c r="G359" s="59">
        <f t="shared" si="29"/>
        <v>91.55297241792</v>
      </c>
      <c r="H359" s="160" t="s">
        <v>80</v>
      </c>
      <c r="I359" s="59">
        <v>85.57085</v>
      </c>
      <c r="J359" s="59">
        <v>95.33082</v>
      </c>
      <c r="K359" s="59">
        <v>79.2393</v>
      </c>
    </row>
    <row r="360" spans="1:11" ht="24">
      <c r="A360" s="4">
        <v>14</v>
      </c>
      <c r="B360" s="73">
        <v>22151</v>
      </c>
      <c r="C360" s="59">
        <v>315.856</v>
      </c>
      <c r="D360" s="59">
        <v>47.425</v>
      </c>
      <c r="E360" s="59">
        <f t="shared" si="28"/>
        <v>4.09752</v>
      </c>
      <c r="F360" s="59">
        <f t="shared" si="25"/>
        <v>113.86278</v>
      </c>
      <c r="G360" s="59">
        <f t="shared" si="29"/>
        <v>466.5550183056</v>
      </c>
      <c r="H360" s="160" t="s">
        <v>81</v>
      </c>
      <c r="I360" s="59">
        <v>104.51368</v>
      </c>
      <c r="J360" s="59">
        <v>127.90797</v>
      </c>
      <c r="K360" s="59">
        <v>109.16669</v>
      </c>
    </row>
    <row r="361" spans="1:11" ht="24">
      <c r="A361" s="4">
        <v>15</v>
      </c>
      <c r="B361" s="73">
        <v>22164</v>
      </c>
      <c r="C361" s="59">
        <v>315.806</v>
      </c>
      <c r="D361" s="59">
        <v>44.037</v>
      </c>
      <c r="E361" s="59">
        <f t="shared" si="28"/>
        <v>3.8047968</v>
      </c>
      <c r="F361" s="59">
        <f t="shared" si="25"/>
        <v>819.8970800000001</v>
      </c>
      <c r="G361" s="59">
        <f t="shared" si="29"/>
        <v>3119.5417863133443</v>
      </c>
      <c r="H361" s="160" t="s">
        <v>82</v>
      </c>
      <c r="I361" s="59">
        <v>953.84985</v>
      </c>
      <c r="J361" s="59">
        <v>944.36217</v>
      </c>
      <c r="K361" s="59">
        <v>561.47922</v>
      </c>
    </row>
    <row r="362" spans="1:11" ht="24">
      <c r="A362" s="4">
        <v>16</v>
      </c>
      <c r="B362" s="73">
        <v>22172</v>
      </c>
      <c r="C362" s="59">
        <v>315.846</v>
      </c>
      <c r="D362" s="59">
        <v>48.068</v>
      </c>
      <c r="E362" s="59">
        <f t="shared" si="28"/>
        <v>4.1530752</v>
      </c>
      <c r="F362" s="59">
        <f t="shared" si="25"/>
        <v>118.86341333333333</v>
      </c>
      <c r="G362" s="59">
        <f t="shared" si="29"/>
        <v>493.64869410201595</v>
      </c>
      <c r="H362" s="160" t="s">
        <v>83</v>
      </c>
      <c r="I362" s="59">
        <v>124.06182</v>
      </c>
      <c r="J362" s="59">
        <v>117.451</v>
      </c>
      <c r="K362" s="59">
        <v>115.07742</v>
      </c>
    </row>
    <row r="363" spans="1:11" ht="24">
      <c r="A363" s="4">
        <v>17</v>
      </c>
      <c r="B363" s="73">
        <v>22178</v>
      </c>
      <c r="C363" s="59">
        <v>316.886</v>
      </c>
      <c r="D363" s="59">
        <v>112.897</v>
      </c>
      <c r="E363" s="59">
        <f t="shared" si="28"/>
        <v>9.754300800000001</v>
      </c>
      <c r="F363" s="59">
        <f t="shared" si="25"/>
        <v>135.46706333333333</v>
      </c>
      <c r="G363" s="59">
        <f t="shared" si="29"/>
        <v>1321.386484245984</v>
      </c>
      <c r="H363" s="160" t="s">
        <v>84</v>
      </c>
      <c r="I363" s="59">
        <v>142.00623</v>
      </c>
      <c r="J363" s="59">
        <v>151.49173</v>
      </c>
      <c r="K363" s="59">
        <v>112.90323</v>
      </c>
    </row>
    <row r="364" spans="1:11" ht="24">
      <c r="A364" s="4">
        <v>18</v>
      </c>
      <c r="B364" s="73">
        <v>22193</v>
      </c>
      <c r="C364" s="59">
        <v>316.016</v>
      </c>
      <c r="D364" s="59">
        <v>65.642</v>
      </c>
      <c r="E364" s="59">
        <f t="shared" si="28"/>
        <v>5.6714687999999995</v>
      </c>
      <c r="F364" s="59">
        <f t="shared" si="25"/>
        <v>179.06037</v>
      </c>
      <c r="G364" s="59">
        <f t="shared" si="29"/>
        <v>1015.5353017714559</v>
      </c>
      <c r="H364" s="160" t="s">
        <v>85</v>
      </c>
      <c r="I364" s="59">
        <v>166.50099</v>
      </c>
      <c r="J364" s="59">
        <v>229.85398</v>
      </c>
      <c r="K364" s="59">
        <v>140.82614</v>
      </c>
    </row>
    <row r="365" spans="1:11" ht="24">
      <c r="A365" s="4">
        <v>19</v>
      </c>
      <c r="B365" s="73">
        <v>22205</v>
      </c>
      <c r="C365" s="59">
        <v>317.076</v>
      </c>
      <c r="D365" s="59">
        <v>127.21</v>
      </c>
      <c r="E365" s="59">
        <f t="shared" si="28"/>
        <v>10.990944</v>
      </c>
      <c r="F365" s="59">
        <f t="shared" si="25"/>
        <v>248.9604433333333</v>
      </c>
      <c r="G365" s="59">
        <f t="shared" si="29"/>
        <v>2736.31029089184</v>
      </c>
      <c r="H365" s="160" t="s">
        <v>86</v>
      </c>
      <c r="I365" s="59">
        <v>238.00847</v>
      </c>
      <c r="J365" s="59">
        <v>260.56187</v>
      </c>
      <c r="K365" s="59">
        <v>248.31099</v>
      </c>
    </row>
    <row r="366" spans="1:11" ht="24">
      <c r="A366" s="4">
        <v>20</v>
      </c>
      <c r="B366" s="73">
        <v>22216</v>
      </c>
      <c r="C366" s="59">
        <v>317.656</v>
      </c>
      <c r="D366" s="59">
        <v>168.239</v>
      </c>
      <c r="E366" s="59">
        <f t="shared" si="28"/>
        <v>14.5358496</v>
      </c>
      <c r="F366" s="59">
        <f t="shared" si="25"/>
        <v>225.68174</v>
      </c>
      <c r="G366" s="59">
        <f t="shared" si="29"/>
        <v>3280.475830106304</v>
      </c>
      <c r="H366" s="160" t="s">
        <v>59</v>
      </c>
      <c r="I366" s="59">
        <v>238.40811</v>
      </c>
      <c r="J366" s="59">
        <v>219.71364</v>
      </c>
      <c r="K366" s="59">
        <v>218.92347</v>
      </c>
    </row>
    <row r="367" spans="1:11" ht="24">
      <c r="A367" s="4">
        <v>21</v>
      </c>
      <c r="B367" s="73">
        <v>22223</v>
      </c>
      <c r="C367" s="59">
        <v>316.066</v>
      </c>
      <c r="D367" s="59">
        <v>32.646</v>
      </c>
      <c r="E367" s="59">
        <f t="shared" si="28"/>
        <v>2.8206144</v>
      </c>
      <c r="F367" s="59">
        <f t="shared" si="25"/>
        <v>48.22538</v>
      </c>
      <c r="G367" s="59">
        <f t="shared" si="29"/>
        <v>136.02520127347202</v>
      </c>
      <c r="H367" s="160" t="s">
        <v>60</v>
      </c>
      <c r="I367" s="59">
        <v>48.62444</v>
      </c>
      <c r="J367" s="59">
        <v>51.61896</v>
      </c>
      <c r="K367" s="59">
        <v>44.43274</v>
      </c>
    </row>
    <row r="368" spans="1:11" ht="24">
      <c r="A368" s="4">
        <v>22</v>
      </c>
      <c r="B368" s="73">
        <v>22235</v>
      </c>
      <c r="C368" s="59">
        <v>315.826</v>
      </c>
      <c r="D368" s="59">
        <v>44.037</v>
      </c>
      <c r="E368" s="59">
        <f t="shared" si="28"/>
        <v>3.8047968</v>
      </c>
      <c r="F368" s="59">
        <f t="shared" si="25"/>
        <v>55.92550333333333</v>
      </c>
      <c r="G368" s="59">
        <f t="shared" si="29"/>
        <v>212.785176121056</v>
      </c>
      <c r="H368" s="160" t="s">
        <v>61</v>
      </c>
      <c r="I368" s="59">
        <v>55.00109</v>
      </c>
      <c r="J368" s="59">
        <v>62.72639</v>
      </c>
      <c r="K368" s="59">
        <v>50.04903</v>
      </c>
    </row>
    <row r="369" spans="1:11" ht="24">
      <c r="A369" s="4">
        <v>23</v>
      </c>
      <c r="B369" s="73">
        <v>22242</v>
      </c>
      <c r="C369" s="59">
        <v>315.686</v>
      </c>
      <c r="D369" s="59">
        <v>22.822</v>
      </c>
      <c r="E369" s="59">
        <f t="shared" si="28"/>
        <v>1.9718208</v>
      </c>
      <c r="F369" s="59">
        <f t="shared" si="25"/>
        <v>40.222139999999996</v>
      </c>
      <c r="G369" s="59">
        <f t="shared" si="29"/>
        <v>79.310852272512</v>
      </c>
      <c r="H369" s="160" t="s">
        <v>62</v>
      </c>
      <c r="I369" s="59">
        <v>43.58723</v>
      </c>
      <c r="J369" s="59">
        <v>41.90654</v>
      </c>
      <c r="K369" s="59">
        <v>35.17265</v>
      </c>
    </row>
    <row r="370" spans="1:11" ht="24">
      <c r="A370" s="4">
        <v>24</v>
      </c>
      <c r="B370" s="73">
        <v>22254</v>
      </c>
      <c r="C370" s="59">
        <v>315.556</v>
      </c>
      <c r="D370" s="59">
        <v>22.973</v>
      </c>
      <c r="E370" s="59">
        <f t="shared" si="28"/>
        <v>1.9848672</v>
      </c>
      <c r="F370" s="59">
        <f t="shared" si="25"/>
        <v>53.25195</v>
      </c>
      <c r="G370" s="59">
        <f t="shared" si="29"/>
        <v>105.69804889104</v>
      </c>
      <c r="H370" s="160" t="s">
        <v>63</v>
      </c>
      <c r="I370" s="59">
        <v>44.82334</v>
      </c>
      <c r="J370" s="59">
        <v>54.15442</v>
      </c>
      <c r="K370" s="59">
        <v>60.77809</v>
      </c>
    </row>
    <row r="371" spans="1:11" ht="24">
      <c r="A371" s="4">
        <v>25</v>
      </c>
      <c r="B371" s="73">
        <v>22264</v>
      </c>
      <c r="C371" s="59">
        <v>315.286</v>
      </c>
      <c r="D371" s="59">
        <v>12.34</v>
      </c>
      <c r="E371" s="59">
        <f t="shared" si="28"/>
        <v>1.066176</v>
      </c>
      <c r="F371" s="59">
        <f t="shared" si="25"/>
        <v>58.10229333333333</v>
      </c>
      <c r="G371" s="59">
        <f t="shared" si="29"/>
        <v>61.94727069696</v>
      </c>
      <c r="H371" s="160" t="s">
        <v>64</v>
      </c>
      <c r="I371" s="59">
        <v>67.83042</v>
      </c>
      <c r="J371" s="59">
        <v>55.63016</v>
      </c>
      <c r="K371" s="59">
        <v>50.8463</v>
      </c>
    </row>
    <row r="372" spans="1:11" ht="24">
      <c r="A372" s="4">
        <v>26</v>
      </c>
      <c r="B372" s="73">
        <v>22271</v>
      </c>
      <c r="C372" s="59">
        <v>315.256</v>
      </c>
      <c r="D372" s="59">
        <v>11.792</v>
      </c>
      <c r="E372" s="59">
        <f t="shared" si="28"/>
        <v>1.0188288</v>
      </c>
      <c r="F372" s="59">
        <f t="shared" si="25"/>
        <v>53.42182</v>
      </c>
      <c r="G372" s="59">
        <f t="shared" si="29"/>
        <v>54.427688764416004</v>
      </c>
      <c r="H372" s="160" t="s">
        <v>66</v>
      </c>
      <c r="I372" s="59">
        <v>49.01121</v>
      </c>
      <c r="J372" s="59">
        <v>52.22756</v>
      </c>
      <c r="K372" s="59">
        <v>59.02669</v>
      </c>
    </row>
    <row r="373" spans="1:11" ht="24">
      <c r="A373" s="4">
        <v>27</v>
      </c>
      <c r="B373" s="73">
        <v>22299</v>
      </c>
      <c r="C373" s="59">
        <v>314.946</v>
      </c>
      <c r="D373" s="59">
        <v>9.006</v>
      </c>
      <c r="E373" s="59">
        <f t="shared" si="28"/>
        <v>0.7781184000000001</v>
      </c>
      <c r="F373" s="59">
        <f t="shared" si="25"/>
        <v>10.100536666666668</v>
      </c>
      <c r="G373" s="59">
        <f t="shared" si="29"/>
        <v>7.8594134302080025</v>
      </c>
      <c r="H373" s="160" t="s">
        <v>67</v>
      </c>
      <c r="I373" s="59">
        <v>8.66464</v>
      </c>
      <c r="J373" s="59">
        <v>0</v>
      </c>
      <c r="K373" s="59">
        <v>21.63697</v>
      </c>
    </row>
    <row r="374" spans="1:11" ht="24">
      <c r="A374" s="4">
        <v>28</v>
      </c>
      <c r="B374" s="73">
        <v>22306</v>
      </c>
      <c r="C374" s="59">
        <v>314.966</v>
      </c>
      <c r="D374" s="59">
        <v>9.265</v>
      </c>
      <c r="E374" s="59">
        <f t="shared" si="28"/>
        <v>0.8004960000000001</v>
      </c>
      <c r="F374" s="59">
        <f t="shared" si="25"/>
        <v>15.684926666666668</v>
      </c>
      <c r="G374" s="59">
        <f t="shared" si="29"/>
        <v>12.555721056960003</v>
      </c>
      <c r="H374" s="160" t="s">
        <v>126</v>
      </c>
      <c r="I374" s="59">
        <v>23.05101</v>
      </c>
      <c r="J374" s="59">
        <v>22.69961</v>
      </c>
      <c r="K374" s="59">
        <v>1.30416</v>
      </c>
    </row>
    <row r="375" spans="1:11" ht="24">
      <c r="A375" s="4">
        <v>29</v>
      </c>
      <c r="B375" s="73">
        <v>22314</v>
      </c>
      <c r="C375" s="59">
        <v>315.086</v>
      </c>
      <c r="D375" s="59">
        <v>5.814</v>
      </c>
      <c r="E375" s="59">
        <f t="shared" si="28"/>
        <v>0.5023296</v>
      </c>
      <c r="F375" s="59">
        <f t="shared" si="25"/>
        <v>69.96795000000002</v>
      </c>
      <c r="G375" s="59">
        <f t="shared" si="29"/>
        <v>35.14697233632001</v>
      </c>
      <c r="H375" s="160" t="s">
        <v>127</v>
      </c>
      <c r="I375" s="59">
        <v>71.81704</v>
      </c>
      <c r="J375" s="59">
        <v>79.72665</v>
      </c>
      <c r="K375" s="59">
        <v>58.36016</v>
      </c>
    </row>
    <row r="376" spans="1:11" ht="24">
      <c r="A376" s="4">
        <v>30</v>
      </c>
      <c r="B376" s="73">
        <v>22328</v>
      </c>
      <c r="C376" s="59">
        <v>314.856</v>
      </c>
      <c r="D376" s="59">
        <v>4.827</v>
      </c>
      <c r="E376" s="59">
        <f t="shared" si="28"/>
        <v>0.4170528</v>
      </c>
      <c r="F376" s="59">
        <f t="shared" si="25"/>
        <v>42.61627</v>
      </c>
      <c r="G376" s="59">
        <f t="shared" si="29"/>
        <v>17.773234729056</v>
      </c>
      <c r="H376" s="160" t="s">
        <v>128</v>
      </c>
      <c r="I376" s="59">
        <v>70.08431</v>
      </c>
      <c r="J376" s="59">
        <v>17.76002</v>
      </c>
      <c r="K376" s="59">
        <v>40.00448</v>
      </c>
    </row>
    <row r="377" spans="1:11" ht="24">
      <c r="A377" s="4">
        <v>31</v>
      </c>
      <c r="B377" s="73">
        <v>22339</v>
      </c>
      <c r="C377" s="59">
        <v>315.326</v>
      </c>
      <c r="D377" s="59">
        <v>12.969</v>
      </c>
      <c r="E377" s="59">
        <f t="shared" si="28"/>
        <v>1.1205216</v>
      </c>
      <c r="F377" s="59">
        <f t="shared" si="25"/>
        <v>74.50654666666667</v>
      </c>
      <c r="G377" s="59">
        <f t="shared" si="29"/>
        <v>83.486194881408</v>
      </c>
      <c r="H377" s="160" t="s">
        <v>129</v>
      </c>
      <c r="I377" s="59">
        <v>79.72716</v>
      </c>
      <c r="J377" s="59">
        <v>75.94532</v>
      </c>
      <c r="K377" s="59">
        <v>67.84716</v>
      </c>
    </row>
    <row r="378" spans="1:11" ht="24">
      <c r="A378" s="4">
        <v>32</v>
      </c>
      <c r="B378" s="73">
        <v>22360</v>
      </c>
      <c r="C378" s="59">
        <v>315.226</v>
      </c>
      <c r="D378" s="59">
        <v>11.691</v>
      </c>
      <c r="E378" s="59">
        <f t="shared" si="28"/>
        <v>1.0101024</v>
      </c>
      <c r="F378" s="59">
        <f t="shared" si="25"/>
        <v>79.26783</v>
      </c>
      <c r="G378" s="59">
        <f t="shared" si="29"/>
        <v>80.06862532579201</v>
      </c>
      <c r="H378" s="160" t="s">
        <v>130</v>
      </c>
      <c r="I378" s="59">
        <v>76.87008</v>
      </c>
      <c r="J378" s="59">
        <v>87.60619</v>
      </c>
      <c r="K378" s="59">
        <v>73.32722</v>
      </c>
    </row>
    <row r="379" spans="1:11" s="164" customFormat="1" ht="24.75" thickBot="1">
      <c r="A379" s="161">
        <v>33</v>
      </c>
      <c r="B379" s="162">
        <v>22368</v>
      </c>
      <c r="C379" s="163">
        <v>315.226</v>
      </c>
      <c r="D379" s="163">
        <v>11.553</v>
      </c>
      <c r="E379" s="163">
        <f t="shared" si="28"/>
        <v>0.9981792000000002</v>
      </c>
      <c r="F379" s="163">
        <f t="shared" si="25"/>
        <v>57.17644666666666</v>
      </c>
      <c r="G379" s="163">
        <f t="shared" si="29"/>
        <v>57.072339792576</v>
      </c>
      <c r="H379" s="165" t="s">
        <v>131</v>
      </c>
      <c r="I379" s="163">
        <v>27.66397</v>
      </c>
      <c r="J379" s="163">
        <v>33.81672</v>
      </c>
      <c r="K379" s="163">
        <v>110.04865</v>
      </c>
    </row>
    <row r="380" spans="1:8" ht="24">
      <c r="A380" s="4">
        <v>1</v>
      </c>
      <c r="B380" s="73">
        <v>22381</v>
      </c>
      <c r="C380" s="59">
        <v>315.286</v>
      </c>
      <c r="D380" s="59">
        <v>13.237</v>
      </c>
      <c r="E380" s="59">
        <f t="shared" si="28"/>
        <v>1.1436768000000002</v>
      </c>
      <c r="H380" s="160" t="s">
        <v>68</v>
      </c>
    </row>
    <row r="381" spans="1:8" ht="24">
      <c r="A381" s="4">
        <v>2</v>
      </c>
      <c r="B381" s="73">
        <v>22394</v>
      </c>
      <c r="C381" s="59">
        <v>315.186</v>
      </c>
      <c r="D381" s="59">
        <v>12.595</v>
      </c>
      <c r="E381" s="59">
        <f t="shared" si="28"/>
        <v>1.088208</v>
      </c>
      <c r="H381" s="160" t="s">
        <v>69</v>
      </c>
    </row>
    <row r="382" spans="1:8" ht="24">
      <c r="A382" s="4">
        <v>3</v>
      </c>
      <c r="H382" s="160" t="s">
        <v>70</v>
      </c>
    </row>
    <row r="383" spans="1:8" ht="24">
      <c r="A383" s="4">
        <v>4</v>
      </c>
      <c r="H383" s="160" t="s">
        <v>71</v>
      </c>
    </row>
    <row r="384" spans="1:8" ht="24">
      <c r="A384" s="4">
        <v>5</v>
      </c>
      <c r="H384" s="160" t="s">
        <v>72</v>
      </c>
    </row>
    <row r="385" spans="1:8" ht="24">
      <c r="A385" s="4">
        <v>6</v>
      </c>
      <c r="H385" s="160" t="s">
        <v>73</v>
      </c>
    </row>
    <row r="386" spans="1:8" ht="24">
      <c r="A386" s="4">
        <v>7</v>
      </c>
      <c r="H386" s="160" t="s">
        <v>74</v>
      </c>
    </row>
    <row r="387" spans="1:8" ht="24">
      <c r="A387" s="4">
        <v>8</v>
      </c>
      <c r="H387" s="160" t="s">
        <v>75</v>
      </c>
    </row>
    <row r="388" spans="1:8" ht="24">
      <c r="A388" s="4">
        <v>9</v>
      </c>
      <c r="H388" s="160" t="s">
        <v>76</v>
      </c>
    </row>
    <row r="389" spans="1:8" ht="24">
      <c r="A389" s="4">
        <v>10</v>
      </c>
      <c r="H389" s="160" t="s">
        <v>77</v>
      </c>
    </row>
    <row r="390" spans="1:8" ht="24">
      <c r="A390" s="4">
        <v>11</v>
      </c>
      <c r="H390" s="160" t="s">
        <v>78</v>
      </c>
    </row>
    <row r="391" spans="1:8" ht="24">
      <c r="A391" s="4">
        <v>12</v>
      </c>
      <c r="H391" s="160" t="s">
        <v>79</v>
      </c>
    </row>
    <row r="392" spans="1:8" ht="24">
      <c r="A392" s="4">
        <v>13</v>
      </c>
      <c r="H392" s="160" t="s">
        <v>80</v>
      </c>
    </row>
    <row r="393" spans="1:8" ht="24">
      <c r="A393" s="4">
        <v>14</v>
      </c>
      <c r="H393" s="160" t="s">
        <v>81</v>
      </c>
    </row>
    <row r="394" spans="1:8" ht="24">
      <c r="A394" s="4">
        <v>15</v>
      </c>
      <c r="H394" s="160" t="s">
        <v>82</v>
      </c>
    </row>
    <row r="395" spans="1:8" ht="24">
      <c r="A395" s="4">
        <v>16</v>
      </c>
      <c r="H395" s="160" t="s">
        <v>83</v>
      </c>
    </row>
    <row r="396" spans="1:8" ht="24">
      <c r="A396" s="4">
        <v>17</v>
      </c>
      <c r="H396" s="160" t="s">
        <v>84</v>
      </c>
    </row>
    <row r="397" spans="1:8" ht="24">
      <c r="A397" s="4">
        <v>18</v>
      </c>
      <c r="H397" s="160" t="s">
        <v>85</v>
      </c>
    </row>
    <row r="398" spans="1:8" ht="24">
      <c r="A398" s="4">
        <v>19</v>
      </c>
      <c r="H398" s="160" t="s">
        <v>86</v>
      </c>
    </row>
    <row r="399" spans="1:8" ht="24">
      <c r="A399" s="4">
        <v>20</v>
      </c>
      <c r="H399" s="160" t="s">
        <v>59</v>
      </c>
    </row>
    <row r="400" spans="1:8" ht="24">
      <c r="A400" s="4">
        <v>21</v>
      </c>
      <c r="H400" s="160" t="s">
        <v>60</v>
      </c>
    </row>
    <row r="401" spans="1:8" ht="24">
      <c r="A401" s="4">
        <v>22</v>
      </c>
      <c r="H401" s="160" t="s">
        <v>61</v>
      </c>
    </row>
    <row r="402" spans="1:8" ht="24">
      <c r="A402" s="4">
        <v>23</v>
      </c>
      <c r="H402" s="160" t="s">
        <v>62</v>
      </c>
    </row>
    <row r="403" spans="1:8" ht="24">
      <c r="A403" s="4">
        <v>24</v>
      </c>
      <c r="H403" s="160" t="s">
        <v>63</v>
      </c>
    </row>
    <row r="404" spans="1:8" ht="24">
      <c r="A404" s="4">
        <v>25</v>
      </c>
      <c r="H404" s="160" t="s">
        <v>64</v>
      </c>
    </row>
    <row r="405" spans="1:8" ht="24">
      <c r="A405" s="4">
        <v>26</v>
      </c>
      <c r="H405" s="160" t="s">
        <v>66</v>
      </c>
    </row>
    <row r="406" spans="1:8" ht="24">
      <c r="A406" s="4">
        <v>27</v>
      </c>
      <c r="H406" s="160" t="s">
        <v>67</v>
      </c>
    </row>
    <row r="407" spans="1:8" ht="24">
      <c r="A407" s="4">
        <v>28</v>
      </c>
      <c r="H407" s="160" t="s">
        <v>126</v>
      </c>
    </row>
    <row r="408" spans="1:8" ht="24">
      <c r="A408" s="4">
        <v>29</v>
      </c>
      <c r="H408" s="160" t="s">
        <v>127</v>
      </c>
    </row>
    <row r="409" spans="1:8" ht="24">
      <c r="A409" s="4">
        <v>30</v>
      </c>
      <c r="H409" s="160" t="s">
        <v>128</v>
      </c>
    </row>
    <row r="410" spans="1:8" ht="24">
      <c r="A410" s="4">
        <v>31</v>
      </c>
      <c r="H410" s="160" t="s">
        <v>129</v>
      </c>
    </row>
    <row r="411" spans="1:8" ht="24">
      <c r="A411" s="4">
        <v>32</v>
      </c>
      <c r="H411" s="160" t="s">
        <v>130</v>
      </c>
    </row>
    <row r="412" spans="1:8" ht="24.75" thickBot="1">
      <c r="A412" s="161">
        <v>33</v>
      </c>
      <c r="H412" s="165" t="s">
        <v>131</v>
      </c>
    </row>
    <row r="413" ht="24">
      <c r="H413" s="160"/>
    </row>
    <row r="414" ht="24">
      <c r="H414" s="160"/>
    </row>
    <row r="415" ht="24">
      <c r="H415" s="160"/>
    </row>
    <row r="416" ht="24">
      <c r="H416" s="160"/>
    </row>
    <row r="417" ht="24">
      <c r="H417" s="160"/>
    </row>
    <row r="418" ht="24">
      <c r="H418" s="160"/>
    </row>
    <row r="419" ht="24">
      <c r="H419" s="160"/>
    </row>
    <row r="420" ht="24">
      <c r="H420" s="160"/>
    </row>
    <row r="421" ht="24">
      <c r="H421" s="160"/>
    </row>
    <row r="422" ht="24">
      <c r="H422" s="160"/>
    </row>
    <row r="423" ht="24">
      <c r="H423" s="160"/>
    </row>
    <row r="424" ht="24">
      <c r="H424" s="160"/>
    </row>
    <row r="425" ht="24">
      <c r="H425" s="160"/>
    </row>
    <row r="426" ht="24">
      <c r="H426" s="160"/>
    </row>
    <row r="427" ht="24">
      <c r="H427" s="160"/>
    </row>
    <row r="428" ht="24">
      <c r="H428" s="160"/>
    </row>
    <row r="429" ht="24">
      <c r="H429" s="160"/>
    </row>
    <row r="430" ht="24">
      <c r="H430" s="160"/>
    </row>
    <row r="431" ht="24">
      <c r="H431" s="160"/>
    </row>
    <row r="432" ht="24">
      <c r="H432" s="160"/>
    </row>
    <row r="433" ht="24">
      <c r="H433" s="160"/>
    </row>
    <row r="434" ht="24">
      <c r="H434" s="160"/>
    </row>
    <row r="435" ht="24">
      <c r="H435" s="160"/>
    </row>
    <row r="436" ht="24">
      <c r="H436" s="160"/>
    </row>
    <row r="437" ht="24">
      <c r="H437" s="160"/>
    </row>
    <row r="438" ht="24">
      <c r="H438" s="160"/>
    </row>
    <row r="439" ht="24">
      <c r="H439" s="160"/>
    </row>
    <row r="440" ht="24">
      <c r="H440" s="160"/>
    </row>
    <row r="441" ht="24">
      <c r="H441" s="160"/>
    </row>
    <row r="442" ht="24">
      <c r="H442" s="160"/>
    </row>
    <row r="443" ht="24">
      <c r="H443" s="160"/>
    </row>
    <row r="444" ht="24">
      <c r="H444" s="160"/>
    </row>
    <row r="445" ht="24">
      <c r="H445" s="160"/>
    </row>
    <row r="446" ht="24">
      <c r="H446" s="160"/>
    </row>
    <row r="447" ht="24">
      <c r="H447" s="160"/>
    </row>
    <row r="448" ht="24">
      <c r="H448" s="160"/>
    </row>
    <row r="449" ht="24">
      <c r="H449" s="160"/>
    </row>
    <row r="450" ht="24">
      <c r="H450" s="160"/>
    </row>
    <row r="451" ht="24">
      <c r="H451" s="160"/>
    </row>
    <row r="452" ht="24">
      <c r="H452" s="160"/>
    </row>
    <row r="453" ht="24">
      <c r="H453" s="160"/>
    </row>
    <row r="454" ht="24">
      <c r="H454" s="160"/>
    </row>
    <row r="455" ht="24">
      <c r="H455" s="160"/>
    </row>
    <row r="456" ht="24">
      <c r="H456" s="160"/>
    </row>
    <row r="457" ht="24">
      <c r="H457" s="160"/>
    </row>
    <row r="458" ht="24">
      <c r="H458" s="160"/>
    </row>
    <row r="459" ht="24">
      <c r="H459" s="160"/>
    </row>
    <row r="460" ht="24">
      <c r="H460" s="160"/>
    </row>
    <row r="461" ht="24">
      <c r="H461" s="160"/>
    </row>
    <row r="462" ht="24">
      <c r="H462" s="160"/>
    </row>
    <row r="463" ht="24">
      <c r="H463" s="160"/>
    </row>
    <row r="464" ht="24">
      <c r="H464" s="160"/>
    </row>
    <row r="465" ht="24">
      <c r="H465" s="160"/>
    </row>
    <row r="466" ht="24">
      <c r="H466" s="160"/>
    </row>
    <row r="467" ht="24">
      <c r="H467" s="160"/>
    </row>
    <row r="468" ht="24">
      <c r="H468" s="160"/>
    </row>
    <row r="469" ht="24">
      <c r="H469" s="160"/>
    </row>
    <row r="470" ht="24">
      <c r="H470" s="160"/>
    </row>
    <row r="471" ht="24">
      <c r="H471" s="160"/>
    </row>
    <row r="472" ht="24">
      <c r="H472" s="160"/>
    </row>
    <row r="473" ht="24">
      <c r="H473" s="160"/>
    </row>
    <row r="474" ht="24">
      <c r="H474" s="160"/>
    </row>
    <row r="475" ht="24">
      <c r="H475" s="160"/>
    </row>
    <row r="476" ht="24">
      <c r="H476" s="160"/>
    </row>
    <row r="477" ht="24">
      <c r="H477" s="160"/>
    </row>
    <row r="478" ht="24">
      <c r="H478" s="160"/>
    </row>
    <row r="479" ht="24">
      <c r="H479" s="160"/>
    </row>
    <row r="480" ht="24">
      <c r="H480" s="160"/>
    </row>
    <row r="481" ht="24">
      <c r="H481" s="160"/>
    </row>
    <row r="482" ht="24">
      <c r="H482" s="160"/>
    </row>
    <row r="483" ht="24">
      <c r="H483" s="160"/>
    </row>
    <row r="484" ht="24">
      <c r="H484" s="160"/>
    </row>
    <row r="485" ht="24">
      <c r="H485" s="160"/>
    </row>
    <row r="486" ht="24">
      <c r="H486" s="160"/>
    </row>
    <row r="487" ht="24">
      <c r="H487" s="160"/>
    </row>
    <row r="488" ht="24">
      <c r="H488" s="160"/>
    </row>
    <row r="489" ht="24">
      <c r="H489" s="160"/>
    </row>
    <row r="490" ht="24">
      <c r="H490" s="160"/>
    </row>
    <row r="491" ht="24">
      <c r="H491" s="160"/>
    </row>
    <row r="492" ht="24">
      <c r="H492" s="160"/>
    </row>
    <row r="493" ht="24">
      <c r="H493" s="160"/>
    </row>
    <row r="494" ht="24">
      <c r="H494" s="160"/>
    </row>
    <row r="495" ht="24">
      <c r="H495" s="160"/>
    </row>
    <row r="496" ht="24">
      <c r="H496" s="160"/>
    </row>
    <row r="497" ht="24">
      <c r="H497" s="160"/>
    </row>
    <row r="498" ht="24">
      <c r="H498" s="160"/>
    </row>
    <row r="499" ht="24">
      <c r="H499" s="160"/>
    </row>
    <row r="500" ht="24">
      <c r="H500" s="160"/>
    </row>
    <row r="501" ht="24">
      <c r="H501" s="160"/>
    </row>
    <row r="502" ht="24">
      <c r="H502" s="160"/>
    </row>
    <row r="503" ht="24">
      <c r="H503" s="160"/>
    </row>
    <row r="504" ht="24">
      <c r="H504" s="160"/>
    </row>
    <row r="505" ht="24">
      <c r="H505" s="160"/>
    </row>
    <row r="506" ht="24">
      <c r="H506" s="160"/>
    </row>
    <row r="507" ht="24">
      <c r="H507" s="160"/>
    </row>
    <row r="508" ht="24">
      <c r="H508" s="160"/>
    </row>
    <row r="509" ht="24">
      <c r="H509" s="160"/>
    </row>
    <row r="510" ht="24">
      <c r="H510" s="160"/>
    </row>
    <row r="511" ht="24">
      <c r="H511" s="160"/>
    </row>
    <row r="512" ht="24">
      <c r="H512" s="160"/>
    </row>
    <row r="513" ht="24">
      <c r="H513" s="160"/>
    </row>
    <row r="514" ht="24">
      <c r="H514" s="160"/>
    </row>
    <row r="515" ht="24">
      <c r="H515" s="160"/>
    </row>
    <row r="516" ht="24">
      <c r="H516" s="160"/>
    </row>
    <row r="517" ht="24">
      <c r="H517" s="160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6">
      <selection activeCell="Q4" sqref="Q4"/>
    </sheetView>
  </sheetViews>
  <sheetFormatPr defaultColWidth="9.140625" defaultRowHeight="23.25"/>
  <cols>
    <col min="1" max="1" width="9.57421875" style="58" customWidth="1"/>
    <col min="2" max="2" width="10.8515625" style="58" bestFit="1" customWidth="1"/>
    <col min="3" max="3" width="8.00390625" style="58" bestFit="1" customWidth="1"/>
    <col min="4" max="4" width="11.00390625" style="58" bestFit="1" customWidth="1"/>
    <col min="5" max="5" width="12.140625" style="58" customWidth="1"/>
    <col min="6" max="6" width="9.28125" style="58" customWidth="1"/>
    <col min="7" max="7" width="10.00390625" style="58" customWidth="1"/>
    <col min="8" max="8" width="3.140625" style="58" customWidth="1"/>
    <col min="9" max="9" width="9.57421875" style="58" bestFit="1" customWidth="1"/>
    <col min="10" max="12" width="7.7109375" style="58" customWidth="1"/>
    <col min="13" max="16384" width="9.140625" style="58" customWidth="1"/>
  </cols>
  <sheetData>
    <row r="1" spans="1:12" s="34" customFormat="1" ht="21" customHeight="1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4"/>
    </row>
    <row r="2" spans="1:12" s="34" customFormat="1" ht="21" customHeight="1">
      <c r="A2" s="222" t="s">
        <v>174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4"/>
    </row>
    <row r="3" spans="1:12" s="34" customFormat="1" ht="21" customHeight="1">
      <c r="A3" s="225" t="s">
        <v>135</v>
      </c>
      <c r="B3" s="225"/>
      <c r="C3" s="225"/>
      <c r="D3" s="226" t="s">
        <v>136</v>
      </c>
      <c r="E3" s="226"/>
      <c r="F3" s="226"/>
      <c r="G3" s="218" t="s">
        <v>137</v>
      </c>
      <c r="H3" s="218"/>
      <c r="I3" s="218"/>
      <c r="J3" s="219" t="s">
        <v>168</v>
      </c>
      <c r="K3" s="219"/>
      <c r="L3" s="219"/>
    </row>
    <row r="4" spans="1:12" s="34" customFormat="1" ht="21" customHeight="1">
      <c r="A4" s="230" t="s">
        <v>103</v>
      </c>
      <c r="B4" s="230"/>
      <c r="C4" s="230"/>
      <c r="D4" s="231" t="s">
        <v>104</v>
      </c>
      <c r="E4" s="232"/>
      <c r="F4" s="232"/>
      <c r="G4" s="218" t="s">
        <v>165</v>
      </c>
      <c r="H4" s="218"/>
      <c r="I4" s="218"/>
      <c r="J4" s="219" t="s">
        <v>88</v>
      </c>
      <c r="K4" s="219"/>
      <c r="L4" s="219"/>
    </row>
    <row r="5" spans="1:12" s="34" customFormat="1" ht="45" customHeight="1">
      <c r="A5" s="227" t="s">
        <v>4</v>
      </c>
      <c r="B5" s="35" t="s">
        <v>5</v>
      </c>
      <c r="C5" s="228" t="s">
        <v>6</v>
      </c>
      <c r="D5" s="228"/>
      <c r="E5" s="36" t="s">
        <v>7</v>
      </c>
      <c r="F5" s="37" t="s">
        <v>8</v>
      </c>
      <c r="G5" s="220" t="s">
        <v>89</v>
      </c>
      <c r="H5" s="229" t="s">
        <v>90</v>
      </c>
      <c r="I5" s="215" t="s">
        <v>91</v>
      </c>
      <c r="J5" s="217" t="s">
        <v>92</v>
      </c>
      <c r="K5" s="217"/>
      <c r="L5" s="217"/>
    </row>
    <row r="6" spans="1:12" s="34" customFormat="1" ht="42" customHeight="1">
      <c r="A6" s="227"/>
      <c r="B6" s="38" t="s">
        <v>93</v>
      </c>
      <c r="C6" s="39" t="s">
        <v>11</v>
      </c>
      <c r="D6" s="40" t="s">
        <v>12</v>
      </c>
      <c r="E6" s="41" t="s">
        <v>13</v>
      </c>
      <c r="F6" s="42" t="s">
        <v>14</v>
      </c>
      <c r="G6" s="221"/>
      <c r="H6" s="229"/>
      <c r="I6" s="216"/>
      <c r="J6" s="43" t="s">
        <v>94</v>
      </c>
      <c r="K6" s="44" t="s">
        <v>95</v>
      </c>
      <c r="L6" s="45" t="s">
        <v>96</v>
      </c>
    </row>
    <row r="7" spans="1:12" s="34" customFormat="1" ht="19.5" customHeight="1">
      <c r="A7" s="46" t="s">
        <v>15</v>
      </c>
      <c r="B7" s="47" t="s">
        <v>16</v>
      </c>
      <c r="C7" s="48" t="s">
        <v>17</v>
      </c>
      <c r="D7" s="49" t="s">
        <v>18</v>
      </c>
      <c r="E7" s="50" t="s">
        <v>97</v>
      </c>
      <c r="F7" s="51" t="s">
        <v>98</v>
      </c>
      <c r="G7" s="46" t="s">
        <v>21</v>
      </c>
      <c r="H7" s="46" t="s">
        <v>99</v>
      </c>
      <c r="I7" s="52" t="s">
        <v>15</v>
      </c>
      <c r="J7" s="53" t="s">
        <v>100</v>
      </c>
      <c r="K7" s="54" t="s">
        <v>101</v>
      </c>
      <c r="L7" s="55" t="s">
        <v>102</v>
      </c>
    </row>
    <row r="8" spans="1:13" s="57" customFormat="1" ht="16.5" customHeight="1">
      <c r="A8" s="200">
        <v>22010</v>
      </c>
      <c r="B8" s="201">
        <v>315.036</v>
      </c>
      <c r="C8" s="201">
        <v>5.211</v>
      </c>
      <c r="D8" s="91">
        <f aca="true" t="shared" si="0" ref="D8:D37">C8*0.0864</f>
        <v>0.45023040000000003</v>
      </c>
      <c r="E8" s="91">
        <f aca="true" t="shared" si="1" ref="E8:E32">SUM(J8:L8)/3</f>
        <v>55.48108666666667</v>
      </c>
      <c r="F8" s="91">
        <f aca="true" t="shared" si="2" ref="F8:F32">E8*D8</f>
        <v>24.979271842368004</v>
      </c>
      <c r="G8" s="92" t="s">
        <v>120</v>
      </c>
      <c r="H8" s="93">
        <v>1</v>
      </c>
      <c r="I8" s="90">
        <v>22010</v>
      </c>
      <c r="J8" s="201">
        <v>54.34447</v>
      </c>
      <c r="K8" s="201">
        <v>64.51613</v>
      </c>
      <c r="L8" s="201">
        <v>47.58266</v>
      </c>
      <c r="M8" s="56"/>
    </row>
    <row r="9" spans="1:13" s="57" customFormat="1" ht="16.5" customHeight="1">
      <c r="A9" s="200">
        <v>22026</v>
      </c>
      <c r="B9" s="201">
        <v>314.936</v>
      </c>
      <c r="C9" s="201">
        <v>3.104</v>
      </c>
      <c r="D9" s="91">
        <f t="shared" si="0"/>
        <v>0.2681856</v>
      </c>
      <c r="E9" s="91">
        <f t="shared" si="1"/>
        <v>54.70204666666667</v>
      </c>
      <c r="F9" s="91">
        <f t="shared" si="2"/>
        <v>14.670301206528002</v>
      </c>
      <c r="G9" s="92" t="s">
        <v>121</v>
      </c>
      <c r="H9" s="93">
        <f aca="true" t="shared" si="3" ref="H9:H32">+H8+1</f>
        <v>2</v>
      </c>
      <c r="I9" s="90">
        <v>22026</v>
      </c>
      <c r="J9" s="201">
        <v>51.22667</v>
      </c>
      <c r="K9" s="201">
        <v>54.45398</v>
      </c>
      <c r="L9" s="201">
        <v>58.42549</v>
      </c>
      <c r="M9" s="56"/>
    </row>
    <row r="10" spans="1:13" s="57" customFormat="1" ht="16.5" customHeight="1">
      <c r="A10" s="200">
        <v>22040</v>
      </c>
      <c r="B10" s="201">
        <v>315.006</v>
      </c>
      <c r="C10" s="201">
        <v>4.577</v>
      </c>
      <c r="D10" s="91">
        <f t="shared" si="0"/>
        <v>0.3954528</v>
      </c>
      <c r="E10" s="91">
        <f t="shared" si="1"/>
        <v>119.05540666666667</v>
      </c>
      <c r="F10" s="91">
        <f t="shared" si="2"/>
        <v>47.080793921472</v>
      </c>
      <c r="G10" s="92" t="s">
        <v>122</v>
      </c>
      <c r="H10" s="93">
        <f t="shared" si="3"/>
        <v>3</v>
      </c>
      <c r="I10" s="90">
        <v>22040</v>
      </c>
      <c r="J10" s="201">
        <v>145.78435</v>
      </c>
      <c r="K10" s="201">
        <v>101.58014</v>
      </c>
      <c r="L10" s="201">
        <v>109.80173</v>
      </c>
      <c r="M10" s="56"/>
    </row>
    <row r="11" spans="1:13" s="57" customFormat="1" ht="16.5" customHeight="1">
      <c r="A11" s="200">
        <v>22059</v>
      </c>
      <c r="B11" s="201">
        <v>315.276</v>
      </c>
      <c r="C11" s="201">
        <v>10.913</v>
      </c>
      <c r="D11" s="91">
        <f t="shared" si="0"/>
        <v>0.9428832</v>
      </c>
      <c r="E11" s="91">
        <f t="shared" si="1"/>
        <v>169.11208333333335</v>
      </c>
      <c r="F11" s="91">
        <f t="shared" si="2"/>
        <v>159.45294229200002</v>
      </c>
      <c r="G11" s="92" t="s">
        <v>123</v>
      </c>
      <c r="H11" s="93">
        <f t="shared" si="3"/>
        <v>4</v>
      </c>
      <c r="I11" s="90">
        <v>22059</v>
      </c>
      <c r="J11" s="201">
        <v>166.54101</v>
      </c>
      <c r="K11" s="201">
        <v>178.01748</v>
      </c>
      <c r="L11" s="201">
        <v>162.77776</v>
      </c>
      <c r="M11" s="56"/>
    </row>
    <row r="12" spans="1:13" s="57" customFormat="1" ht="16.5" customHeight="1">
      <c r="A12" s="200">
        <v>22067</v>
      </c>
      <c r="B12" s="201">
        <v>315.836</v>
      </c>
      <c r="C12" s="201">
        <v>41.778</v>
      </c>
      <c r="D12" s="91">
        <f t="shared" si="0"/>
        <v>3.6096192</v>
      </c>
      <c r="E12" s="91">
        <f t="shared" si="1"/>
        <v>235.07263333333333</v>
      </c>
      <c r="F12" s="91">
        <f t="shared" si="2"/>
        <v>848.52269067456</v>
      </c>
      <c r="G12" s="92" t="s">
        <v>124</v>
      </c>
      <c r="H12" s="93">
        <f t="shared" si="3"/>
        <v>5</v>
      </c>
      <c r="I12" s="90">
        <v>22067</v>
      </c>
      <c r="J12" s="201">
        <v>220.29116</v>
      </c>
      <c r="K12" s="201">
        <v>250.03912</v>
      </c>
      <c r="L12" s="201">
        <v>234.88762</v>
      </c>
      <c r="M12" s="56"/>
    </row>
    <row r="13" spans="1:13" s="57" customFormat="1" ht="16.5" customHeight="1">
      <c r="A13" s="200">
        <v>22073</v>
      </c>
      <c r="B13" s="201">
        <v>315.176</v>
      </c>
      <c r="C13" s="201">
        <v>8.266</v>
      </c>
      <c r="D13" s="91">
        <f t="shared" si="0"/>
        <v>0.7141824</v>
      </c>
      <c r="E13" s="91">
        <f t="shared" si="1"/>
        <v>136.41107333333335</v>
      </c>
      <c r="F13" s="91">
        <f t="shared" si="2"/>
        <v>97.42238773977601</v>
      </c>
      <c r="G13" s="92" t="s">
        <v>134</v>
      </c>
      <c r="H13" s="93">
        <f t="shared" si="3"/>
        <v>6</v>
      </c>
      <c r="I13" s="90">
        <v>22073</v>
      </c>
      <c r="J13" s="201">
        <v>123.01884</v>
      </c>
      <c r="K13" s="201">
        <v>127.4998</v>
      </c>
      <c r="L13" s="201">
        <v>158.71458</v>
      </c>
      <c r="M13" s="56"/>
    </row>
    <row r="14" spans="1:13" s="57" customFormat="1" ht="16.5" customHeight="1">
      <c r="A14" s="200">
        <v>22080</v>
      </c>
      <c r="B14" s="201">
        <v>315.276</v>
      </c>
      <c r="C14" s="201">
        <v>11.135</v>
      </c>
      <c r="D14" s="91">
        <f t="shared" si="0"/>
        <v>0.962064</v>
      </c>
      <c r="E14" s="91">
        <f t="shared" si="1"/>
        <v>136.19182</v>
      </c>
      <c r="F14" s="91">
        <f t="shared" si="2"/>
        <v>131.02524711648002</v>
      </c>
      <c r="G14" s="92" t="s">
        <v>74</v>
      </c>
      <c r="H14" s="93">
        <f t="shared" si="3"/>
        <v>7</v>
      </c>
      <c r="I14" s="90">
        <v>22080</v>
      </c>
      <c r="J14" s="201">
        <v>129.13821</v>
      </c>
      <c r="K14" s="201">
        <v>125.05005</v>
      </c>
      <c r="L14" s="201">
        <v>154.3872</v>
      </c>
      <c r="M14" s="56"/>
    </row>
    <row r="15" spans="1:13" s="57" customFormat="1" ht="16.5" customHeight="1">
      <c r="A15" s="200">
        <v>22088</v>
      </c>
      <c r="B15" s="201">
        <v>314.966</v>
      </c>
      <c r="C15" s="201">
        <v>4.042</v>
      </c>
      <c r="D15" s="91">
        <f t="shared" si="0"/>
        <v>0.3492288</v>
      </c>
      <c r="E15" s="91">
        <f t="shared" si="1"/>
        <v>123.24081000000001</v>
      </c>
      <c r="F15" s="91">
        <f t="shared" si="2"/>
        <v>43.039240187328005</v>
      </c>
      <c r="G15" s="92" t="s">
        <v>75</v>
      </c>
      <c r="H15" s="93">
        <f t="shared" si="3"/>
        <v>8</v>
      </c>
      <c r="I15" s="90">
        <v>22088</v>
      </c>
      <c r="J15" s="201">
        <v>126.36281</v>
      </c>
      <c r="K15" s="201">
        <v>120.078</v>
      </c>
      <c r="L15" s="201">
        <v>123.28162</v>
      </c>
      <c r="M15" s="56"/>
    </row>
    <row r="16" spans="1:13" s="57" customFormat="1" ht="16.5" customHeight="1">
      <c r="A16" s="200">
        <v>22114</v>
      </c>
      <c r="B16" s="201">
        <v>315.556</v>
      </c>
      <c r="C16" s="201">
        <v>22.973</v>
      </c>
      <c r="D16" s="91">
        <f t="shared" si="0"/>
        <v>1.9848672</v>
      </c>
      <c r="E16" s="91">
        <f t="shared" si="1"/>
        <v>301.0582033333333</v>
      </c>
      <c r="F16" s="91">
        <f t="shared" si="2"/>
        <v>597.560553087264</v>
      </c>
      <c r="G16" s="92" t="s">
        <v>76</v>
      </c>
      <c r="H16" s="93">
        <f t="shared" si="3"/>
        <v>9</v>
      </c>
      <c r="I16" s="90">
        <v>22114</v>
      </c>
      <c r="J16" s="201">
        <v>289.4252</v>
      </c>
      <c r="K16" s="201">
        <v>300.90462</v>
      </c>
      <c r="L16" s="201">
        <v>312.84479</v>
      </c>
      <c r="M16" s="56"/>
    </row>
    <row r="17" spans="1:13" s="57" customFormat="1" ht="16.5" customHeight="1">
      <c r="A17" s="200">
        <v>22116</v>
      </c>
      <c r="B17" s="201">
        <v>317.126</v>
      </c>
      <c r="C17" s="201">
        <v>132.448</v>
      </c>
      <c r="D17" s="91">
        <f t="shared" si="0"/>
        <v>11.4435072</v>
      </c>
      <c r="E17" s="91">
        <f t="shared" si="1"/>
        <v>685.8153466666666</v>
      </c>
      <c r="F17" s="91">
        <f t="shared" si="2"/>
        <v>7848.132857450496</v>
      </c>
      <c r="G17" s="92" t="s">
        <v>77</v>
      </c>
      <c r="H17" s="93">
        <f t="shared" si="3"/>
        <v>10</v>
      </c>
      <c r="I17" s="90">
        <v>22116</v>
      </c>
      <c r="J17" s="201">
        <v>693.35196</v>
      </c>
      <c r="K17" s="201">
        <v>689.5714</v>
      </c>
      <c r="L17" s="201">
        <v>674.52268</v>
      </c>
      <c r="M17" s="56"/>
    </row>
    <row r="18" spans="1:12" s="57" customFormat="1" ht="16.5" customHeight="1">
      <c r="A18" s="200">
        <v>22120</v>
      </c>
      <c r="B18" s="201">
        <v>317.996</v>
      </c>
      <c r="C18" s="201">
        <v>301.49</v>
      </c>
      <c r="D18" s="91">
        <f t="shared" si="0"/>
        <v>26.048736</v>
      </c>
      <c r="E18" s="91">
        <f t="shared" si="1"/>
        <v>2098.5324400000004</v>
      </c>
      <c r="F18" s="91">
        <f t="shared" si="2"/>
        <v>54664.11751699585</v>
      </c>
      <c r="G18" s="92" t="s">
        <v>78</v>
      </c>
      <c r="H18" s="93">
        <f t="shared" si="3"/>
        <v>11</v>
      </c>
      <c r="I18" s="90">
        <v>22120</v>
      </c>
      <c r="J18" s="201">
        <v>2921.16784</v>
      </c>
      <c r="K18" s="201">
        <v>1624.98908</v>
      </c>
      <c r="L18" s="201">
        <v>1749.4404</v>
      </c>
    </row>
    <row r="19" spans="1:12" s="57" customFormat="1" ht="16.5" customHeight="1">
      <c r="A19" s="200">
        <v>22129</v>
      </c>
      <c r="B19" s="201">
        <v>315.646</v>
      </c>
      <c r="C19" s="201">
        <v>25.564</v>
      </c>
      <c r="D19" s="91">
        <f t="shared" si="0"/>
        <v>2.2087296000000003</v>
      </c>
      <c r="E19" s="91">
        <f t="shared" si="1"/>
        <v>86.46707666666667</v>
      </c>
      <c r="F19" s="91">
        <f t="shared" si="2"/>
        <v>190.98239165913603</v>
      </c>
      <c r="G19" s="92" t="s">
        <v>79</v>
      </c>
      <c r="H19" s="93">
        <f t="shared" si="3"/>
        <v>12</v>
      </c>
      <c r="I19" s="90">
        <v>22129</v>
      </c>
      <c r="J19" s="201">
        <v>81.41291</v>
      </c>
      <c r="K19" s="201">
        <v>85.03992</v>
      </c>
      <c r="L19" s="201">
        <v>92.9484</v>
      </c>
    </row>
    <row r="20" spans="1:12" s="57" customFormat="1" ht="16.5" customHeight="1">
      <c r="A20" s="200">
        <v>22143</v>
      </c>
      <c r="B20" s="201">
        <v>315.236</v>
      </c>
      <c r="C20" s="201">
        <v>12.22</v>
      </c>
      <c r="D20" s="91">
        <f t="shared" si="0"/>
        <v>1.055808</v>
      </c>
      <c r="E20" s="91">
        <f t="shared" si="1"/>
        <v>86.71365666666667</v>
      </c>
      <c r="F20" s="91">
        <f t="shared" si="2"/>
        <v>91.55297241792</v>
      </c>
      <c r="G20" s="92" t="s">
        <v>80</v>
      </c>
      <c r="H20" s="93">
        <f t="shared" si="3"/>
        <v>13</v>
      </c>
      <c r="I20" s="90">
        <v>22143</v>
      </c>
      <c r="J20" s="201">
        <v>85.57085</v>
      </c>
      <c r="K20" s="201">
        <v>95.33082</v>
      </c>
      <c r="L20" s="201">
        <v>79.2393</v>
      </c>
    </row>
    <row r="21" spans="1:12" s="57" customFormat="1" ht="16.5" customHeight="1">
      <c r="A21" s="200">
        <v>22151</v>
      </c>
      <c r="B21" s="201">
        <v>315.856</v>
      </c>
      <c r="C21" s="201">
        <v>47.425</v>
      </c>
      <c r="D21" s="91">
        <f t="shared" si="0"/>
        <v>4.09752</v>
      </c>
      <c r="E21" s="91">
        <f t="shared" si="1"/>
        <v>113.86278</v>
      </c>
      <c r="F21" s="91">
        <f t="shared" si="2"/>
        <v>466.5550183056</v>
      </c>
      <c r="G21" s="92" t="s">
        <v>81</v>
      </c>
      <c r="H21" s="93">
        <f t="shared" si="3"/>
        <v>14</v>
      </c>
      <c r="I21" s="90">
        <v>22151</v>
      </c>
      <c r="J21" s="201">
        <v>104.51368</v>
      </c>
      <c r="K21" s="201">
        <v>127.90797</v>
      </c>
      <c r="L21" s="201">
        <v>109.16669</v>
      </c>
    </row>
    <row r="22" spans="1:12" s="57" customFormat="1" ht="16.5" customHeight="1">
      <c r="A22" s="200">
        <v>22164</v>
      </c>
      <c r="B22" s="201">
        <v>315.806</v>
      </c>
      <c r="C22" s="201">
        <v>44.037</v>
      </c>
      <c r="D22" s="91">
        <f t="shared" si="0"/>
        <v>3.8047968</v>
      </c>
      <c r="E22" s="91">
        <f t="shared" si="1"/>
        <v>819.8970800000001</v>
      </c>
      <c r="F22" s="91">
        <f t="shared" si="2"/>
        <v>3119.5417863133443</v>
      </c>
      <c r="G22" s="92" t="s">
        <v>82</v>
      </c>
      <c r="H22" s="93">
        <f t="shared" si="3"/>
        <v>15</v>
      </c>
      <c r="I22" s="90">
        <v>22164</v>
      </c>
      <c r="J22" s="201">
        <v>953.84985</v>
      </c>
      <c r="K22" s="201">
        <v>944.36217</v>
      </c>
      <c r="L22" s="201">
        <v>561.47922</v>
      </c>
    </row>
    <row r="23" spans="1:12" s="57" customFormat="1" ht="16.5" customHeight="1">
      <c r="A23" s="200">
        <v>22172</v>
      </c>
      <c r="B23" s="201">
        <v>315.846</v>
      </c>
      <c r="C23" s="201">
        <v>48.068</v>
      </c>
      <c r="D23" s="91">
        <f t="shared" si="0"/>
        <v>4.1530752</v>
      </c>
      <c r="E23" s="91">
        <f t="shared" si="1"/>
        <v>118.86341333333333</v>
      </c>
      <c r="F23" s="91">
        <f t="shared" si="2"/>
        <v>493.64869410201595</v>
      </c>
      <c r="G23" s="92" t="s">
        <v>83</v>
      </c>
      <c r="H23" s="93">
        <f t="shared" si="3"/>
        <v>16</v>
      </c>
      <c r="I23" s="90">
        <v>22172</v>
      </c>
      <c r="J23" s="201">
        <v>124.06182</v>
      </c>
      <c r="K23" s="201">
        <v>117.451</v>
      </c>
      <c r="L23" s="201">
        <v>115.07742</v>
      </c>
    </row>
    <row r="24" spans="1:12" s="57" customFormat="1" ht="16.5" customHeight="1">
      <c r="A24" s="200">
        <v>22178</v>
      </c>
      <c r="B24" s="201">
        <v>316.886</v>
      </c>
      <c r="C24" s="201">
        <v>112.897</v>
      </c>
      <c r="D24" s="91">
        <f t="shared" si="0"/>
        <v>9.754300800000001</v>
      </c>
      <c r="E24" s="91">
        <f t="shared" si="1"/>
        <v>135.46706333333333</v>
      </c>
      <c r="F24" s="91">
        <f t="shared" si="2"/>
        <v>1321.386484245984</v>
      </c>
      <c r="G24" s="92" t="s">
        <v>84</v>
      </c>
      <c r="H24" s="93">
        <f t="shared" si="3"/>
        <v>17</v>
      </c>
      <c r="I24" s="90">
        <v>22178</v>
      </c>
      <c r="J24" s="201">
        <v>142.00623</v>
      </c>
      <c r="K24" s="201">
        <v>151.49173</v>
      </c>
      <c r="L24" s="201">
        <v>112.90323</v>
      </c>
    </row>
    <row r="25" spans="1:12" s="57" customFormat="1" ht="16.5" customHeight="1">
      <c r="A25" s="200">
        <v>22193</v>
      </c>
      <c r="B25" s="201">
        <v>316.016</v>
      </c>
      <c r="C25" s="201">
        <v>65.642</v>
      </c>
      <c r="D25" s="91">
        <f t="shared" si="0"/>
        <v>5.6714687999999995</v>
      </c>
      <c r="E25" s="91">
        <f t="shared" si="1"/>
        <v>179.06037</v>
      </c>
      <c r="F25" s="91">
        <f t="shared" si="2"/>
        <v>1015.5353017714559</v>
      </c>
      <c r="G25" s="92" t="s">
        <v>85</v>
      </c>
      <c r="H25" s="93">
        <f t="shared" si="3"/>
        <v>18</v>
      </c>
      <c r="I25" s="90">
        <v>22193</v>
      </c>
      <c r="J25" s="201">
        <v>166.50099</v>
      </c>
      <c r="K25" s="201">
        <v>229.85398</v>
      </c>
      <c r="L25" s="201">
        <v>140.82614</v>
      </c>
    </row>
    <row r="26" spans="1:12" s="57" customFormat="1" ht="16.5" customHeight="1">
      <c r="A26" s="200">
        <v>22205</v>
      </c>
      <c r="B26" s="201">
        <v>317.076</v>
      </c>
      <c r="C26" s="201">
        <v>127.21</v>
      </c>
      <c r="D26" s="91">
        <f t="shared" si="0"/>
        <v>10.990944</v>
      </c>
      <c r="E26" s="91">
        <f t="shared" si="1"/>
        <v>248.9604433333333</v>
      </c>
      <c r="F26" s="91">
        <f t="shared" si="2"/>
        <v>2736.31029089184</v>
      </c>
      <c r="G26" s="92" t="s">
        <v>86</v>
      </c>
      <c r="H26" s="93">
        <f t="shared" si="3"/>
        <v>19</v>
      </c>
      <c r="I26" s="90">
        <v>22205</v>
      </c>
      <c r="J26" s="201">
        <v>238.00847</v>
      </c>
      <c r="K26" s="201">
        <v>260.56187</v>
      </c>
      <c r="L26" s="201">
        <v>248.31099</v>
      </c>
    </row>
    <row r="27" spans="1:12" s="57" customFormat="1" ht="16.5" customHeight="1">
      <c r="A27" s="200">
        <v>22216</v>
      </c>
      <c r="B27" s="201">
        <v>317.656</v>
      </c>
      <c r="C27" s="201">
        <v>168.239</v>
      </c>
      <c r="D27" s="91">
        <f t="shared" si="0"/>
        <v>14.5358496</v>
      </c>
      <c r="E27" s="91">
        <f t="shared" si="1"/>
        <v>225.68174</v>
      </c>
      <c r="F27" s="91">
        <f t="shared" si="2"/>
        <v>3280.475830106304</v>
      </c>
      <c r="G27" s="92" t="s">
        <v>59</v>
      </c>
      <c r="H27" s="93">
        <f t="shared" si="3"/>
        <v>20</v>
      </c>
      <c r="I27" s="90">
        <v>22216</v>
      </c>
      <c r="J27" s="201">
        <v>238.40811</v>
      </c>
      <c r="K27" s="201">
        <v>219.71364</v>
      </c>
      <c r="L27" s="201">
        <v>218.92347</v>
      </c>
    </row>
    <row r="28" spans="1:12" s="57" customFormat="1" ht="16.5" customHeight="1">
      <c r="A28" s="200">
        <v>22223</v>
      </c>
      <c r="B28" s="201">
        <v>316.066</v>
      </c>
      <c r="C28" s="201">
        <v>32.646</v>
      </c>
      <c r="D28" s="91">
        <f t="shared" si="0"/>
        <v>2.8206144</v>
      </c>
      <c r="E28" s="91">
        <f t="shared" si="1"/>
        <v>48.22538</v>
      </c>
      <c r="F28" s="91">
        <f t="shared" si="2"/>
        <v>136.02520127347202</v>
      </c>
      <c r="G28" s="92" t="s">
        <v>60</v>
      </c>
      <c r="H28" s="93">
        <f t="shared" si="3"/>
        <v>21</v>
      </c>
      <c r="I28" s="90">
        <v>22223</v>
      </c>
      <c r="J28" s="201">
        <v>48.62444</v>
      </c>
      <c r="K28" s="201">
        <v>51.61896</v>
      </c>
      <c r="L28" s="201">
        <v>44.43274</v>
      </c>
    </row>
    <row r="29" spans="1:12" s="57" customFormat="1" ht="16.5" customHeight="1">
      <c r="A29" s="200">
        <v>22235</v>
      </c>
      <c r="B29" s="201">
        <v>315.826</v>
      </c>
      <c r="C29" s="201">
        <v>44.037</v>
      </c>
      <c r="D29" s="91">
        <f t="shared" si="0"/>
        <v>3.8047968</v>
      </c>
      <c r="E29" s="91">
        <f t="shared" si="1"/>
        <v>55.92550333333333</v>
      </c>
      <c r="F29" s="91">
        <f t="shared" si="2"/>
        <v>212.785176121056</v>
      </c>
      <c r="G29" s="92" t="s">
        <v>61</v>
      </c>
      <c r="H29" s="93">
        <f t="shared" si="3"/>
        <v>22</v>
      </c>
      <c r="I29" s="90">
        <v>22235</v>
      </c>
      <c r="J29" s="201">
        <v>55.00109</v>
      </c>
      <c r="K29" s="201">
        <v>62.72639</v>
      </c>
      <c r="L29" s="201">
        <v>50.04903</v>
      </c>
    </row>
    <row r="30" spans="1:12" s="57" customFormat="1" ht="16.5" customHeight="1">
      <c r="A30" s="200">
        <v>22242</v>
      </c>
      <c r="B30" s="201">
        <v>315.686</v>
      </c>
      <c r="C30" s="201">
        <v>22.822</v>
      </c>
      <c r="D30" s="91">
        <f t="shared" si="0"/>
        <v>1.9718208</v>
      </c>
      <c r="E30" s="91">
        <f t="shared" si="1"/>
        <v>40.222139999999996</v>
      </c>
      <c r="F30" s="91">
        <f t="shared" si="2"/>
        <v>79.310852272512</v>
      </c>
      <c r="G30" s="92" t="s">
        <v>62</v>
      </c>
      <c r="H30" s="93">
        <f t="shared" si="3"/>
        <v>23</v>
      </c>
      <c r="I30" s="90">
        <v>22242</v>
      </c>
      <c r="J30" s="201">
        <v>43.58723</v>
      </c>
      <c r="K30" s="201">
        <v>41.90654</v>
      </c>
      <c r="L30" s="201">
        <v>35.17265</v>
      </c>
    </row>
    <row r="31" spans="1:12" ht="16.5" customHeight="1">
      <c r="A31" s="200">
        <v>22254</v>
      </c>
      <c r="B31" s="201">
        <v>315.556</v>
      </c>
      <c r="C31" s="201">
        <v>22.973</v>
      </c>
      <c r="D31" s="91">
        <f t="shared" si="0"/>
        <v>1.9848672</v>
      </c>
      <c r="E31" s="91">
        <f t="shared" si="1"/>
        <v>53.25195</v>
      </c>
      <c r="F31" s="91">
        <f t="shared" si="2"/>
        <v>105.69804889104</v>
      </c>
      <c r="G31" s="92" t="s">
        <v>63</v>
      </c>
      <c r="H31" s="93">
        <f t="shared" si="3"/>
        <v>24</v>
      </c>
      <c r="I31" s="90">
        <v>22254</v>
      </c>
      <c r="J31" s="201">
        <v>44.82334</v>
      </c>
      <c r="K31" s="201">
        <v>54.15442</v>
      </c>
      <c r="L31" s="201">
        <v>60.77809</v>
      </c>
    </row>
    <row r="32" spans="1:12" ht="16.5" customHeight="1">
      <c r="A32" s="200">
        <v>22264</v>
      </c>
      <c r="B32" s="201">
        <v>315.286</v>
      </c>
      <c r="C32" s="201">
        <v>12.34</v>
      </c>
      <c r="D32" s="91">
        <f t="shared" si="0"/>
        <v>1.066176</v>
      </c>
      <c r="E32" s="91">
        <f t="shared" si="1"/>
        <v>58.10229333333333</v>
      </c>
      <c r="F32" s="91">
        <f t="shared" si="2"/>
        <v>61.94727069696</v>
      </c>
      <c r="G32" s="92" t="s">
        <v>64</v>
      </c>
      <c r="H32" s="93">
        <f t="shared" si="3"/>
        <v>25</v>
      </c>
      <c r="I32" s="90">
        <v>22264</v>
      </c>
      <c r="J32" s="201">
        <v>67.83042</v>
      </c>
      <c r="K32" s="201">
        <v>55.63016</v>
      </c>
      <c r="L32" s="201">
        <v>50.8463</v>
      </c>
    </row>
    <row r="33" spans="1:12" ht="16.5" customHeight="1">
      <c r="A33" s="200">
        <v>22271</v>
      </c>
      <c r="B33" s="201">
        <v>315.256</v>
      </c>
      <c r="C33" s="201">
        <v>11.792</v>
      </c>
      <c r="D33" s="91">
        <f t="shared" si="0"/>
        <v>1.0188288</v>
      </c>
      <c r="E33" s="91">
        <f aca="true" t="shared" si="4" ref="E33:E40">SUM(J33:L33)/3</f>
        <v>53.42182</v>
      </c>
      <c r="F33" s="91">
        <f aca="true" t="shared" si="5" ref="F33:F40">E33*D33</f>
        <v>54.427688764416004</v>
      </c>
      <c r="G33" s="92" t="s">
        <v>66</v>
      </c>
      <c r="H33" s="94">
        <v>26</v>
      </c>
      <c r="I33" s="90">
        <v>22271</v>
      </c>
      <c r="J33" s="201">
        <v>49.01121</v>
      </c>
      <c r="K33" s="201">
        <v>52.22756</v>
      </c>
      <c r="L33" s="201">
        <v>59.02669</v>
      </c>
    </row>
    <row r="34" spans="1:12" ht="16.5" customHeight="1">
      <c r="A34" s="200">
        <v>22299</v>
      </c>
      <c r="B34" s="201">
        <v>314.946</v>
      </c>
      <c r="C34" s="201">
        <v>9.006</v>
      </c>
      <c r="D34" s="91">
        <f t="shared" si="0"/>
        <v>0.7781184000000001</v>
      </c>
      <c r="E34" s="91">
        <f t="shared" si="4"/>
        <v>10.100536666666668</v>
      </c>
      <c r="F34" s="91">
        <f t="shared" si="5"/>
        <v>7.8594134302080025</v>
      </c>
      <c r="G34" s="92" t="s">
        <v>67</v>
      </c>
      <c r="H34" s="94">
        <v>27</v>
      </c>
      <c r="I34" s="90">
        <v>22299</v>
      </c>
      <c r="J34" s="201">
        <v>8.66464</v>
      </c>
      <c r="K34" s="201">
        <v>0</v>
      </c>
      <c r="L34" s="201">
        <v>21.63697</v>
      </c>
    </row>
    <row r="35" spans="1:12" ht="16.5" customHeight="1">
      <c r="A35" s="200">
        <v>22306</v>
      </c>
      <c r="B35" s="201">
        <v>314.966</v>
      </c>
      <c r="C35" s="201">
        <v>9.265</v>
      </c>
      <c r="D35" s="91">
        <f t="shared" si="0"/>
        <v>0.8004960000000001</v>
      </c>
      <c r="E35" s="91">
        <f t="shared" si="4"/>
        <v>15.684926666666668</v>
      </c>
      <c r="F35" s="91">
        <f t="shared" si="5"/>
        <v>12.555721056960003</v>
      </c>
      <c r="G35" s="92" t="s">
        <v>126</v>
      </c>
      <c r="H35" s="94">
        <v>28</v>
      </c>
      <c r="I35" s="90">
        <v>22306</v>
      </c>
      <c r="J35" s="201">
        <v>23.05101</v>
      </c>
      <c r="K35" s="201">
        <v>22.69961</v>
      </c>
      <c r="L35" s="201">
        <v>1.30416</v>
      </c>
    </row>
    <row r="36" spans="1:12" ht="16.5" customHeight="1">
      <c r="A36" s="200">
        <v>22314</v>
      </c>
      <c r="B36" s="201">
        <v>315.086</v>
      </c>
      <c r="C36" s="201">
        <v>5.814</v>
      </c>
      <c r="D36" s="91">
        <f t="shared" si="0"/>
        <v>0.5023296</v>
      </c>
      <c r="E36" s="91">
        <f t="shared" si="4"/>
        <v>69.96795000000002</v>
      </c>
      <c r="F36" s="91">
        <f t="shared" si="5"/>
        <v>35.14697233632001</v>
      </c>
      <c r="G36" s="92" t="s">
        <v>127</v>
      </c>
      <c r="H36" s="94">
        <v>29</v>
      </c>
      <c r="I36" s="90">
        <v>22314</v>
      </c>
      <c r="J36" s="201">
        <v>71.81704</v>
      </c>
      <c r="K36" s="201">
        <v>79.72665</v>
      </c>
      <c r="L36" s="201">
        <v>58.36016</v>
      </c>
    </row>
    <row r="37" spans="1:12" ht="16.5" customHeight="1">
      <c r="A37" s="200">
        <v>22328</v>
      </c>
      <c r="B37" s="201">
        <v>314.856</v>
      </c>
      <c r="C37" s="201">
        <v>4.827</v>
      </c>
      <c r="D37" s="91">
        <f t="shared" si="0"/>
        <v>0.4170528</v>
      </c>
      <c r="E37" s="91">
        <f t="shared" si="4"/>
        <v>42.61627</v>
      </c>
      <c r="F37" s="91">
        <f t="shared" si="5"/>
        <v>17.773234729056</v>
      </c>
      <c r="G37" s="92" t="s">
        <v>128</v>
      </c>
      <c r="H37" s="94">
        <v>30</v>
      </c>
      <c r="I37" s="90">
        <v>22328</v>
      </c>
      <c r="J37" s="201">
        <v>70.08431</v>
      </c>
      <c r="K37" s="201">
        <v>17.76002</v>
      </c>
      <c r="L37" s="201">
        <v>40.00448</v>
      </c>
    </row>
    <row r="38" spans="1:12" ht="16.5" customHeight="1">
      <c r="A38" s="200">
        <v>22339</v>
      </c>
      <c r="B38" s="202">
        <v>315.326</v>
      </c>
      <c r="C38" s="201">
        <v>12.969</v>
      </c>
      <c r="D38" s="91">
        <f>C38*0.0864</f>
        <v>1.1205216</v>
      </c>
      <c r="E38" s="91">
        <f t="shared" si="4"/>
        <v>74.50654666666667</v>
      </c>
      <c r="F38" s="91">
        <f t="shared" si="5"/>
        <v>83.486194881408</v>
      </c>
      <c r="G38" s="92" t="s">
        <v>170</v>
      </c>
      <c r="H38" s="94">
        <v>31</v>
      </c>
      <c r="I38" s="200">
        <v>22339</v>
      </c>
      <c r="J38" s="201">
        <v>79.72716</v>
      </c>
      <c r="K38" s="201">
        <v>75.94532</v>
      </c>
      <c r="L38" s="201">
        <v>67.84716</v>
      </c>
    </row>
    <row r="39" spans="1:12" ht="16.5" customHeight="1">
      <c r="A39" s="200">
        <v>22360</v>
      </c>
      <c r="B39" s="202">
        <v>315.226</v>
      </c>
      <c r="C39" s="201">
        <v>11.691</v>
      </c>
      <c r="D39" s="91">
        <f>C39*0.0864</f>
        <v>1.0101024</v>
      </c>
      <c r="E39" s="91">
        <f t="shared" si="4"/>
        <v>79.26783</v>
      </c>
      <c r="F39" s="91">
        <f t="shared" si="5"/>
        <v>80.06862532579201</v>
      </c>
      <c r="G39" s="92" t="s">
        <v>171</v>
      </c>
      <c r="H39" s="94">
        <v>32</v>
      </c>
      <c r="I39" s="200">
        <v>22360</v>
      </c>
      <c r="J39" s="201">
        <v>76.87008</v>
      </c>
      <c r="K39" s="201">
        <v>87.60619</v>
      </c>
      <c r="L39" s="201">
        <v>73.32722</v>
      </c>
    </row>
    <row r="40" spans="1:12" ht="16.5" customHeight="1">
      <c r="A40" s="200">
        <v>22368</v>
      </c>
      <c r="B40" s="202">
        <v>315.226</v>
      </c>
      <c r="C40" s="201">
        <v>11.553</v>
      </c>
      <c r="D40" s="91">
        <f>C40*0.0864</f>
        <v>0.9981792000000002</v>
      </c>
      <c r="E40" s="91">
        <f t="shared" si="4"/>
        <v>57.17644666666666</v>
      </c>
      <c r="F40" s="91">
        <f t="shared" si="5"/>
        <v>57.072339792576</v>
      </c>
      <c r="G40" s="92" t="s">
        <v>172</v>
      </c>
      <c r="H40" s="94">
        <v>33</v>
      </c>
      <c r="I40" s="200">
        <v>22368</v>
      </c>
      <c r="J40" s="201">
        <v>27.66397</v>
      </c>
      <c r="K40" s="201">
        <v>33.81672</v>
      </c>
      <c r="L40" s="201">
        <v>110.04865</v>
      </c>
    </row>
    <row r="41" spans="1:12" ht="16.5" customHeight="1">
      <c r="A41" s="148"/>
      <c r="B41" s="149"/>
      <c r="C41" s="150"/>
      <c r="D41" s="151"/>
      <c r="E41" s="151"/>
      <c r="F41" s="151"/>
      <c r="G41" s="152"/>
      <c r="H41" s="153"/>
      <c r="I41" s="148"/>
      <c r="J41" s="150"/>
      <c r="K41" s="150"/>
      <c r="L41" s="150"/>
    </row>
    <row r="42" spans="1:12" ht="16.5" customHeight="1">
      <c r="A42" s="154"/>
      <c r="B42" s="155"/>
      <c r="C42" s="156"/>
      <c r="D42" s="157"/>
      <c r="E42" s="157"/>
      <c r="F42" s="157"/>
      <c r="G42" s="158"/>
      <c r="H42" s="159"/>
      <c r="I42" s="154"/>
      <c r="J42" s="156"/>
      <c r="K42" s="156"/>
      <c r="L42" s="156"/>
    </row>
    <row r="43" spans="1:12" ht="16.5" customHeight="1">
      <c r="A43" s="154"/>
      <c r="B43" s="155"/>
      <c r="C43" s="156"/>
      <c r="D43" s="157"/>
      <c r="E43" s="157"/>
      <c r="F43" s="157"/>
      <c r="G43" s="158"/>
      <c r="H43" s="159"/>
      <c r="I43" s="154"/>
      <c r="J43" s="156"/>
      <c r="K43" s="156"/>
      <c r="L43" s="156"/>
    </row>
    <row r="44" spans="7:12" ht="26.25">
      <c r="G44" s="89"/>
      <c r="J44" s="88"/>
      <c r="K44" s="88"/>
      <c r="L44" s="88"/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6">
      <selection activeCell="N27" sqref="N27"/>
    </sheetView>
  </sheetViews>
  <sheetFormatPr defaultColWidth="9.140625" defaultRowHeight="23.25"/>
  <cols>
    <col min="1" max="9" width="9.7109375" style="12" customWidth="1"/>
    <col min="10" max="16384" width="9.140625" style="12" customWidth="1"/>
  </cols>
  <sheetData>
    <row r="17" spans="4:6" ht="24" customHeight="1">
      <c r="D17" s="13" t="s">
        <v>38</v>
      </c>
      <c r="E17" s="14">
        <v>33</v>
      </c>
      <c r="F17" s="15" t="s">
        <v>39</v>
      </c>
    </row>
    <row r="34" spans="4:6" ht="23.25">
      <c r="D34" s="13" t="s">
        <v>40</v>
      </c>
      <c r="E34" s="14">
        <v>371</v>
      </c>
      <c r="F34" s="15" t="s">
        <v>39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0">
      <selection activeCell="S33" sqref="S33"/>
    </sheetView>
  </sheetViews>
  <sheetFormatPr defaultColWidth="11.421875" defaultRowHeight="23.25"/>
  <cols>
    <col min="1" max="1" width="9.140625" style="31" customWidth="1"/>
    <col min="2" max="2" width="2.7109375" style="32" bestFit="1" customWidth="1"/>
    <col min="3" max="4" width="7.421875" style="33" customWidth="1"/>
    <col min="5" max="5" width="8.00390625" style="22" customWidth="1"/>
    <col min="6" max="6" width="8.7109375" style="23" customWidth="1"/>
    <col min="7" max="15" width="9.7109375" style="23" customWidth="1"/>
    <col min="16" max="16384" width="11.421875" style="23" customWidth="1"/>
  </cols>
  <sheetData>
    <row r="1" spans="1:6" ht="22.5" customHeight="1">
      <c r="A1" s="19">
        <v>241153</v>
      </c>
      <c r="B1" s="20">
        <v>37712</v>
      </c>
      <c r="C1"/>
      <c r="D1" s="21">
        <v>315.26599999999996</v>
      </c>
      <c r="F1" s="23">
        <v>315.926</v>
      </c>
    </row>
    <row r="2" spans="1:4" ht="22.5" customHeight="1">
      <c r="A2" s="19">
        <v>241154</v>
      </c>
      <c r="B2" s="20">
        <v>37713</v>
      </c>
      <c r="C2"/>
      <c r="D2" s="21">
        <v>315.286</v>
      </c>
    </row>
    <row r="3" spans="1:4" ht="22.5" customHeight="1">
      <c r="A3" s="19">
        <v>241155</v>
      </c>
      <c r="B3" s="20">
        <v>37714</v>
      </c>
      <c r="C3"/>
      <c r="D3" s="21">
        <v>315.296</v>
      </c>
    </row>
    <row r="4" spans="1:5" ht="22.5" customHeight="1">
      <c r="A4" s="19">
        <v>241156</v>
      </c>
      <c r="B4" s="20">
        <v>37715</v>
      </c>
      <c r="C4"/>
      <c r="D4" s="21">
        <v>315.116</v>
      </c>
      <c r="E4" s="22">
        <v>315.036</v>
      </c>
    </row>
    <row r="5" spans="1:4" ht="22.5" customHeight="1">
      <c r="A5" s="19">
        <v>241157</v>
      </c>
      <c r="B5" s="20">
        <v>37716</v>
      </c>
      <c r="C5"/>
      <c r="D5" s="21">
        <v>314.976</v>
      </c>
    </row>
    <row r="6" spans="1:4" ht="22.5" customHeight="1">
      <c r="A6" s="19">
        <v>241158</v>
      </c>
      <c r="B6" s="20">
        <v>37717</v>
      </c>
      <c r="C6"/>
      <c r="D6" s="21">
        <v>315.246</v>
      </c>
    </row>
    <row r="7" spans="1:4" ht="22.5" customHeight="1">
      <c r="A7" s="19">
        <v>241159</v>
      </c>
      <c r="B7" s="20">
        <v>37718</v>
      </c>
      <c r="C7"/>
      <c r="D7" s="21">
        <v>315.346</v>
      </c>
    </row>
    <row r="8" spans="1:4" ht="22.5" customHeight="1">
      <c r="A8" s="19">
        <v>241160</v>
      </c>
      <c r="B8" s="20">
        <v>37719</v>
      </c>
      <c r="C8"/>
      <c r="D8" s="21">
        <v>315.286</v>
      </c>
    </row>
    <row r="9" spans="1:4" ht="22.5" customHeight="1">
      <c r="A9" s="19">
        <v>241161</v>
      </c>
      <c r="B9" s="20">
        <v>37720</v>
      </c>
      <c r="C9"/>
      <c r="D9" s="21">
        <v>315.286</v>
      </c>
    </row>
    <row r="10" spans="1:4" ht="22.5" customHeight="1">
      <c r="A10" s="19">
        <v>241162</v>
      </c>
      <c r="B10" s="20">
        <v>37721</v>
      </c>
      <c r="C10"/>
      <c r="D10" s="21">
        <v>315.01599999999996</v>
      </c>
    </row>
    <row r="11" spans="1:4" ht="22.5" customHeight="1">
      <c r="A11" s="19">
        <v>241163</v>
      </c>
      <c r="B11" s="20">
        <v>37722</v>
      </c>
      <c r="C11"/>
      <c r="D11" s="21">
        <v>314.856</v>
      </c>
    </row>
    <row r="12" spans="1:4" ht="22.5" customHeight="1">
      <c r="A12" s="19">
        <v>241164</v>
      </c>
      <c r="B12" s="20">
        <v>37723</v>
      </c>
      <c r="C12"/>
      <c r="D12" s="21">
        <v>314.786</v>
      </c>
    </row>
    <row r="13" spans="1:4" ht="22.5" customHeight="1">
      <c r="A13" s="19">
        <v>241165</v>
      </c>
      <c r="B13" s="20">
        <v>37724</v>
      </c>
      <c r="C13"/>
      <c r="D13" s="21">
        <v>315.006</v>
      </c>
    </row>
    <row r="14" spans="1:4" ht="22.5" customHeight="1">
      <c r="A14" s="19">
        <v>241166</v>
      </c>
      <c r="B14" s="20">
        <v>37725</v>
      </c>
      <c r="C14"/>
      <c r="D14" s="21">
        <v>315.186</v>
      </c>
    </row>
    <row r="15" spans="1:4" ht="22.5" customHeight="1">
      <c r="A15" s="19">
        <v>241167</v>
      </c>
      <c r="B15" s="20">
        <v>37726</v>
      </c>
      <c r="C15"/>
      <c r="D15" s="21">
        <v>315.216</v>
      </c>
    </row>
    <row r="16" spans="1:4" ht="22.5" customHeight="1">
      <c r="A16" s="19">
        <v>241168</v>
      </c>
      <c r="B16" s="20">
        <v>37727</v>
      </c>
      <c r="C16"/>
      <c r="D16" s="21">
        <v>315.26599999999996</v>
      </c>
    </row>
    <row r="17" spans="1:12" ht="22.5" customHeight="1">
      <c r="A17" s="19">
        <v>241169</v>
      </c>
      <c r="B17" s="20">
        <v>37728</v>
      </c>
      <c r="C17"/>
      <c r="D17" s="21">
        <v>315.26599999999996</v>
      </c>
      <c r="J17" s="25" t="s">
        <v>38</v>
      </c>
      <c r="K17" s="26">
        <v>33</v>
      </c>
      <c r="L17" s="27" t="s">
        <v>39</v>
      </c>
    </row>
    <row r="18" spans="1:5" ht="22.5" customHeight="1">
      <c r="A18" s="19">
        <v>241170</v>
      </c>
      <c r="B18" s="20">
        <v>37729</v>
      </c>
      <c r="C18"/>
      <c r="D18" s="21">
        <v>315.106</v>
      </c>
      <c r="E18" s="24"/>
    </row>
    <row r="19" spans="1:4" ht="22.5" customHeight="1">
      <c r="A19" s="19">
        <v>241171</v>
      </c>
      <c r="B19" s="20">
        <v>37730</v>
      </c>
      <c r="C19"/>
      <c r="D19" s="21">
        <v>315.01599999999996</v>
      </c>
    </row>
    <row r="20" spans="1:5" ht="22.5" customHeight="1">
      <c r="A20" s="19">
        <v>241172</v>
      </c>
      <c r="B20" s="20">
        <v>37731</v>
      </c>
      <c r="C20"/>
      <c r="D20" s="21">
        <v>315.176</v>
      </c>
      <c r="E20" s="22">
        <v>314.936</v>
      </c>
    </row>
    <row r="21" spans="1:4" ht="22.5" customHeight="1">
      <c r="A21" s="19">
        <v>241173</v>
      </c>
      <c r="B21" s="20">
        <v>37732</v>
      </c>
      <c r="C21"/>
      <c r="D21" s="21">
        <v>315.256</v>
      </c>
    </row>
    <row r="22" spans="1:4" ht="22.5" customHeight="1">
      <c r="A22" s="19">
        <v>241174</v>
      </c>
      <c r="B22" s="20">
        <v>37733</v>
      </c>
      <c r="C22"/>
      <c r="D22" s="21">
        <v>315.26599999999996</v>
      </c>
    </row>
    <row r="23" spans="1:4" ht="22.5" customHeight="1">
      <c r="A23" s="19">
        <v>241175</v>
      </c>
      <c r="B23" s="20">
        <v>37734</v>
      </c>
      <c r="C23"/>
      <c r="D23" s="21">
        <v>315.26599999999996</v>
      </c>
    </row>
    <row r="24" spans="1:4" ht="22.5" customHeight="1">
      <c r="A24" s="19">
        <v>241176</v>
      </c>
      <c r="B24" s="20">
        <v>37735</v>
      </c>
      <c r="C24"/>
      <c r="D24" s="21">
        <v>315.26599999999996</v>
      </c>
    </row>
    <row r="25" spans="1:4" ht="22.5" customHeight="1">
      <c r="A25" s="19">
        <v>241177</v>
      </c>
      <c r="B25" s="20">
        <v>37736</v>
      </c>
      <c r="C25"/>
      <c r="D25" s="21">
        <v>314.986</v>
      </c>
    </row>
    <row r="26" spans="1:4" ht="22.5" customHeight="1">
      <c r="A26" s="19">
        <v>241178</v>
      </c>
      <c r="B26" s="20">
        <v>37737</v>
      </c>
      <c r="C26"/>
      <c r="D26" s="21">
        <v>314.896</v>
      </c>
    </row>
    <row r="27" spans="1:19" ht="22.5" customHeight="1">
      <c r="A27" s="19">
        <v>241179</v>
      </c>
      <c r="B27" s="20">
        <v>37738</v>
      </c>
      <c r="C27"/>
      <c r="D27" s="21">
        <v>315.096</v>
      </c>
      <c r="G27" s="29"/>
      <c r="L27" s="29"/>
      <c r="M27" s="29"/>
      <c r="N27" s="29"/>
      <c r="O27" s="29"/>
      <c r="P27" s="29"/>
      <c r="R27" s="29"/>
      <c r="S27" s="29"/>
    </row>
    <row r="28" spans="1:19" s="29" customFormat="1" ht="22.5" customHeight="1">
      <c r="A28" s="19">
        <v>241180</v>
      </c>
      <c r="B28" s="20">
        <v>37739</v>
      </c>
      <c r="C28"/>
      <c r="D28" s="21">
        <v>315.166</v>
      </c>
      <c r="E28" s="30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4" ht="22.5" customHeight="1">
      <c r="A29" s="19">
        <v>241181</v>
      </c>
      <c r="B29" s="20">
        <v>37740</v>
      </c>
      <c r="C29"/>
      <c r="D29" s="21">
        <v>315.19599999999997</v>
      </c>
    </row>
    <row r="30" spans="1:4" ht="22.5" customHeight="1">
      <c r="A30" s="19">
        <v>241182</v>
      </c>
      <c r="B30" s="20">
        <v>37741</v>
      </c>
      <c r="C30"/>
      <c r="D30" s="21">
        <v>315.26599999999996</v>
      </c>
    </row>
    <row r="31" spans="1:4" ht="22.5" customHeight="1">
      <c r="A31" s="19">
        <v>241183</v>
      </c>
      <c r="B31" s="20">
        <v>37742</v>
      </c>
      <c r="C31"/>
      <c r="D31" s="77">
        <v>315.286</v>
      </c>
    </row>
    <row r="32" spans="1:4" ht="22.5" customHeight="1">
      <c r="A32" s="19">
        <v>241184</v>
      </c>
      <c r="B32" s="20">
        <v>37743</v>
      </c>
      <c r="C32"/>
      <c r="D32" s="77">
        <v>315.13599999999997</v>
      </c>
    </row>
    <row r="33" spans="1:4" ht="22.5" customHeight="1">
      <c r="A33" s="19">
        <v>241185</v>
      </c>
      <c r="B33" s="20">
        <v>37744</v>
      </c>
      <c r="C33"/>
      <c r="D33" s="77">
        <v>315.026</v>
      </c>
    </row>
    <row r="34" spans="1:12" ht="21" customHeight="1">
      <c r="A34" s="19">
        <v>241186</v>
      </c>
      <c r="B34" s="20">
        <v>37745</v>
      </c>
      <c r="C34"/>
      <c r="D34" s="77">
        <v>315.116</v>
      </c>
      <c r="E34" s="22">
        <v>315.006</v>
      </c>
      <c r="I34" s="13" t="s">
        <v>87</v>
      </c>
      <c r="J34" s="233">
        <f>+COUNT('[1]DATA'!B105:B131)</f>
        <v>27</v>
      </c>
      <c r="K34" s="233"/>
      <c r="L34" s="15" t="s">
        <v>39</v>
      </c>
    </row>
    <row r="35" spans="1:4" ht="21" customHeight="1">
      <c r="A35" s="19">
        <v>241187</v>
      </c>
      <c r="B35" s="20">
        <v>37746</v>
      </c>
      <c r="C35"/>
      <c r="D35" s="77">
        <v>315.186</v>
      </c>
    </row>
    <row r="36" spans="1:4" ht="21" customHeight="1">
      <c r="A36" s="19">
        <v>241188</v>
      </c>
      <c r="B36" s="20">
        <v>37747</v>
      </c>
      <c r="C36"/>
      <c r="D36" s="77">
        <v>315.20599999999996</v>
      </c>
    </row>
    <row r="37" spans="1:12" ht="21" customHeight="1">
      <c r="A37" s="19">
        <v>241189</v>
      </c>
      <c r="B37" s="20">
        <v>37748</v>
      </c>
      <c r="C37"/>
      <c r="D37" s="77">
        <v>315.186</v>
      </c>
      <c r="J37" s="25" t="s">
        <v>38</v>
      </c>
      <c r="K37" s="26">
        <v>33</v>
      </c>
      <c r="L37" s="27" t="s">
        <v>39</v>
      </c>
    </row>
    <row r="38" spans="1:4" ht="21" customHeight="1">
      <c r="A38" s="19">
        <v>241190</v>
      </c>
      <c r="B38" s="20">
        <v>37749</v>
      </c>
      <c r="C38"/>
      <c r="D38" s="77">
        <v>315.186</v>
      </c>
    </row>
    <row r="39" spans="1:4" ht="23.25">
      <c r="A39" s="19">
        <v>241191</v>
      </c>
      <c r="B39" s="20">
        <v>37750</v>
      </c>
      <c r="C39"/>
      <c r="D39" s="77">
        <v>315.01599999999996</v>
      </c>
    </row>
    <row r="40" spans="1:4" ht="23.25">
      <c r="A40" s="19">
        <v>241192</v>
      </c>
      <c r="B40" s="20">
        <v>37751</v>
      </c>
      <c r="C40"/>
      <c r="D40" s="77">
        <v>314.846</v>
      </c>
    </row>
    <row r="41" spans="1:4" ht="23.25">
      <c r="A41" s="19">
        <v>241193</v>
      </c>
      <c r="B41" s="20">
        <v>37752</v>
      </c>
      <c r="C41"/>
      <c r="D41" s="77">
        <v>314.786</v>
      </c>
    </row>
    <row r="42" spans="1:4" ht="23.25">
      <c r="A42" s="19">
        <v>241194</v>
      </c>
      <c r="B42" s="20">
        <v>37753</v>
      </c>
      <c r="C42"/>
      <c r="D42" s="77">
        <v>314.936</v>
      </c>
    </row>
    <row r="43" spans="1:4" ht="23.25">
      <c r="A43" s="19">
        <v>241195</v>
      </c>
      <c r="B43" s="20">
        <v>37754</v>
      </c>
      <c r="C43"/>
      <c r="D43" s="77">
        <v>315.226</v>
      </c>
    </row>
    <row r="44" spans="1:5" ht="23.25">
      <c r="A44" s="19">
        <v>241196</v>
      </c>
      <c r="B44" s="20">
        <v>37755</v>
      </c>
      <c r="C44"/>
      <c r="D44" s="77">
        <v>315.226</v>
      </c>
      <c r="E44" s="28"/>
    </row>
    <row r="45" spans="1:4" ht="23.25">
      <c r="A45" s="19">
        <v>241197</v>
      </c>
      <c r="B45" s="20">
        <v>37756</v>
      </c>
      <c r="C45"/>
      <c r="D45" s="77">
        <v>315.186</v>
      </c>
    </row>
    <row r="46" spans="1:4" ht="23.25">
      <c r="A46" s="19">
        <v>241198</v>
      </c>
      <c r="B46" s="20">
        <v>37757</v>
      </c>
      <c r="C46"/>
      <c r="D46" s="77">
        <v>315.116</v>
      </c>
    </row>
    <row r="47" spans="1:4" ht="23.25">
      <c r="A47" s="19">
        <v>241199</v>
      </c>
      <c r="B47" s="20">
        <v>37758</v>
      </c>
      <c r="C47"/>
      <c r="D47" s="77">
        <v>315.756</v>
      </c>
    </row>
    <row r="48" spans="1:4" ht="23.25">
      <c r="A48" s="19">
        <v>241200</v>
      </c>
      <c r="B48" s="20">
        <v>37759</v>
      </c>
      <c r="C48"/>
      <c r="D48" s="77">
        <v>316.366</v>
      </c>
    </row>
    <row r="49" spans="1:4" ht="23.25">
      <c r="A49" s="19">
        <v>241201</v>
      </c>
      <c r="B49" s="20">
        <v>37760</v>
      </c>
      <c r="C49"/>
      <c r="D49" s="77">
        <v>315.976</v>
      </c>
    </row>
    <row r="50" spans="1:4" ht="23.25">
      <c r="A50" s="19">
        <v>241202</v>
      </c>
      <c r="B50" s="20">
        <v>37761</v>
      </c>
      <c r="C50"/>
      <c r="D50" s="77">
        <v>315.676</v>
      </c>
    </row>
    <row r="51" spans="1:4" ht="23.25">
      <c r="A51" s="19">
        <v>241203</v>
      </c>
      <c r="B51" s="20">
        <v>37762</v>
      </c>
      <c r="C51"/>
      <c r="D51" s="77">
        <v>315.436</v>
      </c>
    </row>
    <row r="52" spans="1:4" ht="23.25">
      <c r="A52" s="19">
        <v>241204</v>
      </c>
      <c r="B52" s="20">
        <v>37763</v>
      </c>
      <c r="C52"/>
      <c r="D52" s="77">
        <v>315.256</v>
      </c>
    </row>
    <row r="53" spans="1:5" ht="23.25">
      <c r="A53" s="19">
        <v>241205</v>
      </c>
      <c r="B53" s="20">
        <v>37764</v>
      </c>
      <c r="C53"/>
      <c r="D53" s="77">
        <v>315.276</v>
      </c>
      <c r="E53" s="22">
        <v>315.276</v>
      </c>
    </row>
    <row r="54" spans="1:4" ht="23.25">
      <c r="A54" s="19">
        <v>241206</v>
      </c>
      <c r="B54" s="20">
        <v>37765</v>
      </c>
      <c r="C54"/>
      <c r="D54" s="77">
        <v>315.276</v>
      </c>
    </row>
    <row r="55" spans="1:4" ht="23.25">
      <c r="A55" s="19">
        <v>241207</v>
      </c>
      <c r="B55" s="20">
        <v>37766</v>
      </c>
      <c r="C55"/>
      <c r="D55" s="77">
        <v>315.286</v>
      </c>
    </row>
    <row r="56" spans="1:4" ht="23.25">
      <c r="A56" s="19">
        <v>241208</v>
      </c>
      <c r="B56" s="20">
        <v>37767</v>
      </c>
      <c r="C56"/>
      <c r="D56" s="77">
        <v>315.716</v>
      </c>
    </row>
    <row r="57" spans="1:4" ht="23.25">
      <c r="A57" s="19">
        <v>241209</v>
      </c>
      <c r="B57" s="20">
        <v>37768</v>
      </c>
      <c r="C57"/>
      <c r="D57" s="77">
        <v>315.716</v>
      </c>
    </row>
    <row r="58" spans="1:5" ht="23.25">
      <c r="A58" s="19">
        <v>241210</v>
      </c>
      <c r="B58" s="20">
        <v>37769</v>
      </c>
      <c r="C58"/>
      <c r="D58" s="77">
        <v>315.626</v>
      </c>
      <c r="E58" s="28"/>
    </row>
    <row r="59" spans="1:4" ht="23.25">
      <c r="A59" s="19">
        <v>241211</v>
      </c>
      <c r="B59" s="20">
        <v>37770</v>
      </c>
      <c r="C59"/>
      <c r="D59" s="77">
        <v>315.666</v>
      </c>
    </row>
    <row r="60" spans="1:4" ht="23.25">
      <c r="A60" s="19">
        <v>241212</v>
      </c>
      <c r="B60" s="20">
        <v>37771</v>
      </c>
      <c r="C60"/>
      <c r="D60" s="77">
        <v>315.69599999999997</v>
      </c>
    </row>
    <row r="61" spans="1:5" ht="23.25">
      <c r="A61" s="19">
        <v>241213</v>
      </c>
      <c r="B61" s="20">
        <v>37772</v>
      </c>
      <c r="C61"/>
      <c r="D61" s="77">
        <v>315.836</v>
      </c>
      <c r="E61" s="22">
        <v>315.836</v>
      </c>
    </row>
    <row r="62" spans="1:4" ht="23.25">
      <c r="A62" s="19">
        <v>241214</v>
      </c>
      <c r="B62" s="20">
        <v>37773</v>
      </c>
      <c r="C62"/>
      <c r="D62" s="21">
        <v>315.726</v>
      </c>
    </row>
    <row r="63" spans="1:4" ht="23.25">
      <c r="A63" s="19">
        <v>241215</v>
      </c>
      <c r="B63" s="20">
        <v>37774</v>
      </c>
      <c r="C63"/>
      <c r="D63" s="21">
        <v>315.606</v>
      </c>
    </row>
    <row r="64" spans="1:4" ht="23.25">
      <c r="A64" s="19">
        <v>241216</v>
      </c>
      <c r="B64" s="20">
        <v>37775</v>
      </c>
      <c r="C64"/>
      <c r="D64" s="21">
        <v>315.506</v>
      </c>
    </row>
    <row r="65" spans="1:4" ht="23.25">
      <c r="A65" s="19">
        <v>241217</v>
      </c>
      <c r="B65" s="20">
        <v>37776</v>
      </c>
      <c r="C65"/>
      <c r="D65" s="21">
        <v>315.406</v>
      </c>
    </row>
    <row r="66" spans="1:4" ht="23.25">
      <c r="A66" s="19">
        <v>241218</v>
      </c>
      <c r="B66" s="20">
        <v>37777</v>
      </c>
      <c r="C66"/>
      <c r="D66" s="21">
        <v>315.19599999999997</v>
      </c>
    </row>
    <row r="67" spans="1:5" ht="23.25">
      <c r="A67" s="19">
        <v>241219</v>
      </c>
      <c r="B67" s="20">
        <v>37778</v>
      </c>
      <c r="C67"/>
      <c r="D67" s="21">
        <v>315.176</v>
      </c>
      <c r="E67" s="22">
        <v>315.176</v>
      </c>
    </row>
    <row r="68" spans="1:4" ht="23.25">
      <c r="A68" s="19">
        <v>241220</v>
      </c>
      <c r="B68" s="20">
        <v>37779</v>
      </c>
      <c r="C68"/>
      <c r="D68" s="21">
        <v>315.166</v>
      </c>
    </row>
    <row r="69" spans="1:4" ht="23.25">
      <c r="A69" s="19">
        <v>241221</v>
      </c>
      <c r="B69" s="20">
        <v>37780</v>
      </c>
      <c r="C69"/>
      <c r="D69" s="21">
        <v>315.486</v>
      </c>
    </row>
    <row r="70" spans="1:4" ht="23.25">
      <c r="A70" s="19">
        <v>241222</v>
      </c>
      <c r="B70" s="20">
        <v>37781</v>
      </c>
      <c r="C70"/>
      <c r="D70" s="21">
        <v>315.57599999999996</v>
      </c>
    </row>
    <row r="71" spans="1:4" ht="23.25">
      <c r="A71" s="19">
        <v>241223</v>
      </c>
      <c r="B71" s="20">
        <v>37782</v>
      </c>
      <c r="C71"/>
      <c r="D71" s="21">
        <v>315.596</v>
      </c>
    </row>
    <row r="72" spans="1:4" ht="23.25">
      <c r="A72" s="19">
        <v>241224</v>
      </c>
      <c r="B72" s="20">
        <v>37783</v>
      </c>
      <c r="C72"/>
      <c r="D72" s="21">
        <v>315.626</v>
      </c>
    </row>
    <row r="73" spans="1:4" ht="23.25">
      <c r="A73" s="19">
        <v>241225</v>
      </c>
      <c r="B73" s="20">
        <v>37784</v>
      </c>
      <c r="C73"/>
      <c r="D73" s="21">
        <v>315.536</v>
      </c>
    </row>
    <row r="74" spans="1:5" ht="23.25">
      <c r="A74" s="19">
        <v>241226</v>
      </c>
      <c r="B74" s="20">
        <v>37785</v>
      </c>
      <c r="C74"/>
      <c r="D74" s="21">
        <v>315.346</v>
      </c>
      <c r="E74" s="22">
        <v>315.276</v>
      </c>
    </row>
    <row r="75" spans="1:4" ht="23.25">
      <c r="A75" s="19">
        <v>241227</v>
      </c>
      <c r="B75" s="20">
        <v>37786</v>
      </c>
      <c r="C75"/>
      <c r="D75" s="21">
        <v>315.406</v>
      </c>
    </row>
    <row r="76" spans="1:4" ht="23.25">
      <c r="A76" s="19">
        <v>241228</v>
      </c>
      <c r="B76" s="20">
        <v>37787</v>
      </c>
      <c r="C76"/>
      <c r="D76" s="21">
        <v>315.376</v>
      </c>
    </row>
    <row r="77" spans="1:4" ht="23.25">
      <c r="A77" s="19">
        <v>241229</v>
      </c>
      <c r="B77" s="20">
        <v>37788</v>
      </c>
      <c r="C77"/>
      <c r="D77" s="21">
        <v>315.336</v>
      </c>
    </row>
    <row r="78" spans="1:4" ht="23.25">
      <c r="A78" s="19">
        <v>241230</v>
      </c>
      <c r="B78" s="20">
        <v>37789</v>
      </c>
      <c r="C78"/>
      <c r="D78" s="21">
        <v>315.156</v>
      </c>
    </row>
    <row r="79" spans="1:4" ht="23.25">
      <c r="A79" s="19">
        <v>241231</v>
      </c>
      <c r="B79" s="20">
        <v>37790</v>
      </c>
      <c r="C79"/>
      <c r="D79" s="21">
        <v>315.066</v>
      </c>
    </row>
    <row r="80" spans="1:4" ht="23.25">
      <c r="A80" s="19">
        <v>241232</v>
      </c>
      <c r="B80" s="20">
        <v>37791</v>
      </c>
      <c r="C80"/>
      <c r="D80" s="21">
        <v>315.026</v>
      </c>
    </row>
    <row r="81" spans="1:5" ht="23.25">
      <c r="A81" s="19">
        <v>241233</v>
      </c>
      <c r="B81" s="20">
        <v>37792</v>
      </c>
      <c r="C81"/>
      <c r="D81" s="21">
        <v>314.976</v>
      </c>
      <c r="E81" s="28"/>
    </row>
    <row r="82" spans="1:5" ht="23.25">
      <c r="A82" s="19">
        <v>241234</v>
      </c>
      <c r="B82" s="20">
        <v>37793</v>
      </c>
      <c r="C82"/>
      <c r="D82" s="21">
        <v>314.966</v>
      </c>
      <c r="E82" s="22">
        <v>314.966</v>
      </c>
    </row>
    <row r="83" spans="1:4" ht="23.25">
      <c r="A83" s="19">
        <v>241235</v>
      </c>
      <c r="B83" s="20">
        <v>37794</v>
      </c>
      <c r="C83"/>
      <c r="D83" s="21">
        <v>314.996</v>
      </c>
    </row>
    <row r="84" spans="1:4" ht="23.25">
      <c r="A84" s="19">
        <v>241236</v>
      </c>
      <c r="B84" s="20">
        <v>37795</v>
      </c>
      <c r="C84"/>
      <c r="D84" s="21">
        <v>315.026</v>
      </c>
    </row>
    <row r="85" spans="1:4" ht="23.25">
      <c r="A85" s="19">
        <v>241237</v>
      </c>
      <c r="B85" s="20">
        <v>37796</v>
      </c>
      <c r="C85"/>
      <c r="D85" s="21">
        <v>314.996</v>
      </c>
    </row>
    <row r="86" spans="1:4" ht="23.25">
      <c r="A86" s="19">
        <v>241238</v>
      </c>
      <c r="B86" s="20">
        <v>37797</v>
      </c>
      <c r="C86"/>
      <c r="D86" s="21">
        <v>314.926</v>
      </c>
    </row>
    <row r="87" spans="1:4" ht="23.25">
      <c r="A87" s="19">
        <v>241239</v>
      </c>
      <c r="B87" s="20">
        <v>37798</v>
      </c>
      <c r="C87"/>
      <c r="D87" s="21">
        <v>314.926</v>
      </c>
    </row>
    <row r="88" spans="1:4" ht="23.25">
      <c r="A88" s="19">
        <v>241240</v>
      </c>
      <c r="B88" s="20">
        <v>37799</v>
      </c>
      <c r="C88"/>
      <c r="D88" s="21">
        <v>314.936</v>
      </c>
    </row>
    <row r="89" spans="1:4" ht="23.25">
      <c r="A89" s="19">
        <v>241241</v>
      </c>
      <c r="B89" s="20">
        <v>37800</v>
      </c>
      <c r="C89"/>
      <c r="D89" s="21">
        <v>315.046</v>
      </c>
    </row>
    <row r="90" spans="1:4" ht="23.25">
      <c r="A90" s="19">
        <v>241242</v>
      </c>
      <c r="B90" s="20">
        <v>37801</v>
      </c>
      <c r="C90"/>
      <c r="D90" s="21">
        <v>315.286</v>
      </c>
    </row>
    <row r="91" spans="1:4" ht="23.25">
      <c r="A91" s="19">
        <v>241243</v>
      </c>
      <c r="B91" s="20">
        <v>37802</v>
      </c>
      <c r="C91"/>
      <c r="D91" s="21">
        <v>315.306</v>
      </c>
    </row>
    <row r="92" spans="1:4" ht="23.25">
      <c r="A92" s="19">
        <v>241244</v>
      </c>
      <c r="B92" s="20">
        <v>37803</v>
      </c>
      <c r="C92"/>
      <c r="D92" s="21">
        <v>315.306</v>
      </c>
    </row>
    <row r="93" spans="1:4" ht="23.25">
      <c r="A93" s="19">
        <v>241245</v>
      </c>
      <c r="B93" s="20">
        <v>37804</v>
      </c>
      <c r="C93"/>
      <c r="D93" s="21">
        <v>315.306</v>
      </c>
    </row>
    <row r="94" spans="1:4" ht="23.25">
      <c r="A94" s="19">
        <v>241246</v>
      </c>
      <c r="B94" s="20">
        <v>37805</v>
      </c>
      <c r="C94"/>
      <c r="D94" s="33">
        <v>315.276</v>
      </c>
    </row>
    <row r="95" spans="1:4" ht="23.25">
      <c r="A95" s="19">
        <v>241247</v>
      </c>
      <c r="B95" s="20">
        <v>37806</v>
      </c>
      <c r="C95"/>
      <c r="D95" s="33">
        <v>315.156</v>
      </c>
    </row>
    <row r="96" spans="1:4" ht="23.25">
      <c r="A96" s="19">
        <v>241248</v>
      </c>
      <c r="B96" s="20">
        <v>37807</v>
      </c>
      <c r="C96"/>
      <c r="D96" s="21">
        <v>315.096</v>
      </c>
    </row>
    <row r="97" spans="1:4" ht="23.25">
      <c r="A97" s="19">
        <v>241249</v>
      </c>
      <c r="B97" s="20">
        <v>37808</v>
      </c>
      <c r="C97"/>
      <c r="D97" s="21">
        <v>315.116</v>
      </c>
    </row>
    <row r="98" spans="1:4" ht="23.25">
      <c r="A98" s="19">
        <v>241250</v>
      </c>
      <c r="B98" s="20">
        <v>37809</v>
      </c>
      <c r="C98"/>
      <c r="D98" s="21">
        <v>315.126</v>
      </c>
    </row>
    <row r="99" spans="1:4" ht="23.25">
      <c r="A99" s="19">
        <v>241251</v>
      </c>
      <c r="B99" s="20">
        <v>37810</v>
      </c>
      <c r="C99"/>
      <c r="D99" s="21">
        <v>315.106</v>
      </c>
    </row>
    <row r="100" spans="1:4" ht="23.25">
      <c r="A100" s="19">
        <v>241252</v>
      </c>
      <c r="B100" s="20">
        <v>37811</v>
      </c>
      <c r="C100"/>
      <c r="D100" s="21">
        <v>315.096</v>
      </c>
    </row>
    <row r="101" spans="1:5" ht="23.25">
      <c r="A101" s="19">
        <v>241253</v>
      </c>
      <c r="B101" s="20">
        <v>37812</v>
      </c>
      <c r="C101"/>
      <c r="D101" s="21">
        <v>315.106</v>
      </c>
      <c r="E101" s="28"/>
    </row>
    <row r="102" spans="1:4" ht="23.25">
      <c r="A102" s="19">
        <v>241254</v>
      </c>
      <c r="B102" s="20">
        <v>37813</v>
      </c>
      <c r="C102"/>
      <c r="D102" s="21">
        <v>315.096</v>
      </c>
    </row>
    <row r="103" spans="1:4" ht="23.25">
      <c r="A103" s="19">
        <v>241255</v>
      </c>
      <c r="B103" s="20">
        <v>37814</v>
      </c>
      <c r="C103"/>
      <c r="D103" s="21">
        <v>315.116</v>
      </c>
    </row>
    <row r="104" spans="1:4" ht="23.25">
      <c r="A104" s="19">
        <v>241256</v>
      </c>
      <c r="B104" s="20">
        <v>37815</v>
      </c>
      <c r="C104"/>
      <c r="D104" s="21">
        <v>315.586</v>
      </c>
    </row>
    <row r="105" spans="1:4" ht="23.25">
      <c r="A105" s="19">
        <v>241257</v>
      </c>
      <c r="B105" s="20">
        <v>37816</v>
      </c>
      <c r="C105"/>
      <c r="D105" s="21">
        <v>315.876</v>
      </c>
    </row>
    <row r="106" spans="1:4" ht="23.25">
      <c r="A106" s="19">
        <v>241258</v>
      </c>
      <c r="B106" s="20">
        <v>37817</v>
      </c>
      <c r="C106"/>
      <c r="D106" s="21">
        <v>315.726</v>
      </c>
    </row>
    <row r="107" spans="1:4" ht="23.25">
      <c r="A107" s="19">
        <v>241259</v>
      </c>
      <c r="B107" s="20">
        <v>37818</v>
      </c>
      <c r="C107"/>
      <c r="D107" s="21">
        <v>315.63599999999997</v>
      </c>
    </row>
    <row r="108" spans="1:5" ht="23.25">
      <c r="A108" s="19">
        <v>241260</v>
      </c>
      <c r="B108" s="20">
        <v>37819</v>
      </c>
      <c r="C108"/>
      <c r="D108" s="21">
        <v>315.686</v>
      </c>
      <c r="E108" s="22">
        <v>315.556</v>
      </c>
    </row>
    <row r="109" spans="1:4" ht="23.25">
      <c r="A109" s="19">
        <v>241261</v>
      </c>
      <c r="B109" s="20">
        <v>37820</v>
      </c>
      <c r="C109"/>
      <c r="D109" s="21">
        <v>317.366</v>
      </c>
    </row>
    <row r="110" spans="1:5" ht="23.25">
      <c r="A110" s="19">
        <v>241262</v>
      </c>
      <c r="B110" s="20">
        <v>37821</v>
      </c>
      <c r="C110"/>
      <c r="D110" s="21">
        <v>317.346</v>
      </c>
      <c r="E110" s="22">
        <v>317.126</v>
      </c>
    </row>
    <row r="111" spans="1:4" ht="23.25">
      <c r="A111" s="19">
        <v>241263</v>
      </c>
      <c r="B111" s="20">
        <v>37822</v>
      </c>
      <c r="C111"/>
      <c r="D111" s="33">
        <v>316.786</v>
      </c>
    </row>
    <row r="112" spans="1:4" ht="23.25">
      <c r="A112" s="19">
        <v>241264</v>
      </c>
      <c r="B112" s="20">
        <v>37823</v>
      </c>
      <c r="C112"/>
      <c r="D112" s="21">
        <v>316.63599999999997</v>
      </c>
    </row>
    <row r="113" spans="1:4" ht="23.25">
      <c r="A113" s="19">
        <v>241265</v>
      </c>
      <c r="B113" s="20">
        <v>37824</v>
      </c>
      <c r="C113"/>
      <c r="D113" s="21">
        <v>317.176</v>
      </c>
    </row>
    <row r="114" spans="1:5" ht="23.25">
      <c r="A114" s="19">
        <v>241266</v>
      </c>
      <c r="B114" s="20">
        <v>37825</v>
      </c>
      <c r="C114"/>
      <c r="D114" s="21">
        <v>318.126</v>
      </c>
      <c r="E114" s="22">
        <v>317.996</v>
      </c>
    </row>
    <row r="115" spans="1:5" ht="23.25">
      <c r="A115" s="19">
        <v>241267</v>
      </c>
      <c r="B115" s="20">
        <v>37826</v>
      </c>
      <c r="C115"/>
      <c r="D115" s="21">
        <v>317.936</v>
      </c>
      <c r="E115" s="28"/>
    </row>
    <row r="116" spans="1:4" ht="23.25">
      <c r="A116" s="19">
        <v>241268</v>
      </c>
      <c r="B116" s="20">
        <v>37827</v>
      </c>
      <c r="C116"/>
      <c r="D116" s="21">
        <v>317.45599999999996</v>
      </c>
    </row>
    <row r="117" spans="1:4" ht="23.25">
      <c r="A117" s="19">
        <v>241269</v>
      </c>
      <c r="B117" s="20">
        <v>37828</v>
      </c>
      <c r="C117"/>
      <c r="D117" s="21">
        <v>317.036</v>
      </c>
    </row>
    <row r="118" spans="1:4" ht="23.25">
      <c r="A118" s="19">
        <v>241270</v>
      </c>
      <c r="B118" s="20">
        <v>37829</v>
      </c>
      <c r="C118"/>
      <c r="D118" s="21">
        <v>317.356</v>
      </c>
    </row>
    <row r="119" spans="1:4" ht="23.25">
      <c r="A119" s="19">
        <v>241271</v>
      </c>
      <c r="B119" s="20">
        <v>37830</v>
      </c>
      <c r="C119"/>
      <c r="D119" s="21">
        <v>316.796</v>
      </c>
    </row>
    <row r="120" spans="1:4" ht="23.25">
      <c r="A120" s="19">
        <v>241272</v>
      </c>
      <c r="B120" s="20">
        <v>37831</v>
      </c>
      <c r="C120"/>
      <c r="D120" s="21">
        <v>316.406</v>
      </c>
    </row>
    <row r="121" spans="1:4" ht="23.25">
      <c r="A121" s="19">
        <v>241273</v>
      </c>
      <c r="B121" s="20">
        <v>37832</v>
      </c>
      <c r="C121"/>
      <c r="D121" s="21">
        <v>316.106</v>
      </c>
    </row>
    <row r="122" spans="1:4" ht="23.25">
      <c r="A122" s="19">
        <v>241274</v>
      </c>
      <c r="B122" s="20">
        <v>37833</v>
      </c>
      <c r="C122"/>
      <c r="D122" s="21">
        <v>315.806</v>
      </c>
    </row>
    <row r="123" spans="1:5" ht="23.25">
      <c r="A123" s="19">
        <v>241275</v>
      </c>
      <c r="B123" s="20">
        <v>37834</v>
      </c>
      <c r="C123"/>
      <c r="D123" s="21">
        <v>315.666</v>
      </c>
      <c r="E123" s="22">
        <v>315.646</v>
      </c>
    </row>
    <row r="124" spans="1:4" ht="23.25">
      <c r="A124" s="19">
        <v>241276</v>
      </c>
      <c r="B124" s="20">
        <v>37835</v>
      </c>
      <c r="C124"/>
      <c r="D124" s="21">
        <v>315.506</v>
      </c>
    </row>
    <row r="125" spans="1:4" ht="23.25">
      <c r="A125" s="19">
        <v>241277</v>
      </c>
      <c r="B125" s="20">
        <v>37836</v>
      </c>
      <c r="C125"/>
      <c r="D125" s="33">
        <v>315.506</v>
      </c>
    </row>
    <row r="126" spans="1:4" ht="23.25">
      <c r="A126" s="19">
        <v>241278</v>
      </c>
      <c r="B126" s="20">
        <v>37837</v>
      </c>
      <c r="C126"/>
      <c r="D126" s="33">
        <v>315.396</v>
      </c>
    </row>
    <row r="127" spans="1:4" ht="23.25">
      <c r="A127" s="19">
        <v>241279</v>
      </c>
      <c r="B127" s="20">
        <v>37838</v>
      </c>
      <c r="C127"/>
      <c r="D127" s="21">
        <v>315.536</v>
      </c>
    </row>
    <row r="128" spans="1:4" ht="23.25">
      <c r="A128" s="19">
        <v>241280</v>
      </c>
      <c r="B128" s="20">
        <v>37839</v>
      </c>
      <c r="C128"/>
      <c r="D128" s="21">
        <v>315.426</v>
      </c>
    </row>
    <row r="129" spans="1:4" ht="23.25">
      <c r="A129" s="19">
        <v>241281</v>
      </c>
      <c r="B129" s="20">
        <v>37840</v>
      </c>
      <c r="C129"/>
      <c r="D129" s="21">
        <v>315.70599999999996</v>
      </c>
    </row>
    <row r="130" spans="1:4" ht="23.25">
      <c r="A130" s="19">
        <v>241282</v>
      </c>
      <c r="B130" s="20">
        <v>37841</v>
      </c>
      <c r="C130"/>
      <c r="D130" s="21">
        <v>315.776</v>
      </c>
    </row>
    <row r="131" spans="1:4" ht="23.25">
      <c r="A131" s="19">
        <v>241283</v>
      </c>
      <c r="B131" s="20">
        <v>37842</v>
      </c>
      <c r="C131"/>
      <c r="D131" s="21">
        <v>315.686</v>
      </c>
    </row>
    <row r="132" spans="1:4" ht="23.25">
      <c r="A132" s="19">
        <v>241284</v>
      </c>
      <c r="B132" s="20">
        <v>37843</v>
      </c>
      <c r="C132"/>
      <c r="D132" s="21">
        <v>315.69599999999997</v>
      </c>
    </row>
    <row r="133" spans="1:4" ht="23.25">
      <c r="A133" s="19">
        <v>241285</v>
      </c>
      <c r="B133" s="20">
        <v>37844</v>
      </c>
      <c r="C133"/>
      <c r="D133" s="21">
        <v>315.57599999999996</v>
      </c>
    </row>
    <row r="134" spans="1:4" ht="23.25">
      <c r="A134" s="19">
        <v>241286</v>
      </c>
      <c r="B134" s="20">
        <v>37845</v>
      </c>
      <c r="C134"/>
      <c r="D134" s="21">
        <v>315.45599999999996</v>
      </c>
    </row>
    <row r="135" spans="1:4" ht="23.25">
      <c r="A135" s="19">
        <v>241287</v>
      </c>
      <c r="B135" s="20">
        <v>37846</v>
      </c>
      <c r="C135"/>
      <c r="D135" s="21">
        <v>315.406</v>
      </c>
    </row>
    <row r="136" spans="1:4" ht="23.25">
      <c r="A136" s="19">
        <v>241288</v>
      </c>
      <c r="B136" s="20">
        <v>37847</v>
      </c>
      <c r="C136"/>
      <c r="D136" s="21">
        <v>315.316</v>
      </c>
    </row>
    <row r="137" spans="1:5" ht="23.25">
      <c r="A137" s="19">
        <v>241289</v>
      </c>
      <c r="B137" s="20">
        <v>37848</v>
      </c>
      <c r="C137"/>
      <c r="D137" s="21">
        <v>315.296</v>
      </c>
      <c r="E137" s="22">
        <v>315.236</v>
      </c>
    </row>
    <row r="138" spans="1:4" ht="23.25">
      <c r="A138" s="19">
        <v>241290</v>
      </c>
      <c r="B138" s="20">
        <v>37849</v>
      </c>
      <c r="C138"/>
      <c r="D138" s="21">
        <v>315.366</v>
      </c>
    </row>
    <row r="139" spans="1:4" ht="23.25">
      <c r="A139" s="19">
        <v>241291</v>
      </c>
      <c r="B139" s="20">
        <v>37850</v>
      </c>
      <c r="C139"/>
      <c r="D139" s="21">
        <v>315.496</v>
      </c>
    </row>
    <row r="140" spans="1:4" ht="23.25">
      <c r="A140" s="19">
        <v>241292</v>
      </c>
      <c r="B140" s="20">
        <v>37851</v>
      </c>
      <c r="C140"/>
      <c r="D140" s="21">
        <v>315.596</v>
      </c>
    </row>
    <row r="141" spans="1:4" ht="23.25">
      <c r="A141" s="19">
        <v>241293</v>
      </c>
      <c r="B141" s="20">
        <v>37852</v>
      </c>
      <c r="C141"/>
      <c r="D141" s="33">
        <v>315.646</v>
      </c>
    </row>
    <row r="142" spans="1:4" ht="23.25">
      <c r="A142" s="19">
        <v>241294</v>
      </c>
      <c r="B142" s="20">
        <v>37853</v>
      </c>
      <c r="C142"/>
      <c r="D142" s="21">
        <v>315.656</v>
      </c>
    </row>
    <row r="143" spans="1:4" ht="23.25">
      <c r="A143" s="19">
        <v>241295</v>
      </c>
      <c r="B143" s="20">
        <v>37854</v>
      </c>
      <c r="C143"/>
      <c r="D143" s="21">
        <v>315.806</v>
      </c>
    </row>
    <row r="144" spans="1:4" ht="23.25">
      <c r="A144" s="19">
        <v>241296</v>
      </c>
      <c r="B144" s="20">
        <v>37855</v>
      </c>
      <c r="C144"/>
      <c r="D144" s="21">
        <v>315.906</v>
      </c>
    </row>
    <row r="145" spans="1:5" ht="23.25">
      <c r="A145" s="19">
        <v>241297</v>
      </c>
      <c r="B145" s="20">
        <v>37856</v>
      </c>
      <c r="C145"/>
      <c r="D145" s="21">
        <v>315.88599999999997</v>
      </c>
      <c r="E145" s="22">
        <v>315.856</v>
      </c>
    </row>
    <row r="146" spans="1:4" ht="23.25">
      <c r="A146" s="19">
        <v>241298</v>
      </c>
      <c r="B146" s="20">
        <v>37857</v>
      </c>
      <c r="C146"/>
      <c r="D146" s="21">
        <v>315.796</v>
      </c>
    </row>
    <row r="147" spans="1:4" ht="23.25">
      <c r="A147" s="19">
        <v>241299</v>
      </c>
      <c r="B147" s="20">
        <v>37858</v>
      </c>
      <c r="C147"/>
      <c r="D147" s="21">
        <v>316.086</v>
      </c>
    </row>
    <row r="148" spans="1:4" ht="23.25">
      <c r="A148" s="19">
        <v>241300</v>
      </c>
      <c r="B148" s="20">
        <v>37859</v>
      </c>
      <c r="C148"/>
      <c r="D148" s="21">
        <v>316.126</v>
      </c>
    </row>
    <row r="149" spans="1:4" ht="23.25">
      <c r="A149" s="19">
        <v>241301</v>
      </c>
      <c r="B149" s="20">
        <v>37860</v>
      </c>
      <c r="C149"/>
      <c r="D149" s="21">
        <v>316.986</v>
      </c>
    </row>
    <row r="150" spans="1:4" ht="23.25">
      <c r="A150" s="19">
        <v>241302</v>
      </c>
      <c r="B150" s="20">
        <v>37861</v>
      </c>
      <c r="C150"/>
      <c r="D150" s="21">
        <v>316.51599999999996</v>
      </c>
    </row>
    <row r="151" spans="1:4" ht="23.25">
      <c r="A151" s="19">
        <v>241303</v>
      </c>
      <c r="B151" s="20">
        <v>37862</v>
      </c>
      <c r="C151"/>
      <c r="D151" s="21">
        <v>316.086</v>
      </c>
    </row>
    <row r="152" spans="1:4" ht="23.25">
      <c r="A152" s="19">
        <v>241304</v>
      </c>
      <c r="B152" s="20">
        <v>37863</v>
      </c>
      <c r="C152"/>
      <c r="D152" s="21">
        <v>316.066</v>
      </c>
    </row>
    <row r="153" spans="1:4" ht="23.25">
      <c r="A153" s="19">
        <v>241305</v>
      </c>
      <c r="B153" s="20">
        <v>37864</v>
      </c>
      <c r="C153"/>
      <c r="D153" s="21">
        <v>316.346</v>
      </c>
    </row>
    <row r="154" spans="1:4" ht="23.25">
      <c r="A154" s="19">
        <v>241306</v>
      </c>
      <c r="B154" s="20">
        <v>37865</v>
      </c>
      <c r="C154"/>
      <c r="D154" s="21">
        <v>316.336</v>
      </c>
    </row>
    <row r="155" spans="1:4" ht="23.25">
      <c r="A155" s="19">
        <v>241307</v>
      </c>
      <c r="B155" s="20">
        <v>37866</v>
      </c>
      <c r="C155"/>
      <c r="D155" s="21">
        <v>316.316</v>
      </c>
    </row>
    <row r="156" spans="1:4" ht="23.25">
      <c r="A156" s="19">
        <v>241308</v>
      </c>
      <c r="B156" s="20">
        <v>37867</v>
      </c>
      <c r="C156"/>
      <c r="D156" s="21">
        <v>316.156</v>
      </c>
    </row>
    <row r="157" spans="1:4" ht="23.25">
      <c r="A157" s="19">
        <v>241309</v>
      </c>
      <c r="B157" s="20">
        <v>37868</v>
      </c>
      <c r="C157"/>
      <c r="D157" s="21">
        <v>316.096</v>
      </c>
    </row>
    <row r="158" spans="1:5" ht="23.25">
      <c r="A158" s="19">
        <v>241310</v>
      </c>
      <c r="B158" s="20">
        <v>37869</v>
      </c>
      <c r="C158"/>
      <c r="D158" s="33">
        <v>315.816</v>
      </c>
      <c r="E158" s="22">
        <v>315.806</v>
      </c>
    </row>
    <row r="159" spans="1:4" ht="23.25">
      <c r="A159" s="19">
        <v>241311</v>
      </c>
      <c r="B159" s="20">
        <v>37870</v>
      </c>
      <c r="C159"/>
      <c r="D159" s="33">
        <v>316.166</v>
      </c>
    </row>
    <row r="160" spans="1:4" ht="23.25">
      <c r="A160" s="19">
        <v>241312</v>
      </c>
      <c r="B160" s="20">
        <v>37871</v>
      </c>
      <c r="C160"/>
      <c r="D160" s="21">
        <v>316.336</v>
      </c>
    </row>
    <row r="161" spans="1:4" ht="23.25">
      <c r="A161" s="19">
        <v>241313</v>
      </c>
      <c r="B161" s="20">
        <v>37872</v>
      </c>
      <c r="C161"/>
      <c r="D161" s="21">
        <v>316.286</v>
      </c>
    </row>
    <row r="162" spans="1:4" ht="23.25">
      <c r="A162" s="19">
        <v>241314</v>
      </c>
      <c r="B162" s="20">
        <v>37873</v>
      </c>
      <c r="C162"/>
      <c r="D162" s="21">
        <v>316.19599999999997</v>
      </c>
    </row>
    <row r="163" spans="1:4" ht="23.25">
      <c r="A163" s="19">
        <v>241315</v>
      </c>
      <c r="B163" s="20">
        <v>37874</v>
      </c>
      <c r="C163"/>
      <c r="D163" s="33">
        <v>316.216</v>
      </c>
    </row>
    <row r="164" spans="1:4" ht="23.25">
      <c r="A164" s="19">
        <v>241316</v>
      </c>
      <c r="B164" s="20">
        <v>37875</v>
      </c>
      <c r="C164"/>
      <c r="D164" s="21">
        <v>315.976</v>
      </c>
    </row>
    <row r="165" spans="1:4" ht="23.25">
      <c r="A165" s="19">
        <v>241317</v>
      </c>
      <c r="B165" s="20">
        <v>37876</v>
      </c>
      <c r="C165"/>
      <c r="D165" s="21">
        <v>315.856</v>
      </c>
    </row>
    <row r="166" spans="1:5" ht="23.25">
      <c r="A166" s="19">
        <v>241318</v>
      </c>
      <c r="B166" s="20">
        <v>37877</v>
      </c>
      <c r="C166"/>
      <c r="D166" s="21">
        <v>315.856</v>
      </c>
      <c r="E166" s="22">
        <v>315.846</v>
      </c>
    </row>
    <row r="167" spans="1:4" ht="23.25">
      <c r="A167" s="19">
        <v>241319</v>
      </c>
      <c r="B167" s="20">
        <v>37878</v>
      </c>
      <c r="C167"/>
      <c r="D167" s="21">
        <v>315.846</v>
      </c>
    </row>
    <row r="168" spans="1:4" ht="23.25">
      <c r="A168" s="19">
        <v>241320</v>
      </c>
      <c r="B168" s="20">
        <v>37879</v>
      </c>
      <c r="C168"/>
      <c r="D168" s="21">
        <v>315.716</v>
      </c>
    </row>
    <row r="169" spans="1:4" ht="23.25">
      <c r="A169" s="19">
        <v>241321</v>
      </c>
      <c r="B169" s="20">
        <v>37880</v>
      </c>
      <c r="C169"/>
      <c r="D169" s="21">
        <v>315.786</v>
      </c>
    </row>
    <row r="170" spans="1:4" ht="23.25">
      <c r="A170" s="19">
        <v>241322</v>
      </c>
      <c r="B170" s="20">
        <v>37881</v>
      </c>
      <c r="C170"/>
      <c r="D170" s="21">
        <v>317.346</v>
      </c>
    </row>
    <row r="171" spans="1:4" ht="23.25">
      <c r="A171" s="19">
        <v>241323</v>
      </c>
      <c r="B171" s="20">
        <v>37882</v>
      </c>
      <c r="C171"/>
      <c r="D171" s="21">
        <v>317.746</v>
      </c>
    </row>
    <row r="172" spans="1:5" ht="23.25">
      <c r="A172" s="19">
        <v>241324</v>
      </c>
      <c r="B172" s="20">
        <v>37883</v>
      </c>
      <c r="C172"/>
      <c r="D172" s="21">
        <v>317.406</v>
      </c>
      <c r="E172" s="22">
        <v>316.886</v>
      </c>
    </row>
    <row r="173" spans="1:4" ht="23.25">
      <c r="A173" s="19">
        <v>241325</v>
      </c>
      <c r="B173" s="20">
        <v>37884</v>
      </c>
      <c r="C173"/>
      <c r="D173" s="21">
        <v>316.476</v>
      </c>
    </row>
    <row r="174" spans="1:4" ht="23.25">
      <c r="A174" s="19">
        <v>241326</v>
      </c>
      <c r="B174" s="20">
        <v>37885</v>
      </c>
      <c r="C174"/>
      <c r="D174" s="21">
        <v>316.346</v>
      </c>
    </row>
    <row r="175" spans="1:4" ht="23.25">
      <c r="A175" s="19">
        <v>241327</v>
      </c>
      <c r="B175" s="20">
        <v>37886</v>
      </c>
      <c r="C175"/>
      <c r="D175" s="21">
        <v>316.236</v>
      </c>
    </row>
    <row r="176" spans="1:4" ht="23.25">
      <c r="A176" s="19">
        <v>241328</v>
      </c>
      <c r="B176" s="20">
        <v>37887</v>
      </c>
      <c r="C176"/>
      <c r="D176" s="21">
        <v>316.20599999999996</v>
      </c>
    </row>
    <row r="177" spans="1:4" ht="23.25">
      <c r="A177" s="19">
        <v>241329</v>
      </c>
      <c r="B177" s="20">
        <v>37888</v>
      </c>
      <c r="C177"/>
      <c r="D177" s="21">
        <v>316.01599999999996</v>
      </c>
    </row>
    <row r="178" spans="1:4" ht="23.25">
      <c r="A178" s="19">
        <v>241330</v>
      </c>
      <c r="B178" s="20">
        <v>37889</v>
      </c>
      <c r="C178"/>
      <c r="D178" s="21">
        <v>315.856</v>
      </c>
    </row>
    <row r="179" spans="1:4" ht="23.25">
      <c r="A179" s="19">
        <v>241331</v>
      </c>
      <c r="B179" s="20">
        <v>37890</v>
      </c>
      <c r="C179"/>
      <c r="D179" s="21">
        <v>316.116</v>
      </c>
    </row>
    <row r="180" spans="1:5" ht="23.25">
      <c r="A180" s="19">
        <v>241332</v>
      </c>
      <c r="B180" s="20">
        <v>37891</v>
      </c>
      <c r="C180"/>
      <c r="D180" s="21">
        <v>316.45599999999996</v>
      </c>
      <c r="E180" s="28"/>
    </row>
    <row r="181" spans="1:4" ht="23.25">
      <c r="A181" s="19">
        <v>241333</v>
      </c>
      <c r="B181" s="20">
        <v>37892</v>
      </c>
      <c r="C181"/>
      <c r="D181" s="21">
        <v>316.436</v>
      </c>
    </row>
    <row r="182" spans="1:4" ht="23.25">
      <c r="A182" s="19">
        <v>241334</v>
      </c>
      <c r="B182" s="20">
        <v>37893</v>
      </c>
      <c r="C182"/>
      <c r="D182" s="21">
        <v>316.096</v>
      </c>
    </row>
    <row r="183" spans="1:4" ht="23.25">
      <c r="A183" s="19">
        <v>241335</v>
      </c>
      <c r="B183" s="20">
        <v>37894</v>
      </c>
      <c r="C183"/>
      <c r="D183" s="21">
        <v>316.26599999999996</v>
      </c>
    </row>
    <row r="184" spans="1:4" ht="23.25">
      <c r="A184" s="19">
        <v>241336</v>
      </c>
      <c r="B184" s="20">
        <v>37895</v>
      </c>
      <c r="C184"/>
      <c r="D184" s="21">
        <v>316.246</v>
      </c>
    </row>
    <row r="185" spans="1:4" ht="23.25">
      <c r="A185" s="19">
        <v>241337</v>
      </c>
      <c r="B185" s="20">
        <v>37896</v>
      </c>
      <c r="C185"/>
      <c r="D185" s="21">
        <v>315.916</v>
      </c>
    </row>
    <row r="186" spans="1:4" ht="23.25">
      <c r="A186" s="19">
        <v>241338</v>
      </c>
      <c r="B186" s="20">
        <v>37897</v>
      </c>
      <c r="C186"/>
      <c r="D186" s="21">
        <v>316.056</v>
      </c>
    </row>
    <row r="187" spans="1:5" ht="23.25">
      <c r="A187" s="19">
        <v>241339</v>
      </c>
      <c r="B187" s="20">
        <v>37898</v>
      </c>
      <c r="C187"/>
      <c r="D187" s="21">
        <v>316.086</v>
      </c>
      <c r="E187" s="22">
        <v>316.016</v>
      </c>
    </row>
    <row r="188" spans="1:4" ht="23.25">
      <c r="A188" s="19">
        <v>241340</v>
      </c>
      <c r="B188" s="20">
        <v>37899</v>
      </c>
      <c r="C188"/>
      <c r="D188" s="21">
        <v>316.256</v>
      </c>
    </row>
    <row r="189" spans="1:4" ht="23.25">
      <c r="A189" s="19">
        <v>241341</v>
      </c>
      <c r="B189" s="20">
        <v>37900</v>
      </c>
      <c r="C189"/>
      <c r="D189" s="21">
        <v>316.406</v>
      </c>
    </row>
    <row r="190" spans="1:4" ht="23.25">
      <c r="A190" s="19">
        <v>241342</v>
      </c>
      <c r="B190" s="20">
        <v>37901</v>
      </c>
      <c r="C190"/>
      <c r="D190" s="21">
        <v>316.296</v>
      </c>
    </row>
    <row r="191" spans="1:4" ht="23.25">
      <c r="A191" s="19">
        <v>241343</v>
      </c>
      <c r="B191" s="20">
        <v>37902</v>
      </c>
      <c r="C191"/>
      <c r="D191" s="21">
        <v>316.216</v>
      </c>
    </row>
    <row r="192" spans="1:4" ht="23.25">
      <c r="A192" s="19">
        <v>241344</v>
      </c>
      <c r="B192" s="20">
        <v>37903</v>
      </c>
      <c r="C192"/>
      <c r="D192" s="21">
        <v>316.486</v>
      </c>
    </row>
    <row r="193" spans="1:4" ht="23.25">
      <c r="A193" s="19">
        <v>241345</v>
      </c>
      <c r="B193" s="20">
        <v>37904</v>
      </c>
      <c r="C193"/>
      <c r="D193" s="21">
        <v>316.416</v>
      </c>
    </row>
    <row r="194" spans="1:4" ht="23.25">
      <c r="A194" s="19">
        <v>241346</v>
      </c>
      <c r="B194" s="20">
        <v>37905</v>
      </c>
      <c r="C194"/>
      <c r="D194" s="21">
        <v>316.736</v>
      </c>
    </row>
    <row r="195" spans="1:4" ht="23.25">
      <c r="A195" s="19">
        <v>241347</v>
      </c>
      <c r="B195" s="20">
        <v>37906</v>
      </c>
      <c r="C195"/>
      <c r="D195" s="21">
        <v>317.38599999999997</v>
      </c>
    </row>
    <row r="196" spans="1:4" ht="23.25">
      <c r="A196" s="19">
        <v>241348</v>
      </c>
      <c r="B196" s="20">
        <v>37907</v>
      </c>
      <c r="C196"/>
      <c r="D196" s="21">
        <v>317.63599999999997</v>
      </c>
    </row>
    <row r="197" spans="1:4" ht="23.25">
      <c r="A197" s="19">
        <v>241349</v>
      </c>
      <c r="B197" s="20">
        <v>37908</v>
      </c>
      <c r="C197"/>
      <c r="D197" s="21">
        <v>317.76599999999996</v>
      </c>
    </row>
    <row r="198" spans="1:4" ht="23.25">
      <c r="A198" s="19">
        <v>241350</v>
      </c>
      <c r="B198" s="20">
        <v>37909</v>
      </c>
      <c r="C198"/>
      <c r="D198" s="21">
        <v>317.406</v>
      </c>
    </row>
    <row r="199" spans="1:5" ht="23.25">
      <c r="A199" s="19">
        <v>241351</v>
      </c>
      <c r="B199" s="20">
        <v>37910</v>
      </c>
      <c r="C199"/>
      <c r="D199" s="21">
        <v>317.146</v>
      </c>
      <c r="E199" s="22">
        <v>317.076</v>
      </c>
    </row>
    <row r="200" spans="1:4" ht="23.25">
      <c r="A200" s="19">
        <v>241352</v>
      </c>
      <c r="B200" s="20">
        <v>37911</v>
      </c>
      <c r="C200"/>
      <c r="D200" s="21">
        <v>316.996</v>
      </c>
    </row>
    <row r="201" spans="1:4" ht="23.25">
      <c r="A201" s="19">
        <v>241353</v>
      </c>
      <c r="B201" s="20">
        <v>37912</v>
      </c>
      <c r="C201"/>
      <c r="D201" s="21">
        <v>316.876</v>
      </c>
    </row>
    <row r="202" spans="1:4" ht="23.25">
      <c r="A202" s="19">
        <v>241354</v>
      </c>
      <c r="B202" s="20">
        <v>37913</v>
      </c>
      <c r="C202"/>
      <c r="D202" s="21">
        <v>316.556</v>
      </c>
    </row>
    <row r="203" spans="1:4" ht="23.25">
      <c r="A203" s="19">
        <v>241355</v>
      </c>
      <c r="B203" s="20">
        <v>37914</v>
      </c>
      <c r="C203"/>
      <c r="D203" s="21">
        <v>316.366</v>
      </c>
    </row>
    <row r="204" spans="1:5" ht="23.25">
      <c r="A204" s="19">
        <v>241356</v>
      </c>
      <c r="B204" s="20">
        <v>37915</v>
      </c>
      <c r="C204"/>
      <c r="D204" s="21">
        <v>316.26599999999996</v>
      </c>
      <c r="E204" s="28"/>
    </row>
    <row r="205" spans="1:4" ht="23.25">
      <c r="A205" s="19">
        <v>241357</v>
      </c>
      <c r="B205" s="20">
        <v>37916</v>
      </c>
      <c r="C205"/>
      <c r="D205" s="21">
        <v>316.166</v>
      </c>
    </row>
    <row r="206" spans="1:4" ht="23.25">
      <c r="A206" s="19">
        <v>241358</v>
      </c>
      <c r="B206" s="20">
        <v>37917</v>
      </c>
      <c r="C206"/>
      <c r="D206" s="21">
        <v>316.116</v>
      </c>
    </row>
    <row r="207" spans="1:4" ht="23.25">
      <c r="A207" s="19">
        <v>241359</v>
      </c>
      <c r="B207" s="20">
        <v>37918</v>
      </c>
      <c r="C207"/>
      <c r="D207" s="21">
        <v>317.586</v>
      </c>
    </row>
    <row r="208" spans="1:4" ht="23.25">
      <c r="A208" s="19">
        <v>241360</v>
      </c>
      <c r="B208" s="20">
        <v>37919</v>
      </c>
      <c r="C208"/>
      <c r="D208" s="21">
        <v>317.726</v>
      </c>
    </row>
    <row r="209" spans="1:4" ht="23.25">
      <c r="A209" s="19">
        <v>241361</v>
      </c>
      <c r="B209" s="20">
        <v>37920</v>
      </c>
      <c r="C209"/>
      <c r="D209" s="21">
        <v>317.88599999999997</v>
      </c>
    </row>
    <row r="210" spans="1:5" ht="23.25">
      <c r="A210" s="19">
        <v>241362</v>
      </c>
      <c r="B210" s="20">
        <v>37921</v>
      </c>
      <c r="C210"/>
      <c r="D210" s="21">
        <v>317.756</v>
      </c>
      <c r="E210" s="22">
        <v>317.656</v>
      </c>
    </row>
    <row r="211" spans="1:4" ht="23.25">
      <c r="A211" s="19">
        <v>241363</v>
      </c>
      <c r="B211" s="20">
        <v>37922</v>
      </c>
      <c r="C211"/>
      <c r="D211" s="21">
        <v>317.346</v>
      </c>
    </row>
    <row r="212" spans="1:5" ht="23.25">
      <c r="A212" s="19">
        <v>241364</v>
      </c>
      <c r="B212" s="20">
        <v>37923</v>
      </c>
      <c r="C212"/>
      <c r="D212" s="21">
        <v>316.916</v>
      </c>
      <c r="E212" s="28"/>
    </row>
    <row r="213" spans="1:4" ht="23.25">
      <c r="A213" s="19">
        <v>241365</v>
      </c>
      <c r="B213" s="20">
        <v>37924</v>
      </c>
      <c r="C213"/>
      <c r="D213" s="21">
        <v>316.676</v>
      </c>
    </row>
    <row r="214" spans="1:4" ht="23.25">
      <c r="A214" s="19">
        <v>241366</v>
      </c>
      <c r="B214" s="20">
        <v>37925</v>
      </c>
      <c r="C214"/>
      <c r="D214" s="21">
        <v>316.406</v>
      </c>
    </row>
    <row r="215" spans="1:4" ht="23.25">
      <c r="A215" s="19">
        <v>241367</v>
      </c>
      <c r="B215" s="20">
        <v>37926</v>
      </c>
      <c r="C215"/>
      <c r="D215" s="21">
        <v>316.246</v>
      </c>
    </row>
    <row r="216" spans="1:4" ht="23.25">
      <c r="A216" s="19">
        <v>241368</v>
      </c>
      <c r="B216" s="20">
        <v>37927</v>
      </c>
      <c r="C216"/>
      <c r="D216" s="21">
        <v>316.13599999999997</v>
      </c>
    </row>
    <row r="217" spans="1:5" ht="23.25">
      <c r="A217" s="19">
        <v>241369</v>
      </c>
      <c r="B217" s="20">
        <v>37928</v>
      </c>
      <c r="C217"/>
      <c r="D217" s="21">
        <v>316.07599999999996</v>
      </c>
      <c r="E217" s="22">
        <v>316.066</v>
      </c>
    </row>
    <row r="218" spans="1:4" ht="23.25">
      <c r="A218" s="19">
        <v>241370</v>
      </c>
      <c r="B218" s="20">
        <v>37929</v>
      </c>
      <c r="C218"/>
      <c r="D218" s="21">
        <v>316.046</v>
      </c>
    </row>
    <row r="219" spans="1:4" ht="23.25">
      <c r="A219" s="19">
        <v>241371</v>
      </c>
      <c r="B219" s="20">
        <v>37930</v>
      </c>
      <c r="C219"/>
      <c r="D219" s="21">
        <v>316.07599999999996</v>
      </c>
    </row>
    <row r="220" spans="1:4" ht="23.25">
      <c r="A220" s="19">
        <v>241372</v>
      </c>
      <c r="B220" s="20">
        <v>37931</v>
      </c>
      <c r="C220"/>
      <c r="D220" s="21">
        <v>316.036</v>
      </c>
    </row>
    <row r="221" spans="1:4" ht="23.25">
      <c r="A221" s="19">
        <v>241373</v>
      </c>
      <c r="B221" s="20">
        <v>37932</v>
      </c>
      <c r="C221"/>
      <c r="D221" s="21">
        <v>316.01599999999996</v>
      </c>
    </row>
    <row r="222" spans="1:4" ht="23.25">
      <c r="A222" s="19">
        <v>241374</v>
      </c>
      <c r="B222" s="20">
        <v>37933</v>
      </c>
      <c r="C222"/>
      <c r="D222" s="21">
        <v>315.996</v>
      </c>
    </row>
    <row r="223" spans="1:4" ht="23.25">
      <c r="A223" s="19">
        <v>241375</v>
      </c>
      <c r="B223" s="20">
        <v>37934</v>
      </c>
      <c r="C223"/>
      <c r="D223" s="21">
        <v>315.95599999999996</v>
      </c>
    </row>
    <row r="224" spans="1:4" ht="23.25">
      <c r="A224" s="19">
        <v>241376</v>
      </c>
      <c r="B224" s="20">
        <v>37935</v>
      </c>
      <c r="C224"/>
      <c r="D224" s="21">
        <v>315.95599999999996</v>
      </c>
    </row>
    <row r="225" spans="1:4" ht="23.25">
      <c r="A225" s="19">
        <v>241377</v>
      </c>
      <c r="B225" s="20">
        <v>37936</v>
      </c>
      <c r="C225"/>
      <c r="D225" s="21">
        <v>315.936</v>
      </c>
    </row>
    <row r="226" spans="1:4" ht="23.25">
      <c r="A226" s="19">
        <v>241378</v>
      </c>
      <c r="B226" s="20">
        <v>37937</v>
      </c>
      <c r="C226"/>
      <c r="D226" s="21">
        <v>315.926</v>
      </c>
    </row>
    <row r="227" spans="1:4" ht="23.25">
      <c r="A227" s="19">
        <v>241379</v>
      </c>
      <c r="B227" s="20">
        <v>37938</v>
      </c>
      <c r="C227"/>
      <c r="D227" s="21">
        <v>315.906</v>
      </c>
    </row>
    <row r="228" spans="1:4" ht="23.25">
      <c r="A228" s="19">
        <v>241380</v>
      </c>
      <c r="B228" s="20">
        <v>37939</v>
      </c>
      <c r="C228"/>
      <c r="D228" s="21">
        <v>315.88599999999997</v>
      </c>
    </row>
    <row r="229" spans="1:5" ht="23.25">
      <c r="A229" s="19">
        <v>241381</v>
      </c>
      <c r="B229" s="20">
        <v>37940</v>
      </c>
      <c r="C229"/>
      <c r="D229" s="21">
        <v>315.836</v>
      </c>
      <c r="E229" s="22">
        <v>315.826</v>
      </c>
    </row>
    <row r="230" spans="1:4" ht="23.25">
      <c r="A230" s="19">
        <v>241382</v>
      </c>
      <c r="B230" s="20">
        <v>37941</v>
      </c>
      <c r="C230"/>
      <c r="D230" s="21">
        <v>315.796</v>
      </c>
    </row>
    <row r="231" spans="1:4" ht="23.25">
      <c r="A231" s="19">
        <v>241383</v>
      </c>
      <c r="B231" s="20">
        <v>37942</v>
      </c>
      <c r="C231"/>
      <c r="D231" s="21">
        <v>315.796</v>
      </c>
    </row>
    <row r="232" spans="1:4" ht="23.25">
      <c r="A232" s="19">
        <v>241384</v>
      </c>
      <c r="B232" s="20">
        <v>37943</v>
      </c>
      <c r="C232"/>
      <c r="D232" s="21">
        <v>315.806</v>
      </c>
    </row>
    <row r="233" spans="1:4" ht="23.25">
      <c r="A233" s="19">
        <v>241385</v>
      </c>
      <c r="B233" s="20">
        <v>37944</v>
      </c>
      <c r="C233"/>
      <c r="D233" s="21">
        <v>315.776</v>
      </c>
    </row>
    <row r="234" spans="1:4" ht="23.25">
      <c r="A234" s="19">
        <v>241386</v>
      </c>
      <c r="B234" s="20">
        <v>37945</v>
      </c>
      <c r="C234"/>
      <c r="D234" s="21">
        <v>315.70599999999996</v>
      </c>
    </row>
    <row r="235" spans="1:4" ht="23.25">
      <c r="A235" s="19">
        <v>241387</v>
      </c>
      <c r="B235" s="20">
        <v>37946</v>
      </c>
      <c r="C235"/>
      <c r="D235" s="21">
        <v>315.686</v>
      </c>
    </row>
    <row r="236" spans="1:5" ht="23.25">
      <c r="A236" s="19">
        <v>241388</v>
      </c>
      <c r="B236" s="20">
        <v>37947</v>
      </c>
      <c r="C236"/>
      <c r="D236" s="21">
        <v>315.686</v>
      </c>
      <c r="E236" s="22">
        <v>315.686</v>
      </c>
    </row>
    <row r="237" spans="1:4" ht="23.25">
      <c r="A237" s="19">
        <v>241389</v>
      </c>
      <c r="B237" s="20">
        <v>37948</v>
      </c>
      <c r="C237"/>
      <c r="D237" s="21">
        <v>315.70599999999996</v>
      </c>
    </row>
    <row r="238" spans="1:4" ht="23.25">
      <c r="A238" s="19">
        <v>241390</v>
      </c>
      <c r="B238" s="20">
        <v>37949</v>
      </c>
      <c r="C238"/>
      <c r="D238" s="21">
        <v>315.846</v>
      </c>
    </row>
    <row r="239" spans="1:4" ht="23.25">
      <c r="A239" s="19">
        <v>241391</v>
      </c>
      <c r="B239" s="20">
        <v>37950</v>
      </c>
      <c r="C239"/>
      <c r="D239" s="21">
        <v>315.676</v>
      </c>
    </row>
    <row r="240" spans="1:4" ht="23.25">
      <c r="A240" s="19">
        <v>241392</v>
      </c>
      <c r="B240" s="20">
        <v>37951</v>
      </c>
      <c r="C240"/>
      <c r="D240" s="21">
        <v>315.76599999999996</v>
      </c>
    </row>
    <row r="241" spans="1:4" ht="23.25">
      <c r="A241" s="19">
        <v>241393</v>
      </c>
      <c r="B241" s="20">
        <v>37952</v>
      </c>
      <c r="C241"/>
      <c r="D241" s="21">
        <v>315.69599999999997</v>
      </c>
    </row>
    <row r="242" spans="1:5" ht="23.25">
      <c r="A242" s="19">
        <v>241394</v>
      </c>
      <c r="B242" s="20">
        <v>37953</v>
      </c>
      <c r="C242"/>
      <c r="D242" s="21">
        <v>315.646</v>
      </c>
      <c r="E242" s="28"/>
    </row>
    <row r="243" spans="1:4" ht="23.25">
      <c r="A243" s="19">
        <v>241395</v>
      </c>
      <c r="B243" s="20">
        <v>37954</v>
      </c>
      <c r="C243"/>
      <c r="D243" s="21">
        <v>315.646</v>
      </c>
    </row>
    <row r="244" spans="1:4" ht="23.25">
      <c r="A244" s="19">
        <v>241396</v>
      </c>
      <c r="B244" s="20">
        <v>37955</v>
      </c>
      <c r="C244"/>
      <c r="D244" s="21">
        <v>315.626</v>
      </c>
    </row>
    <row r="245" spans="1:4" ht="23.25">
      <c r="A245" s="19">
        <v>241397</v>
      </c>
      <c r="B245" s="20">
        <v>37956</v>
      </c>
      <c r="C245"/>
      <c r="D245" s="21">
        <v>315.596</v>
      </c>
    </row>
    <row r="246" spans="1:4" ht="23.25">
      <c r="A246" s="19">
        <v>241398</v>
      </c>
      <c r="B246" s="20">
        <v>37957</v>
      </c>
      <c r="C246"/>
      <c r="D246" s="21">
        <v>315.596</v>
      </c>
    </row>
    <row r="247" spans="1:4" ht="23.25">
      <c r="A247" s="19">
        <v>241399</v>
      </c>
      <c r="B247" s="20">
        <v>37958</v>
      </c>
      <c r="C247"/>
      <c r="D247" s="21">
        <v>315.586</v>
      </c>
    </row>
    <row r="248" spans="1:5" ht="23.25">
      <c r="A248" s="19">
        <v>241400</v>
      </c>
      <c r="B248" s="20">
        <v>37959</v>
      </c>
      <c r="C248"/>
      <c r="D248" s="21">
        <v>315.556</v>
      </c>
      <c r="E248" s="22">
        <v>315.556</v>
      </c>
    </row>
    <row r="249" spans="1:4" ht="23.25">
      <c r="A249" s="19">
        <v>241401</v>
      </c>
      <c r="B249" s="20">
        <v>37960</v>
      </c>
      <c r="C249"/>
      <c r="D249" s="21">
        <v>315.426</v>
      </c>
    </row>
    <row r="250" spans="1:4" ht="23.25">
      <c r="A250" s="19">
        <v>241402</v>
      </c>
      <c r="B250" s="20">
        <v>37961</v>
      </c>
      <c r="C250"/>
      <c r="D250" s="21">
        <v>315.356</v>
      </c>
    </row>
    <row r="251" spans="1:4" ht="23.25">
      <c r="A251" s="19">
        <v>241403</v>
      </c>
      <c r="B251" s="20">
        <v>37962</v>
      </c>
      <c r="C251"/>
      <c r="D251" s="21">
        <v>315.346</v>
      </c>
    </row>
    <row r="252" spans="1:4" ht="23.25">
      <c r="A252" s="19">
        <v>241404</v>
      </c>
      <c r="B252" s="20">
        <v>37963</v>
      </c>
      <c r="C252"/>
      <c r="D252" s="21">
        <v>315.356</v>
      </c>
    </row>
    <row r="253" spans="1:4" ht="23.25">
      <c r="A253" s="19">
        <v>241405</v>
      </c>
      <c r="B253" s="20">
        <v>37964</v>
      </c>
      <c r="C253"/>
      <c r="D253" s="21">
        <v>315.366</v>
      </c>
    </row>
    <row r="254" spans="1:4" ht="23.25">
      <c r="A254" s="19">
        <v>241406</v>
      </c>
      <c r="B254" s="20">
        <v>37965</v>
      </c>
      <c r="C254"/>
      <c r="D254" s="21">
        <v>315.376</v>
      </c>
    </row>
    <row r="255" spans="1:4" ht="23.25">
      <c r="A255" s="19">
        <v>241407</v>
      </c>
      <c r="B255" s="20">
        <v>37966</v>
      </c>
      <c r="C255"/>
      <c r="D255" s="21">
        <v>315.38599999999997</v>
      </c>
    </row>
    <row r="256" spans="1:4" ht="23.25">
      <c r="A256" s="19">
        <v>241408</v>
      </c>
      <c r="B256" s="20">
        <v>37967</v>
      </c>
      <c r="C256"/>
      <c r="D256" s="21">
        <v>315.356</v>
      </c>
    </row>
    <row r="257" spans="1:4" ht="23.25">
      <c r="A257" s="19">
        <v>241409</v>
      </c>
      <c r="B257" s="20">
        <v>37968</v>
      </c>
      <c r="C257"/>
      <c r="D257" s="21">
        <v>315.316</v>
      </c>
    </row>
    <row r="258" spans="1:5" ht="23.25">
      <c r="A258" s="19">
        <v>241410</v>
      </c>
      <c r="B258" s="20">
        <v>37969</v>
      </c>
      <c r="C258"/>
      <c r="D258" s="21">
        <v>315.286</v>
      </c>
      <c r="E258" s="22">
        <v>315.286</v>
      </c>
    </row>
    <row r="259" spans="1:4" ht="23.25">
      <c r="A259" s="19">
        <v>241411</v>
      </c>
      <c r="B259" s="20">
        <v>37970</v>
      </c>
      <c r="C259"/>
      <c r="D259" s="21">
        <v>315.296</v>
      </c>
    </row>
    <row r="260" spans="1:4" ht="23.25">
      <c r="A260" s="19">
        <v>241412</v>
      </c>
      <c r="B260" s="20">
        <v>37971</v>
      </c>
      <c r="C260"/>
      <c r="D260" s="21">
        <v>315.286</v>
      </c>
    </row>
    <row r="261" spans="1:4" ht="23.25">
      <c r="A261" s="19">
        <v>241413</v>
      </c>
      <c r="B261" s="20">
        <v>37972</v>
      </c>
      <c r="C261"/>
      <c r="D261" s="21">
        <v>315.276</v>
      </c>
    </row>
    <row r="262" spans="1:4" ht="23.25">
      <c r="A262" s="19">
        <v>241414</v>
      </c>
      <c r="B262" s="20">
        <v>37973</v>
      </c>
      <c r="C262"/>
      <c r="D262" s="21">
        <v>315.32599999999996</v>
      </c>
    </row>
    <row r="263" spans="1:4" ht="23.25">
      <c r="A263" s="19">
        <v>241415</v>
      </c>
      <c r="B263" s="20">
        <v>37974</v>
      </c>
      <c r="C263"/>
      <c r="D263" s="21">
        <v>315.38599999999997</v>
      </c>
    </row>
    <row r="264" spans="1:4" ht="23.25">
      <c r="A264" s="19">
        <v>241416</v>
      </c>
      <c r="B264" s="20">
        <v>37975</v>
      </c>
      <c r="C264"/>
      <c r="D264" s="21">
        <v>315.216</v>
      </c>
    </row>
    <row r="265" spans="1:5" ht="23.25">
      <c r="A265" s="19">
        <v>241417</v>
      </c>
      <c r="B265" s="20">
        <v>37976</v>
      </c>
      <c r="C265"/>
      <c r="D265" s="21">
        <v>315.236</v>
      </c>
      <c r="E265" s="22">
        <v>315.256</v>
      </c>
    </row>
    <row r="266" spans="1:4" ht="23.25">
      <c r="A266" s="19">
        <v>241418</v>
      </c>
      <c r="B266" s="20">
        <v>37977</v>
      </c>
      <c r="C266"/>
      <c r="D266" s="21">
        <v>315.166</v>
      </c>
    </row>
    <row r="267" spans="1:4" ht="23.25">
      <c r="A267" s="19">
        <v>241419</v>
      </c>
      <c r="B267" s="20">
        <v>37978</v>
      </c>
      <c r="C267"/>
      <c r="D267" s="21">
        <v>315.20599999999996</v>
      </c>
    </row>
    <row r="268" spans="1:4" ht="23.25">
      <c r="A268" s="19">
        <v>241420</v>
      </c>
      <c r="B268" s="20">
        <v>37979</v>
      </c>
      <c r="C268"/>
      <c r="D268" s="21">
        <v>315.20599999999996</v>
      </c>
    </row>
    <row r="269" spans="1:4" ht="23.25">
      <c r="A269" s="19">
        <v>241421</v>
      </c>
      <c r="B269" s="20">
        <v>37980</v>
      </c>
      <c r="C269"/>
      <c r="D269" s="21">
        <v>315.156</v>
      </c>
    </row>
    <row r="270" spans="1:4" ht="23.25">
      <c r="A270" s="19">
        <v>241422</v>
      </c>
      <c r="B270" s="20">
        <v>37981</v>
      </c>
      <c r="C270"/>
      <c r="D270" s="21">
        <v>315.07599999999996</v>
      </c>
    </row>
    <row r="271" spans="1:4" ht="23.25">
      <c r="A271" s="19">
        <v>241423</v>
      </c>
      <c r="B271" s="20">
        <v>37982</v>
      </c>
      <c r="C271"/>
      <c r="D271" s="21">
        <v>315.066</v>
      </c>
    </row>
    <row r="272" spans="1:4" ht="23.25">
      <c r="A272" s="19">
        <v>241424</v>
      </c>
      <c r="B272" s="20">
        <v>37983</v>
      </c>
      <c r="C272"/>
      <c r="D272" s="21">
        <v>315.296</v>
      </c>
    </row>
    <row r="273" spans="1:4" ht="23.25">
      <c r="A273" s="19">
        <v>241425</v>
      </c>
      <c r="B273" s="20">
        <v>37984</v>
      </c>
      <c r="C273"/>
      <c r="D273" s="21">
        <v>315.366</v>
      </c>
    </row>
    <row r="274" spans="1:4" ht="23.25">
      <c r="A274" s="19">
        <v>241426</v>
      </c>
      <c r="B274" s="20">
        <v>37985</v>
      </c>
      <c r="C274"/>
      <c r="D274" s="21">
        <v>315.376</v>
      </c>
    </row>
    <row r="275" spans="1:5" ht="23.25">
      <c r="A275" s="19">
        <v>241427</v>
      </c>
      <c r="B275" s="20">
        <v>37986</v>
      </c>
      <c r="C275"/>
      <c r="D275" s="21">
        <v>315.276</v>
      </c>
      <c r="E275" s="28"/>
    </row>
    <row r="276" spans="1:4" ht="23.25">
      <c r="A276" s="19">
        <v>240697</v>
      </c>
      <c r="B276" s="20">
        <v>37987</v>
      </c>
      <c r="C276"/>
      <c r="D276" s="21">
        <v>315.166</v>
      </c>
    </row>
    <row r="277" spans="1:4" ht="23.25">
      <c r="A277" s="19">
        <v>240698</v>
      </c>
      <c r="B277" s="20">
        <v>37988</v>
      </c>
      <c r="C277"/>
      <c r="D277" s="21">
        <v>315.156</v>
      </c>
    </row>
    <row r="278" spans="1:4" ht="23.25">
      <c r="A278" s="19">
        <v>240699</v>
      </c>
      <c r="B278" s="20">
        <v>37989</v>
      </c>
      <c r="C278"/>
      <c r="D278" s="21">
        <v>315.146</v>
      </c>
    </row>
    <row r="279" spans="1:4" ht="23.25">
      <c r="A279" s="19">
        <v>240700</v>
      </c>
      <c r="B279" s="20">
        <v>37990</v>
      </c>
      <c r="C279"/>
      <c r="D279" s="21">
        <v>315.19599999999997</v>
      </c>
    </row>
    <row r="280" spans="1:4" ht="23.25">
      <c r="A280" s="19">
        <v>240701</v>
      </c>
      <c r="B280" s="20">
        <v>37991</v>
      </c>
      <c r="C280"/>
      <c r="D280" s="21">
        <v>315.226</v>
      </c>
    </row>
    <row r="281" spans="1:4" ht="23.25">
      <c r="A281" s="19">
        <v>240702</v>
      </c>
      <c r="B281" s="20">
        <v>37992</v>
      </c>
      <c r="C281"/>
      <c r="D281" s="21">
        <v>315.156</v>
      </c>
    </row>
    <row r="282" spans="1:4" ht="23.25">
      <c r="A282" s="19">
        <v>240703</v>
      </c>
      <c r="B282" s="20">
        <v>37993</v>
      </c>
      <c r="C282"/>
      <c r="D282" s="21">
        <v>315.146</v>
      </c>
    </row>
    <row r="283" spans="1:4" ht="23.25">
      <c r="A283" s="19">
        <v>240704</v>
      </c>
      <c r="B283" s="20">
        <v>37994</v>
      </c>
      <c r="C283"/>
      <c r="D283" s="21">
        <v>315.156</v>
      </c>
    </row>
    <row r="284" spans="1:4" ht="23.25">
      <c r="A284" s="19">
        <v>240705</v>
      </c>
      <c r="B284" s="20">
        <v>37995</v>
      </c>
      <c r="C284"/>
      <c r="D284" s="21">
        <v>315.126</v>
      </c>
    </row>
    <row r="285" spans="1:4" ht="23.25">
      <c r="A285" s="19">
        <v>240706</v>
      </c>
      <c r="B285" s="20">
        <v>37996</v>
      </c>
      <c r="C285"/>
      <c r="D285" s="21">
        <v>315.086</v>
      </c>
    </row>
    <row r="286" spans="1:4" ht="23.25">
      <c r="A286" s="19">
        <v>240707</v>
      </c>
      <c r="B286" s="20">
        <v>37997</v>
      </c>
      <c r="C286"/>
      <c r="D286" s="21">
        <v>315.026</v>
      </c>
    </row>
    <row r="287" spans="1:4" ht="23.25">
      <c r="A287" s="19">
        <v>240708</v>
      </c>
      <c r="B287" s="20">
        <v>37998</v>
      </c>
      <c r="C287"/>
      <c r="D287" s="21">
        <v>314.986</v>
      </c>
    </row>
    <row r="288" spans="1:4" ht="23.25">
      <c r="A288" s="19">
        <v>240709</v>
      </c>
      <c r="B288" s="20">
        <v>37999</v>
      </c>
      <c r="C288"/>
      <c r="D288" s="21">
        <v>314.996</v>
      </c>
    </row>
    <row r="289" spans="1:4" ht="23.25">
      <c r="A289" s="19">
        <v>240710</v>
      </c>
      <c r="B289" s="20">
        <v>38000</v>
      </c>
      <c r="C289"/>
      <c r="D289" s="21">
        <v>315.01599999999996</v>
      </c>
    </row>
    <row r="290" spans="1:4" ht="23.25">
      <c r="A290" s="19">
        <v>240711</v>
      </c>
      <c r="B290" s="20">
        <v>38001</v>
      </c>
      <c r="C290"/>
      <c r="D290" s="21">
        <v>315.006</v>
      </c>
    </row>
    <row r="291" spans="1:4" ht="23.25">
      <c r="A291" s="19">
        <v>240712</v>
      </c>
      <c r="B291" s="20">
        <v>38002</v>
      </c>
      <c r="C291"/>
      <c r="D291" s="21">
        <v>315.006</v>
      </c>
    </row>
    <row r="292" spans="1:4" ht="23.25">
      <c r="A292" s="19">
        <v>240713</v>
      </c>
      <c r="B292" s="20">
        <v>38003</v>
      </c>
      <c r="C292"/>
      <c r="D292" s="21">
        <v>314.986</v>
      </c>
    </row>
    <row r="293" spans="1:5" ht="23.25">
      <c r="A293" s="19">
        <v>240714</v>
      </c>
      <c r="B293" s="20">
        <v>38004</v>
      </c>
      <c r="C293"/>
      <c r="D293" s="21">
        <v>314.95599999999996</v>
      </c>
      <c r="E293" s="22">
        <v>314.946</v>
      </c>
    </row>
    <row r="294" spans="1:4" ht="23.25">
      <c r="A294" s="19">
        <v>240715</v>
      </c>
      <c r="B294" s="20">
        <v>38005</v>
      </c>
      <c r="C294"/>
      <c r="D294" s="21">
        <v>314.94599999999997</v>
      </c>
    </row>
    <row r="295" spans="1:4" ht="23.25">
      <c r="A295" s="19">
        <v>240716</v>
      </c>
      <c r="B295" s="20">
        <v>38006</v>
      </c>
      <c r="C295"/>
      <c r="D295" s="21">
        <v>315.20599999999996</v>
      </c>
    </row>
    <row r="296" spans="1:4" ht="23.25">
      <c r="A296" s="19">
        <v>240717</v>
      </c>
      <c r="B296" s="20">
        <v>38007</v>
      </c>
      <c r="C296"/>
      <c r="D296" s="21">
        <v>315.32599999999996</v>
      </c>
    </row>
    <row r="297" spans="1:4" ht="23.25">
      <c r="A297" s="19">
        <v>240718</v>
      </c>
      <c r="B297" s="20">
        <v>38008</v>
      </c>
      <c r="C297"/>
      <c r="D297" s="21">
        <v>315.346</v>
      </c>
    </row>
    <row r="298" spans="1:4" ht="23.25">
      <c r="A298" s="19">
        <v>240719</v>
      </c>
      <c r="B298" s="20">
        <v>38009</v>
      </c>
      <c r="C298"/>
      <c r="D298" s="21">
        <v>315.106</v>
      </c>
    </row>
    <row r="299" spans="1:4" ht="23.25">
      <c r="A299" s="19">
        <v>240720</v>
      </c>
      <c r="B299" s="20">
        <v>38010</v>
      </c>
      <c r="C299"/>
      <c r="D299" s="21">
        <v>315.036</v>
      </c>
    </row>
    <row r="300" spans="1:5" ht="23.25">
      <c r="A300" s="19">
        <v>240721</v>
      </c>
      <c r="B300" s="20">
        <v>38011</v>
      </c>
      <c r="C300"/>
      <c r="D300" s="21">
        <v>315.026</v>
      </c>
      <c r="E300" s="22">
        <v>314.966</v>
      </c>
    </row>
    <row r="301" spans="1:4" ht="23.25">
      <c r="A301" s="19">
        <v>240722</v>
      </c>
      <c r="B301" s="20">
        <v>38012</v>
      </c>
      <c r="C301"/>
      <c r="D301" s="21">
        <v>315.056</v>
      </c>
    </row>
    <row r="302" spans="1:4" ht="23.25">
      <c r="A302" s="19">
        <v>240723</v>
      </c>
      <c r="B302" s="20">
        <v>38013</v>
      </c>
      <c r="C302"/>
      <c r="D302" s="21">
        <v>315.056</v>
      </c>
    </row>
    <row r="303" spans="1:4" ht="23.25">
      <c r="A303" s="19">
        <v>240724</v>
      </c>
      <c r="B303" s="20">
        <v>38014</v>
      </c>
      <c r="C303"/>
      <c r="D303" s="21">
        <v>315.066</v>
      </c>
    </row>
    <row r="304" spans="1:4" ht="23.25">
      <c r="A304" s="19">
        <v>240725</v>
      </c>
      <c r="B304" s="20">
        <v>38015</v>
      </c>
      <c r="C304"/>
      <c r="D304" s="21">
        <v>315.066</v>
      </c>
    </row>
    <row r="305" spans="1:4" ht="23.25">
      <c r="A305" s="19">
        <v>240726</v>
      </c>
      <c r="B305" s="20">
        <v>38016</v>
      </c>
      <c r="C305"/>
      <c r="D305" s="21">
        <v>315.07599999999996</v>
      </c>
    </row>
    <row r="306" spans="1:4" ht="23.25">
      <c r="A306" s="19">
        <v>240727</v>
      </c>
      <c r="B306" s="20">
        <v>38017</v>
      </c>
      <c r="C306"/>
      <c r="D306" s="21">
        <v>315.086</v>
      </c>
    </row>
    <row r="307" spans="1:4" ht="23.25">
      <c r="A307" s="19">
        <v>240728</v>
      </c>
      <c r="B307" s="20">
        <v>38018</v>
      </c>
      <c r="C307"/>
      <c r="D307" s="21">
        <v>315.046</v>
      </c>
    </row>
    <row r="308" spans="1:5" ht="23.25">
      <c r="A308" s="19">
        <v>240729</v>
      </c>
      <c r="B308" s="20">
        <v>38019</v>
      </c>
      <c r="C308"/>
      <c r="D308" s="21">
        <v>315.086</v>
      </c>
      <c r="E308" s="22">
        <v>315.086</v>
      </c>
    </row>
    <row r="309" spans="1:4" ht="23.25">
      <c r="A309" s="19">
        <v>240730</v>
      </c>
      <c r="B309" s="20">
        <v>38020</v>
      </c>
      <c r="C309"/>
      <c r="D309" s="21">
        <v>315.116</v>
      </c>
    </row>
    <row r="310" spans="1:4" ht="23.25">
      <c r="A310" s="19">
        <v>240731</v>
      </c>
      <c r="B310" s="20">
        <v>38021</v>
      </c>
      <c r="C310"/>
      <c r="D310" s="21">
        <v>315.316</v>
      </c>
    </row>
    <row r="311" spans="1:4" ht="23.25">
      <c r="A311" s="19">
        <v>240732</v>
      </c>
      <c r="B311" s="20">
        <v>38022</v>
      </c>
      <c r="C311"/>
      <c r="D311" s="33">
        <v>315.38599999999997</v>
      </c>
    </row>
    <row r="312" spans="1:4" ht="23.25">
      <c r="A312" s="19">
        <v>240733</v>
      </c>
      <c r="B312" s="20">
        <v>38023</v>
      </c>
      <c r="C312"/>
      <c r="D312" s="33">
        <v>314.986</v>
      </c>
    </row>
    <row r="313" spans="1:4" ht="23.25">
      <c r="A313" s="19">
        <v>240734</v>
      </c>
      <c r="B313" s="20">
        <v>38024</v>
      </c>
      <c r="C313"/>
      <c r="D313" s="21">
        <v>314.906</v>
      </c>
    </row>
    <row r="314" spans="1:4" ht="23.25">
      <c r="A314" s="19">
        <v>240735</v>
      </c>
      <c r="B314" s="20">
        <v>38025</v>
      </c>
      <c r="C314"/>
      <c r="D314" s="21">
        <v>314.95599999999996</v>
      </c>
    </row>
    <row r="315" spans="1:4" ht="23.25">
      <c r="A315" s="19">
        <v>240736</v>
      </c>
      <c r="B315" s="20">
        <v>38026</v>
      </c>
      <c r="C315"/>
      <c r="D315" s="21">
        <v>314.95599999999996</v>
      </c>
    </row>
    <row r="316" spans="1:4" ht="23.25">
      <c r="A316" s="19">
        <v>240737</v>
      </c>
      <c r="B316" s="20">
        <v>38027</v>
      </c>
      <c r="C316"/>
      <c r="D316" s="21">
        <v>315.006</v>
      </c>
    </row>
    <row r="317" spans="1:4" ht="23.25">
      <c r="A317" s="19">
        <v>240738</v>
      </c>
      <c r="B317" s="20">
        <v>38028</v>
      </c>
      <c r="C317"/>
      <c r="D317" s="33">
        <v>315.146</v>
      </c>
    </row>
    <row r="318" spans="1:4" ht="23.25">
      <c r="A318" s="19">
        <v>240739</v>
      </c>
      <c r="B318" s="20">
        <v>38029</v>
      </c>
      <c r="C318"/>
      <c r="D318" s="21">
        <v>315.226</v>
      </c>
    </row>
    <row r="319" spans="1:4" ht="23.25">
      <c r="A319" s="19">
        <v>240740</v>
      </c>
      <c r="B319" s="20">
        <v>38030</v>
      </c>
      <c r="C319"/>
      <c r="D319" s="21">
        <v>315.046</v>
      </c>
    </row>
    <row r="320" spans="1:4" ht="23.25">
      <c r="A320" s="19">
        <v>240741</v>
      </c>
      <c r="B320" s="20">
        <v>38031</v>
      </c>
      <c r="C320"/>
      <c r="D320" s="21">
        <v>314.95599999999996</v>
      </c>
    </row>
    <row r="321" spans="1:4" ht="23.25">
      <c r="A321" s="19">
        <v>240742</v>
      </c>
      <c r="B321" s="20">
        <v>38032</v>
      </c>
      <c r="C321"/>
      <c r="D321" s="21">
        <v>314.986</v>
      </c>
    </row>
    <row r="322" spans="1:5" ht="23.25">
      <c r="A322" s="19">
        <v>240743</v>
      </c>
      <c r="B322" s="20">
        <v>38033</v>
      </c>
      <c r="C322"/>
      <c r="D322" s="21">
        <v>314.916</v>
      </c>
      <c r="E322" s="22">
        <v>314.856</v>
      </c>
    </row>
    <row r="323" spans="1:4" ht="23.25">
      <c r="A323" s="19">
        <v>240744</v>
      </c>
      <c r="B323" s="20">
        <v>38034</v>
      </c>
      <c r="C323"/>
      <c r="D323" s="21">
        <v>314.95599999999996</v>
      </c>
    </row>
    <row r="324" spans="1:4" ht="23.25">
      <c r="A324" s="19">
        <v>240745</v>
      </c>
      <c r="B324" s="20">
        <v>38035</v>
      </c>
      <c r="C324"/>
      <c r="D324" s="21">
        <v>315.01599999999996</v>
      </c>
    </row>
    <row r="325" spans="1:4" ht="23.25">
      <c r="A325" s="19">
        <v>240746</v>
      </c>
      <c r="B325" s="20">
        <v>38036</v>
      </c>
      <c r="C325"/>
      <c r="D325" s="21">
        <v>315.026</v>
      </c>
    </row>
    <row r="326" spans="1:4" ht="23.25">
      <c r="A326" s="19">
        <v>240747</v>
      </c>
      <c r="B326" s="20">
        <v>38037</v>
      </c>
      <c r="C326"/>
      <c r="D326" s="21">
        <v>315.026</v>
      </c>
    </row>
    <row r="327" spans="1:4" ht="23.25">
      <c r="A327" s="19">
        <v>240748</v>
      </c>
      <c r="B327" s="20">
        <v>38038</v>
      </c>
      <c r="C327"/>
      <c r="D327" s="21">
        <v>315.026</v>
      </c>
    </row>
    <row r="328" spans="1:4" ht="23.25">
      <c r="A328" s="19">
        <v>240749</v>
      </c>
      <c r="B328" s="20">
        <v>38039</v>
      </c>
      <c r="C328"/>
      <c r="D328" s="21">
        <v>314.936</v>
      </c>
    </row>
    <row r="329" spans="1:4" ht="23.25">
      <c r="A329" s="19">
        <v>240750</v>
      </c>
      <c r="B329" s="20">
        <v>38040</v>
      </c>
      <c r="C329"/>
      <c r="D329" s="21">
        <v>315.026</v>
      </c>
    </row>
    <row r="330" spans="1:4" ht="23.25">
      <c r="A330" s="19">
        <v>240751</v>
      </c>
      <c r="B330" s="20">
        <v>38041</v>
      </c>
      <c r="C330"/>
      <c r="D330" s="21">
        <v>315.356</v>
      </c>
    </row>
    <row r="331" spans="1:4" ht="23.25">
      <c r="A331" s="19">
        <v>240752</v>
      </c>
      <c r="B331" s="20">
        <v>38042</v>
      </c>
      <c r="C331"/>
      <c r="D331" s="21">
        <v>315.396</v>
      </c>
    </row>
    <row r="332" spans="1:5" ht="23.25">
      <c r="A332" s="19">
        <v>240753</v>
      </c>
      <c r="B332" s="20">
        <v>38043</v>
      </c>
      <c r="C332"/>
      <c r="D332" s="21">
        <v>315.336</v>
      </c>
      <c r="E332" s="28"/>
    </row>
    <row r="333" spans="1:5" ht="23.25">
      <c r="A333" s="19">
        <v>240754</v>
      </c>
      <c r="B333" s="20">
        <v>38044</v>
      </c>
      <c r="C333"/>
      <c r="D333" s="21">
        <v>315.32599999999996</v>
      </c>
      <c r="E333" s="22">
        <v>315.326</v>
      </c>
    </row>
    <row r="334" spans="1:4" ht="23.25">
      <c r="A334" s="19">
        <v>240755</v>
      </c>
      <c r="B334" s="20">
        <v>38045</v>
      </c>
      <c r="C334"/>
      <c r="D334" s="21">
        <v>315.306</v>
      </c>
    </row>
    <row r="335" spans="1:4" ht="23.25">
      <c r="A335" s="19">
        <v>240756</v>
      </c>
      <c r="B335" s="20">
        <v>38046</v>
      </c>
      <c r="C335"/>
      <c r="D335" s="21">
        <v>315.146</v>
      </c>
    </row>
    <row r="336" spans="1:4" ht="23.25">
      <c r="A336" s="19">
        <v>240757</v>
      </c>
      <c r="B336" s="20">
        <v>38047</v>
      </c>
      <c r="C336"/>
      <c r="D336" s="21">
        <v>315.096</v>
      </c>
    </row>
    <row r="337" spans="1:4" ht="23.25">
      <c r="A337" s="19">
        <v>240758</v>
      </c>
      <c r="B337" s="20">
        <v>38048</v>
      </c>
      <c r="C337"/>
      <c r="D337" s="21">
        <v>315.146</v>
      </c>
    </row>
    <row r="338" spans="1:4" ht="23.25">
      <c r="A338" s="19">
        <v>240759</v>
      </c>
      <c r="B338" s="20">
        <v>38049</v>
      </c>
      <c r="C338"/>
      <c r="D338" s="21">
        <v>315.126</v>
      </c>
    </row>
    <row r="339" spans="1:4" ht="23.25">
      <c r="A339" s="19">
        <v>240760</v>
      </c>
      <c r="B339" s="20">
        <v>38050</v>
      </c>
      <c r="C339"/>
      <c r="D339" s="21">
        <v>315.146</v>
      </c>
    </row>
    <row r="340" spans="1:4" ht="23.25">
      <c r="A340" s="19">
        <v>240761</v>
      </c>
      <c r="B340" s="20">
        <v>38051</v>
      </c>
      <c r="C340"/>
      <c r="D340" s="21">
        <v>315.186</v>
      </c>
    </row>
    <row r="341" spans="1:4" ht="23.25">
      <c r="A341" s="19">
        <v>240762</v>
      </c>
      <c r="B341" s="20">
        <v>38052</v>
      </c>
      <c r="C341"/>
      <c r="D341" s="21">
        <v>315.19599999999997</v>
      </c>
    </row>
    <row r="342" spans="1:4" ht="23.25">
      <c r="A342" s="19">
        <v>240763</v>
      </c>
      <c r="B342" s="20">
        <v>38053</v>
      </c>
      <c r="C342"/>
      <c r="D342" s="21">
        <v>314.986</v>
      </c>
    </row>
    <row r="343" spans="1:4" ht="23.25">
      <c r="A343" s="19">
        <v>240764</v>
      </c>
      <c r="B343" s="20">
        <v>38054</v>
      </c>
      <c r="C343"/>
      <c r="D343" s="21">
        <v>315.26599999999996</v>
      </c>
    </row>
    <row r="344" spans="1:4" ht="23.25">
      <c r="A344" s="19">
        <v>240765</v>
      </c>
      <c r="B344" s="20">
        <v>38055</v>
      </c>
      <c r="C344"/>
      <c r="D344" s="21">
        <v>315.276</v>
      </c>
    </row>
    <row r="345" spans="1:4" ht="23.25">
      <c r="A345" s="19">
        <v>240766</v>
      </c>
      <c r="B345" s="20">
        <v>38056</v>
      </c>
      <c r="C345"/>
      <c r="D345" s="21">
        <v>315.366</v>
      </c>
    </row>
    <row r="346" spans="1:4" ht="23.25">
      <c r="A346" s="19">
        <v>240767</v>
      </c>
      <c r="B346" s="20">
        <v>38057</v>
      </c>
      <c r="C346"/>
      <c r="D346" s="21">
        <v>315.32599999999996</v>
      </c>
    </row>
    <row r="347" spans="1:4" ht="23.25">
      <c r="A347" s="19">
        <v>240768</v>
      </c>
      <c r="B347" s="20">
        <v>38058</v>
      </c>
      <c r="C347"/>
      <c r="D347" s="21">
        <v>315.32599999999996</v>
      </c>
    </row>
    <row r="348" spans="1:4" ht="23.25">
      <c r="A348" s="19">
        <v>240769</v>
      </c>
      <c r="B348" s="20">
        <v>38059</v>
      </c>
      <c r="C348"/>
      <c r="D348" s="21">
        <v>315.286</v>
      </c>
    </row>
    <row r="349" spans="1:4" ht="23.25">
      <c r="A349" s="19">
        <v>240770</v>
      </c>
      <c r="B349" s="20">
        <v>38060</v>
      </c>
      <c r="C349"/>
      <c r="D349" s="21">
        <v>315.096</v>
      </c>
    </row>
    <row r="350" spans="1:4" ht="23.25">
      <c r="A350" s="19">
        <v>240771</v>
      </c>
      <c r="B350" s="20">
        <v>38061</v>
      </c>
      <c r="C350"/>
      <c r="D350" s="21">
        <v>315.26599999999996</v>
      </c>
    </row>
    <row r="351" spans="1:4" ht="23.25">
      <c r="A351" s="19">
        <v>240772</v>
      </c>
      <c r="B351" s="20">
        <v>38062</v>
      </c>
      <c r="C351"/>
      <c r="D351" s="21">
        <v>315.276</v>
      </c>
    </row>
    <row r="352" spans="1:4" ht="23.25">
      <c r="A352" s="19">
        <v>240773</v>
      </c>
      <c r="B352" s="20">
        <v>38063</v>
      </c>
      <c r="C352"/>
      <c r="D352" s="21">
        <v>315.32599999999996</v>
      </c>
    </row>
    <row r="353" spans="1:4" ht="23.25">
      <c r="A353" s="19">
        <v>240774</v>
      </c>
      <c r="B353" s="20">
        <v>38064</v>
      </c>
      <c r="C353"/>
      <c r="D353" s="21">
        <v>315.286</v>
      </c>
    </row>
    <row r="354" spans="1:4" ht="23.25">
      <c r="A354" s="19">
        <v>240775</v>
      </c>
      <c r="B354" s="20">
        <v>38065</v>
      </c>
      <c r="C354"/>
      <c r="D354" s="21">
        <v>315.26599999999996</v>
      </c>
    </row>
    <row r="355" spans="1:5" ht="23.25">
      <c r="A355" s="19">
        <v>240776</v>
      </c>
      <c r="B355" s="20">
        <v>38066</v>
      </c>
      <c r="C355"/>
      <c r="D355" s="21">
        <v>315.276</v>
      </c>
      <c r="E355" s="22">
        <v>315.226</v>
      </c>
    </row>
    <row r="356" spans="1:4" ht="23.25">
      <c r="A356" s="19">
        <v>240777</v>
      </c>
      <c r="B356" s="20">
        <v>38067</v>
      </c>
      <c r="C356"/>
      <c r="D356" s="21">
        <v>315.086</v>
      </c>
    </row>
    <row r="357" spans="1:4" ht="23.25">
      <c r="A357" s="19">
        <v>240778</v>
      </c>
      <c r="B357" s="20">
        <v>38068</v>
      </c>
      <c r="C357"/>
      <c r="D357" s="21">
        <v>315.149</v>
      </c>
    </row>
    <row r="358" spans="1:4" ht="23.25">
      <c r="A358" s="19">
        <v>240779</v>
      </c>
      <c r="B358" s="20">
        <v>38069</v>
      </c>
      <c r="C358"/>
      <c r="D358" s="21">
        <v>315.256</v>
      </c>
    </row>
    <row r="359" spans="1:4" ht="23.25">
      <c r="A359" s="19">
        <v>240780</v>
      </c>
      <c r="B359" s="20">
        <v>38070</v>
      </c>
      <c r="C359"/>
      <c r="D359" s="21">
        <v>315.226</v>
      </c>
    </row>
    <row r="360" spans="1:4" ht="23.25">
      <c r="A360" s="19">
        <v>240781</v>
      </c>
      <c r="B360" s="20">
        <v>38071</v>
      </c>
      <c r="C360"/>
      <c r="D360" s="21">
        <v>315.246</v>
      </c>
    </row>
    <row r="361" spans="1:4" ht="23.25">
      <c r="A361" s="19">
        <v>240782</v>
      </c>
      <c r="B361" s="20">
        <v>38072</v>
      </c>
      <c r="C361"/>
      <c r="D361" s="21">
        <v>315.246</v>
      </c>
    </row>
    <row r="362" spans="1:5" ht="23.25">
      <c r="A362" s="19">
        <v>240783</v>
      </c>
      <c r="B362" s="20">
        <v>38073</v>
      </c>
      <c r="C362"/>
      <c r="D362" s="21">
        <v>315.226</v>
      </c>
      <c r="E362" s="22">
        <v>315.226</v>
      </c>
    </row>
    <row r="363" spans="1:4" ht="23.25">
      <c r="A363" s="19">
        <v>240784</v>
      </c>
      <c r="B363" s="20">
        <v>38074</v>
      </c>
      <c r="C363"/>
      <c r="D363" s="21">
        <v>315.226</v>
      </c>
    </row>
    <row r="364" spans="1:4" ht="23.25">
      <c r="A364" s="19">
        <v>240785</v>
      </c>
      <c r="B364" s="20">
        <v>38075</v>
      </c>
      <c r="C364"/>
      <c r="D364" s="21">
        <v>315.226</v>
      </c>
    </row>
    <row r="365" spans="1:4" ht="23.25">
      <c r="A365" s="19">
        <v>240786</v>
      </c>
      <c r="B365" s="20">
        <v>38076</v>
      </c>
      <c r="C365"/>
      <c r="D365" s="21">
        <v>315.26599999999996</v>
      </c>
    </row>
    <row r="366" spans="1:4" ht="23.25">
      <c r="A366" s="19">
        <v>240787</v>
      </c>
      <c r="B366" s="20">
        <v>38077</v>
      </c>
      <c r="C366"/>
      <c r="D366" s="21"/>
    </row>
    <row r="367" ht="21">
      <c r="E367" s="23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2004-09-29T08:37:41Z</cp:lastPrinted>
  <dcterms:created xsi:type="dcterms:W3CDTF">1980-01-04T10:11:19Z</dcterms:created>
  <dcterms:modified xsi:type="dcterms:W3CDTF">2018-06-12T06:40:36Z</dcterms:modified>
  <cp:category/>
  <cp:version/>
  <cp:contentType/>
  <cp:contentStatus/>
</cp:coreProperties>
</file>