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65" sheetId="1" r:id="rId1"/>
    <sheet name="P.6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<sst xmlns="http://schemas.openxmlformats.org/spreadsheetml/2006/main" count="175" uniqueCount="33">
  <si>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</si>
  <si>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</si>
  <si>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</si>
  <si>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</si>
  <si>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</si>
  <si>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</si>
  <si>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</si>
  <si>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</si>
  <si>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</si>
  <si>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</si>
  <si>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</si>
  <si>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</si>
  <si>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</si>
  <si>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</si>
  <si>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</si>
  <si>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</si>
  <si>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</si>
  <si>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</si>
  <si>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</si>
  <si>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</si>
  <si>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หมายเหตุ 1. หยุดการสำรวจปริมาณน้ำตั้งแต่ปี 2546- ปัจจุบัน</t>
  </si>
  <si>
    <t xml:space="preserve"> ปีน้ำเริ่มตั้งแต่ 1 เม.ย. ถึง 31 มี.ค. ของปีต่อไป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</si>
  <si>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</si>
  <si>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</si>
  <si>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</si>
  <si>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</si>
  <si>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</si>
  <si>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</si>
  <si>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</si>
  <si>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</si>
  <si>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</si>
  <si>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ตั้งแต่ ปี2553 ไม่สำรวจปริมาณน้ำ</t>
  </si>
  <si>
    <t xml:space="preserve"> 2. ตั้งแต่ปีน้ำ 2553 ไม่สำรวจปริมาณน้ำ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</si>
</sst>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d\ ดดด"/>
    <numFmt numFmtId="201" formatCode="0.000"/>
    <numFmt numFmtId="202" formatCode="dดดด"/>
    <numFmt numFmtId="203" formatCode="0.0"/>
    <numFmt numFmtId="204" formatCode="mmm\-yyyy"/>
    <numFmt numFmtId="205" formatCode="\t#,##0.00_);\(\t#,##0.00\)"/>
    <numFmt numFmtId="206" formatCode="\t#,##0.00_);[Red]\(\t#,##0.00\)"/>
    <numFmt numFmtId="207" formatCode="&quot;฿&quot;\t#,##0.00_);\(&quot;฿&quot;\t#,##0.00\)"/>
    <numFmt numFmtId="208" formatCode="&quot;฿&quot;\t#,##0.00_);[Red]\(&quot;฿&quot;\t#,##0.00\)"/>
    <numFmt numFmtId="209" formatCode="\t#\ \t0/\t0"/>
    <numFmt numFmtId="210" formatCode="\t#\ \t00/\t00"/>
    <numFmt numFmtId="211" formatCode="d\ ดดดด\ bbbb"/>
    <numFmt numFmtId="212" formatCode="ว\ ดดดด\ ปปปป"/>
    <numFmt numFmtId="213" formatCode="ช:น:ss"/>
    <numFmt numFmtId="214" formatCode="วว/ดด/ปป\ ช:น"/>
    <numFmt numFmtId="215" formatCode="0.00_)"/>
    <numFmt numFmtId="216" formatCode="0.0_)"/>
    <numFmt numFmtId="217" formatCode="0_)"/>
    <numFmt numFmtId="218" formatCode="[$-409]h:mm:ss\ AM/PM"/>
    <numFmt numFmtId="219" formatCode="0_);\(0\)"/>
    <numFmt numFmtId="220" formatCode="0.000_)"/>
    <numFmt numFmtId="221" formatCode="#,##0.0"/>
    <numFmt numFmtId="222" formatCode="#,##0_ ;\-#,##0\ "/>
    <numFmt numFmtId="223" formatCode="#,##0.0_ ;\-#,##0.0\ "/>
    <numFmt numFmtId="224" formatCode="#,##0.00_ ;\-#,##0.00\ "/>
    <numFmt numFmtId="225" formatCode="bbbb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color indexed="10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b/>
      <sz val="10.5"/>
      <color indexed="17"/>
      <name val="Arial"/>
      <family val="0"/>
    </font>
    <font>
      <sz val="8"/>
      <color indexed="10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220" fontId="0" fillId="0" borderId="0" xfId="0" applyNumberFormat="1" applyAlignment="1">
      <alignment/>
    </xf>
    <xf numFmtId="200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17" fontId="0" fillId="34" borderId="14" xfId="0" applyNumberFormat="1" applyFont="1" applyFill="1" applyBorder="1" applyAlignment="1">
      <alignment horizontal="center"/>
    </xf>
    <xf numFmtId="217" fontId="0" fillId="34" borderId="15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 horizontal="center"/>
      <protection/>
    </xf>
    <xf numFmtId="217" fontId="0" fillId="34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 applyProtection="1">
      <alignment horizontal="center"/>
      <protection/>
    </xf>
    <xf numFmtId="217" fontId="0" fillId="34" borderId="10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center"/>
    </xf>
    <xf numFmtId="217" fontId="0" fillId="34" borderId="16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8" fillId="0" borderId="0" xfId="0" applyFont="1" applyAlignment="1">
      <alignment/>
    </xf>
    <xf numFmtId="200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0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20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20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center"/>
    </xf>
    <xf numFmtId="200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00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20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12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200" fontId="12" fillId="0" borderId="17" xfId="0" applyNumberFormat="1" applyFont="1" applyBorder="1" applyAlignment="1">
      <alignment horizontal="centerContinuous"/>
    </xf>
    <xf numFmtId="2" fontId="12" fillId="0" borderId="17" xfId="0" applyNumberFormat="1" applyFont="1" applyBorder="1" applyAlignment="1">
      <alignment horizontal="centerContinuous"/>
    </xf>
    <xf numFmtId="200" fontId="11" fillId="0" borderId="18" xfId="0" applyNumberFormat="1" applyFont="1" applyBorder="1" applyAlignment="1">
      <alignment horizontal="centerContinuous"/>
    </xf>
    <xf numFmtId="200" fontId="11" fillId="0" borderId="17" xfId="0" applyNumberFormat="1" applyFont="1" applyBorder="1" applyAlignment="1">
      <alignment horizontal="centerContinuous"/>
    </xf>
    <xf numFmtId="200" fontId="12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2" fillId="0" borderId="20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200" fontId="11" fillId="0" borderId="21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200" fontId="11" fillId="0" borderId="22" xfId="0" applyNumberFormat="1" applyFont="1" applyBorder="1" applyAlignment="1">
      <alignment horizontal="centerContinuous"/>
    </xf>
    <xf numFmtId="2" fontId="11" fillId="0" borderId="13" xfId="0" applyNumberFormat="1" applyFont="1" applyBorder="1" applyAlignment="1">
      <alignment horizontal="centerContinuous"/>
    </xf>
    <xf numFmtId="200" fontId="11" fillId="0" borderId="13" xfId="0" applyNumberFormat="1" applyFont="1" applyBorder="1" applyAlignment="1">
      <alignment horizontal="centerContinuous"/>
    </xf>
    <xf numFmtId="2" fontId="11" fillId="0" borderId="22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200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left"/>
    </xf>
    <xf numFmtId="200" fontId="12" fillId="0" borderId="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200" fontId="12" fillId="0" borderId="16" xfId="0" applyNumberFormat="1" applyFont="1" applyBorder="1" applyAlignment="1">
      <alignment horizontal="center"/>
    </xf>
    <xf numFmtId="22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13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1" xfId="0" applyNumberFormat="1" applyFont="1" applyBorder="1" applyAlignment="1">
      <alignment horizontal="center"/>
    </xf>
    <xf numFmtId="200" fontId="12" fillId="0" borderId="21" xfId="0" applyNumberFormat="1" applyFont="1" applyBorder="1" applyAlignment="1">
      <alignment horizontal="right"/>
    </xf>
    <xf numFmtId="200" fontId="12" fillId="0" borderId="2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200" fontId="12" fillId="0" borderId="21" xfId="0" applyNumberFormat="1" applyFont="1" applyBorder="1" applyAlignment="1">
      <alignment horizontal="center"/>
    </xf>
    <xf numFmtId="200" fontId="12" fillId="0" borderId="13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200" fontId="8" fillId="0" borderId="26" xfId="0" applyNumberFormat="1" applyFont="1" applyBorder="1" applyAlignment="1">
      <alignment horizontal="right"/>
    </xf>
    <xf numFmtId="200" fontId="8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2" fontId="8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8" fillId="36" borderId="28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00" fontId="8" fillId="0" borderId="26" xfId="0" applyNumberFormat="1" applyFont="1" applyBorder="1" applyAlignment="1">
      <alignment/>
    </xf>
    <xf numFmtId="16" fontId="8" fillId="0" borderId="26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200" fontId="8" fillId="0" borderId="27" xfId="0" applyNumberFormat="1" applyFont="1" applyBorder="1" applyAlignment="1">
      <alignment/>
    </xf>
    <xf numFmtId="200" fontId="13" fillId="0" borderId="0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00" fontId="8" fillId="0" borderId="19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 vertical="center"/>
    </xf>
    <xf numFmtId="2" fontId="8" fillId="0" borderId="30" xfId="0" applyNumberFormat="1" applyFont="1" applyBorder="1" applyAlignment="1">
      <alignment horizontal="right"/>
    </xf>
    <xf numFmtId="2" fontId="55" fillId="0" borderId="0" xfId="0" applyNumberFormat="1" applyFont="1" applyAlignment="1">
      <alignment/>
    </xf>
    <xf numFmtId="1" fontId="1" fillId="35" borderId="12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P.65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625"/>
          <c:w val="0.838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'P.65'!$X$5:$X$35</c:f>
              <c:numCache/>
            </c:numRef>
          </c:cat>
          <c:val>
            <c:numRef>
              <c:f>'P.65'!$Y$5:$Y$35</c:f>
              <c:numCache/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779063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P.65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'P.65'!$X$5:$X$30</c:f>
              <c:numCache/>
            </c:numRef>
          </c:cat>
          <c:val>
            <c:numRef>
              <c:f>'P.65'!$Z$5:$Z$30</c:f>
              <c:numCache/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0529424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PageLayoutView="0" workbookViewId="0" topLeftCell="A28">
      <selection activeCell="AB40" sqref="AB40"/>
    </sheetView>
  </sheetViews>
  <sheetFormatPr defaultColWidth="6.66015625" defaultRowHeight="21"/>
  <cols>
    <col min="1" max="1" width="6.66015625" style="30" customWidth="1"/>
    <col min="2" max="2" width="7.16015625" style="35" customWidth="1"/>
    <col min="3" max="3" width="6.66015625" style="35" customWidth="1"/>
    <col min="4" max="4" width="7.33203125" style="40" customWidth="1"/>
    <col min="5" max="5" width="7.16015625" style="30" customWidth="1"/>
    <col min="6" max="6" width="6.83203125" style="35" customWidth="1"/>
    <col min="7" max="7" width="7.33203125" style="40" customWidth="1"/>
    <col min="8" max="8" width="7.16015625" style="35" customWidth="1"/>
    <col min="9" max="9" width="6.66015625" style="35" customWidth="1"/>
    <col min="10" max="10" width="8" style="40" customWidth="1"/>
    <col min="11" max="11" width="7.16015625" style="35" customWidth="1"/>
    <col min="12" max="12" width="6.66015625" style="35" customWidth="1"/>
    <col min="13" max="13" width="8.16015625" style="40" customWidth="1"/>
    <col min="14" max="14" width="8.5" style="30" customWidth="1"/>
    <col min="15" max="16" width="6.66015625" style="30" customWidth="1"/>
    <col min="17" max="17" width="7.5" style="30" customWidth="1"/>
    <col min="18" max="16384" width="6.66015625" style="30" customWidth="1"/>
  </cols>
  <sheetData>
    <row r="1" spans="2:15" ht="28.5">
      <c r="B1" s="31" t="s">
        <v>0</v>
      </c>
      <c r="C1" s="32"/>
      <c r="D1" s="33"/>
      <c r="E1" s="32"/>
      <c r="F1" s="32"/>
      <c r="G1" s="33"/>
      <c r="H1" s="32"/>
      <c r="I1" s="32"/>
      <c r="J1" s="33"/>
      <c r="K1" s="32"/>
      <c r="L1" s="32"/>
      <c r="M1" s="33"/>
      <c r="N1" s="32" t="s">
        <v>1</v>
      </c>
      <c r="O1" s="32"/>
    </row>
    <row r="2" spans="1:15" ht="6" customHeight="1">
      <c r="A2" s="34"/>
      <c r="D2" s="36"/>
      <c r="E2" s="35"/>
      <c r="G2" s="36"/>
      <c r="I2" s="37"/>
      <c r="J2" s="38"/>
      <c r="K2" s="39"/>
      <c r="L2" s="39"/>
      <c r="N2" s="35"/>
      <c r="O2" s="35"/>
    </row>
    <row r="3" spans="1:15" ht="23.25" customHeight="1">
      <c r="A3" s="41" t="s">
        <v>2</v>
      </c>
      <c r="B3" s="42"/>
      <c r="C3" s="42"/>
      <c r="D3" s="43"/>
      <c r="E3" s="42"/>
      <c r="F3" s="42"/>
      <c r="G3" s="43"/>
      <c r="H3" s="42"/>
      <c r="I3" s="44"/>
      <c r="J3" s="45"/>
      <c r="K3" s="46"/>
      <c r="L3" s="47" t="s">
        <v>18</v>
      </c>
      <c r="M3" s="48"/>
      <c r="N3" s="49"/>
      <c r="O3" s="49"/>
    </row>
    <row r="4" spans="1:17" ht="22.5" customHeight="1">
      <c r="A4" s="50" t="s">
        <v>19</v>
      </c>
      <c r="B4" s="51"/>
      <c r="C4" s="51"/>
      <c r="D4" s="52"/>
      <c r="E4" s="49"/>
      <c r="F4" s="49"/>
      <c r="G4" s="52"/>
      <c r="H4" s="49"/>
      <c r="I4" s="53"/>
      <c r="J4" s="54"/>
      <c r="K4" s="55"/>
      <c r="L4" s="55"/>
      <c r="M4" s="48"/>
      <c r="N4" s="49"/>
      <c r="O4" s="49"/>
      <c r="Q4" s="35">
        <v>740.406</v>
      </c>
    </row>
    <row r="5" spans="1:15" ht="18.75">
      <c r="A5" s="56"/>
      <c r="B5" s="57" t="s">
        <v>3</v>
      </c>
      <c r="C5" s="58"/>
      <c r="D5" s="59"/>
      <c r="E5" s="60"/>
      <c r="F5" s="60"/>
      <c r="G5" s="59"/>
      <c r="H5" s="61" t="s">
        <v>4</v>
      </c>
      <c r="I5" s="60"/>
      <c r="J5" s="62"/>
      <c r="K5" s="60"/>
      <c r="L5" s="60"/>
      <c r="M5" s="63"/>
      <c r="N5" s="64" t="s">
        <v>5</v>
      </c>
      <c r="O5" s="65"/>
    </row>
    <row r="6" spans="1:15" ht="18.75">
      <c r="A6" s="66" t="s">
        <v>6</v>
      </c>
      <c r="B6" s="67" t="s">
        <v>7</v>
      </c>
      <c r="C6" s="68"/>
      <c r="D6" s="69"/>
      <c r="E6" s="67" t="s">
        <v>8</v>
      </c>
      <c r="F6" s="70"/>
      <c r="G6" s="71"/>
      <c r="H6" s="72" t="s">
        <v>7</v>
      </c>
      <c r="I6" s="70"/>
      <c r="J6" s="69"/>
      <c r="K6" s="67" t="s">
        <v>8</v>
      </c>
      <c r="L6" s="70"/>
      <c r="M6" s="73"/>
      <c r="N6" s="74" t="s">
        <v>1</v>
      </c>
      <c r="O6" s="67"/>
    </row>
    <row r="7" spans="1:43" s="35" customFormat="1" ht="18.75">
      <c r="A7" s="75" t="s">
        <v>9</v>
      </c>
      <c r="B7" s="76" t="s">
        <v>10</v>
      </c>
      <c r="C7" s="76" t="s">
        <v>11</v>
      </c>
      <c r="D7" s="77" t="s">
        <v>12</v>
      </c>
      <c r="E7" s="78" t="s">
        <v>10</v>
      </c>
      <c r="F7" s="76" t="s">
        <v>11</v>
      </c>
      <c r="G7" s="79" t="s">
        <v>12</v>
      </c>
      <c r="H7" s="80" t="s">
        <v>10</v>
      </c>
      <c r="I7" s="78" t="s">
        <v>11</v>
      </c>
      <c r="J7" s="77" t="s">
        <v>12</v>
      </c>
      <c r="K7" s="81" t="s">
        <v>10</v>
      </c>
      <c r="L7" s="81" t="s">
        <v>11</v>
      </c>
      <c r="M7" s="82" t="s">
        <v>12</v>
      </c>
      <c r="N7" s="81" t="s">
        <v>11</v>
      </c>
      <c r="O7" s="81" t="s">
        <v>13</v>
      </c>
      <c r="AP7" s="83"/>
      <c r="AQ7" s="84"/>
    </row>
    <row r="8" spans="1:43" ht="18.75">
      <c r="A8" s="85"/>
      <c r="B8" s="86" t="s">
        <v>14</v>
      </c>
      <c r="C8" s="87" t="s">
        <v>15</v>
      </c>
      <c r="D8" s="88"/>
      <c r="E8" s="86" t="s">
        <v>14</v>
      </c>
      <c r="F8" s="87" t="s">
        <v>15</v>
      </c>
      <c r="G8" s="89"/>
      <c r="H8" s="90" t="s">
        <v>14</v>
      </c>
      <c r="I8" s="87" t="s">
        <v>15</v>
      </c>
      <c r="J8" s="91"/>
      <c r="K8" s="86" t="s">
        <v>14</v>
      </c>
      <c r="L8" s="87" t="s">
        <v>15</v>
      </c>
      <c r="M8" s="92"/>
      <c r="N8" s="87" t="s">
        <v>16</v>
      </c>
      <c r="O8" s="86" t="s">
        <v>15</v>
      </c>
      <c r="Q8" s="93"/>
      <c r="R8" s="93"/>
      <c r="AP8" s="83"/>
      <c r="AQ8" s="84"/>
    </row>
    <row r="9" spans="1:43" ht="18" customHeight="1">
      <c r="A9" s="94">
        <v>2535</v>
      </c>
      <c r="B9" s="95">
        <f>$Q$4+Q9</f>
        <v>742.9159999999999</v>
      </c>
      <c r="C9" s="96">
        <v>31.05</v>
      </c>
      <c r="D9" s="97">
        <v>34593</v>
      </c>
      <c r="E9" s="102">
        <f>$Q$4+R9</f>
        <v>742.5459999999999</v>
      </c>
      <c r="F9" s="96">
        <v>22.28</v>
      </c>
      <c r="G9" s="98">
        <v>34595</v>
      </c>
      <c r="H9" s="99" t="s">
        <v>17</v>
      </c>
      <c r="I9" s="96" t="s">
        <v>17</v>
      </c>
      <c r="J9" s="97" t="s">
        <v>17</v>
      </c>
      <c r="K9" s="96" t="s">
        <v>17</v>
      </c>
      <c r="L9" s="96" t="s">
        <v>17</v>
      </c>
      <c r="M9" s="97" t="s">
        <v>17</v>
      </c>
      <c r="N9" s="96" t="s">
        <v>17</v>
      </c>
      <c r="O9" s="100" t="s">
        <v>17</v>
      </c>
      <c r="Q9" s="35">
        <v>2.51</v>
      </c>
      <c r="R9" s="30">
        <v>2.14</v>
      </c>
      <c r="T9" s="93" t="s">
        <v>22</v>
      </c>
      <c r="U9" s="93" t="s">
        <v>22</v>
      </c>
      <c r="AP9" s="83"/>
      <c r="AQ9" s="84"/>
    </row>
    <row r="10" spans="1:43" ht="18" customHeight="1">
      <c r="A10" s="94">
        <v>2536</v>
      </c>
      <c r="B10" s="101">
        <f aca="true" t="shared" si="0" ref="B10:B23">$Q$4+Q10</f>
        <v>742.7059999999999</v>
      </c>
      <c r="C10" s="102">
        <v>23.6</v>
      </c>
      <c r="D10" s="97">
        <v>34578</v>
      </c>
      <c r="E10" s="102">
        <f aca="true" t="shared" si="1" ref="E10:E23">$Q$4+R10</f>
        <v>742.236</v>
      </c>
      <c r="F10" s="96">
        <v>13.68</v>
      </c>
      <c r="G10" s="98">
        <v>34578</v>
      </c>
      <c r="H10" s="101">
        <f>$Q$4+T10</f>
        <v>740.866</v>
      </c>
      <c r="I10" s="96">
        <v>0.15</v>
      </c>
      <c r="J10" s="97">
        <v>34461</v>
      </c>
      <c r="K10" s="102">
        <f>$Q$4+U10</f>
        <v>740.866</v>
      </c>
      <c r="L10" s="96">
        <v>0.15</v>
      </c>
      <c r="M10" s="97">
        <v>34826</v>
      </c>
      <c r="N10" s="102">
        <v>62.51</v>
      </c>
      <c r="O10" s="103">
        <v>1.9821733469999998</v>
      </c>
      <c r="Q10" s="35">
        <v>2.3</v>
      </c>
      <c r="R10" s="30">
        <v>1.83</v>
      </c>
      <c r="T10" s="30">
        <v>0.46</v>
      </c>
      <c r="U10" s="30">
        <v>0.46</v>
      </c>
      <c r="AP10" s="83"/>
      <c r="AQ10" s="84"/>
    </row>
    <row r="11" spans="1:43" ht="18" customHeight="1">
      <c r="A11" s="94">
        <v>2537</v>
      </c>
      <c r="B11" s="101">
        <f t="shared" si="0"/>
        <v>743.726</v>
      </c>
      <c r="C11" s="102">
        <v>83.6</v>
      </c>
      <c r="D11" s="97">
        <v>35733</v>
      </c>
      <c r="E11" s="102">
        <f t="shared" si="1"/>
        <v>743.366</v>
      </c>
      <c r="F11" s="96">
        <v>57.76</v>
      </c>
      <c r="G11" s="98">
        <v>35723</v>
      </c>
      <c r="H11" s="101">
        <f aca="true" t="shared" si="2" ref="H11:H19">$Q$4+T11</f>
        <v>740.886</v>
      </c>
      <c r="I11" s="96">
        <v>0.45</v>
      </c>
      <c r="J11" s="97">
        <v>35548</v>
      </c>
      <c r="K11" s="102">
        <f aca="true" t="shared" si="3" ref="K11:K23">$Q$4+U11</f>
        <v>740.886</v>
      </c>
      <c r="L11" s="96">
        <v>0.45</v>
      </c>
      <c r="M11" s="97">
        <v>35548</v>
      </c>
      <c r="N11" s="102">
        <v>156.27</v>
      </c>
      <c r="O11" s="100">
        <v>4.96</v>
      </c>
      <c r="Q11" s="35">
        <v>3.32</v>
      </c>
      <c r="R11" s="30">
        <v>2.96</v>
      </c>
      <c r="T11" s="30">
        <v>0.48</v>
      </c>
      <c r="U11" s="30">
        <v>0.48</v>
      </c>
      <c r="AP11" s="83"/>
      <c r="AQ11" s="84"/>
    </row>
    <row r="12" spans="1:43" ht="18" customHeight="1">
      <c r="A12" s="94">
        <v>2538</v>
      </c>
      <c r="B12" s="101">
        <f t="shared" si="0"/>
        <v>743.766</v>
      </c>
      <c r="C12" s="104">
        <v>98.88</v>
      </c>
      <c r="D12" s="97">
        <v>35642</v>
      </c>
      <c r="E12" s="102">
        <f t="shared" si="1"/>
        <v>743.0859999999999</v>
      </c>
      <c r="F12" s="96">
        <v>49.28</v>
      </c>
      <c r="G12" s="98">
        <v>35643</v>
      </c>
      <c r="H12" s="101">
        <f t="shared" si="2"/>
        <v>741.006</v>
      </c>
      <c r="I12" s="102">
        <v>0.42</v>
      </c>
      <c r="J12" s="97">
        <v>36223</v>
      </c>
      <c r="K12" s="102">
        <f t="shared" si="3"/>
        <v>740.896</v>
      </c>
      <c r="L12" s="102">
        <v>0.3</v>
      </c>
      <c r="M12" s="97">
        <v>35515</v>
      </c>
      <c r="N12" s="102">
        <v>150.481</v>
      </c>
      <c r="O12" s="100">
        <v>4.76</v>
      </c>
      <c r="Q12" s="35">
        <v>3.36</v>
      </c>
      <c r="R12" s="30">
        <v>2.68</v>
      </c>
      <c r="T12" s="30">
        <v>0.6</v>
      </c>
      <c r="U12" s="30">
        <v>0.49</v>
      </c>
      <c r="AP12" s="83"/>
      <c r="AQ12" s="84"/>
    </row>
    <row r="13" spans="1:43" ht="18" customHeight="1">
      <c r="A13" s="94">
        <v>2539</v>
      </c>
      <c r="B13" s="101">
        <f t="shared" si="0"/>
        <v>743.7059999999999</v>
      </c>
      <c r="C13" s="102">
        <v>86</v>
      </c>
      <c r="D13" s="97">
        <v>36405</v>
      </c>
      <c r="E13" s="102">
        <f t="shared" si="1"/>
        <v>743.1859999999999</v>
      </c>
      <c r="F13" s="96">
        <v>50.16</v>
      </c>
      <c r="G13" s="98">
        <v>36405</v>
      </c>
      <c r="H13" s="101">
        <f t="shared" si="2"/>
        <v>741.016</v>
      </c>
      <c r="I13" s="96">
        <v>0.17</v>
      </c>
      <c r="J13" s="97">
        <v>36251</v>
      </c>
      <c r="K13" s="102">
        <f t="shared" si="3"/>
        <v>741.016</v>
      </c>
      <c r="L13" s="96">
        <v>0.17</v>
      </c>
      <c r="M13" s="97">
        <v>36251</v>
      </c>
      <c r="N13" s="102">
        <v>107.861</v>
      </c>
      <c r="O13" s="100">
        <v>3.42</v>
      </c>
      <c r="Q13" s="35">
        <v>3.3</v>
      </c>
      <c r="R13" s="30">
        <v>2.78</v>
      </c>
      <c r="T13" s="30">
        <v>0.61</v>
      </c>
      <c r="U13" s="30">
        <v>0.61</v>
      </c>
      <c r="AP13" s="83"/>
      <c r="AQ13" s="84"/>
    </row>
    <row r="14" spans="1:43" ht="18" customHeight="1">
      <c r="A14" s="94">
        <v>2540</v>
      </c>
      <c r="B14" s="101">
        <f t="shared" si="0"/>
        <v>743.006</v>
      </c>
      <c r="C14" s="102">
        <v>34</v>
      </c>
      <c r="D14" s="97">
        <v>35716</v>
      </c>
      <c r="E14" s="102">
        <f t="shared" si="1"/>
        <v>742.3259999999999</v>
      </c>
      <c r="F14" s="96">
        <v>17.06</v>
      </c>
      <c r="G14" s="98">
        <v>36399</v>
      </c>
      <c r="H14" s="101">
        <f t="shared" si="2"/>
        <v>740.9359999999999</v>
      </c>
      <c r="I14" s="96">
        <v>0.07</v>
      </c>
      <c r="J14" s="97">
        <v>36240</v>
      </c>
      <c r="K14" s="102">
        <f t="shared" si="3"/>
        <v>740.9359999999999</v>
      </c>
      <c r="L14" s="96">
        <v>0.07</v>
      </c>
      <c r="M14" s="97">
        <v>36240</v>
      </c>
      <c r="N14" s="102">
        <v>65.37</v>
      </c>
      <c r="O14" s="100">
        <v>2.07</v>
      </c>
      <c r="Q14" s="35">
        <v>2.6</v>
      </c>
      <c r="R14" s="30">
        <v>1.92</v>
      </c>
      <c r="T14" s="30">
        <v>0.53</v>
      </c>
      <c r="U14" s="30">
        <v>0.53</v>
      </c>
      <c r="AP14" s="83"/>
      <c r="AQ14" s="84"/>
    </row>
    <row r="15" spans="1:43" ht="18" customHeight="1">
      <c r="A15" s="94">
        <v>2541</v>
      </c>
      <c r="B15" s="101">
        <f t="shared" si="0"/>
        <v>742.9659999999999</v>
      </c>
      <c r="C15" s="96">
        <v>27.78</v>
      </c>
      <c r="D15" s="97">
        <v>36413</v>
      </c>
      <c r="E15" s="102">
        <f t="shared" si="1"/>
        <v>742.4359999999999</v>
      </c>
      <c r="F15" s="96">
        <v>18.58</v>
      </c>
      <c r="G15" s="98">
        <v>36413</v>
      </c>
      <c r="H15" s="101">
        <f t="shared" si="2"/>
        <v>740.9259999999999</v>
      </c>
      <c r="I15" s="96">
        <v>0.06</v>
      </c>
      <c r="J15" s="97">
        <v>36250</v>
      </c>
      <c r="K15" s="102">
        <f t="shared" si="3"/>
        <v>740.9259999999999</v>
      </c>
      <c r="L15" s="96">
        <v>0.06</v>
      </c>
      <c r="M15" s="97">
        <v>36250</v>
      </c>
      <c r="N15" s="102">
        <v>33.985</v>
      </c>
      <c r="O15" s="100">
        <v>1.08</v>
      </c>
      <c r="Q15" s="35">
        <v>2.56</v>
      </c>
      <c r="R15" s="30">
        <v>2.03</v>
      </c>
      <c r="T15" s="30">
        <v>0.52</v>
      </c>
      <c r="U15" s="30">
        <v>0.52</v>
      </c>
      <c r="AP15" s="83"/>
      <c r="AQ15" s="84"/>
    </row>
    <row r="16" spans="1:43" ht="18" customHeight="1">
      <c r="A16" s="94">
        <v>2542</v>
      </c>
      <c r="B16" s="101">
        <f t="shared" si="0"/>
        <v>743.146</v>
      </c>
      <c r="C16" s="102">
        <v>23.1</v>
      </c>
      <c r="D16" s="97">
        <v>37155</v>
      </c>
      <c r="E16" s="102">
        <f t="shared" si="1"/>
        <v>742.516</v>
      </c>
      <c r="F16" s="96">
        <v>16.47</v>
      </c>
      <c r="G16" s="98">
        <v>37155</v>
      </c>
      <c r="H16" s="101">
        <f t="shared" si="2"/>
        <v>740.9459999999999</v>
      </c>
      <c r="I16" s="96">
        <v>0.14</v>
      </c>
      <c r="J16" s="97">
        <v>37002</v>
      </c>
      <c r="K16" s="102">
        <f t="shared" si="3"/>
        <v>740.9459999999999</v>
      </c>
      <c r="L16" s="96">
        <v>0.14</v>
      </c>
      <c r="M16" s="97">
        <v>36982</v>
      </c>
      <c r="N16" s="102">
        <v>55.28</v>
      </c>
      <c r="O16" s="100">
        <v>1.75</v>
      </c>
      <c r="Q16" s="35">
        <v>2.74</v>
      </c>
      <c r="R16" s="30">
        <v>2.11</v>
      </c>
      <c r="T16" s="30">
        <v>0.54</v>
      </c>
      <c r="U16" s="30">
        <v>0.54</v>
      </c>
      <c r="AP16" s="83"/>
      <c r="AQ16" s="84"/>
    </row>
    <row r="17" spans="1:43" ht="18" customHeight="1">
      <c r="A17" s="94">
        <v>2543</v>
      </c>
      <c r="B17" s="101">
        <f t="shared" si="0"/>
        <v>743.406</v>
      </c>
      <c r="C17" s="102">
        <v>37</v>
      </c>
      <c r="D17" s="97">
        <v>37044</v>
      </c>
      <c r="E17" s="102">
        <f t="shared" si="1"/>
        <v>742.5859999999999</v>
      </c>
      <c r="F17" s="96">
        <v>16.28</v>
      </c>
      <c r="G17" s="98">
        <v>37078</v>
      </c>
      <c r="H17" s="101">
        <f t="shared" si="2"/>
        <v>741.016</v>
      </c>
      <c r="I17" s="102">
        <v>0.185</v>
      </c>
      <c r="J17" s="97">
        <v>36953</v>
      </c>
      <c r="K17" s="102">
        <f t="shared" si="3"/>
        <v>741.026</v>
      </c>
      <c r="L17" s="96">
        <v>0.22</v>
      </c>
      <c r="M17" s="97">
        <v>36989</v>
      </c>
      <c r="N17" s="102">
        <v>83.652</v>
      </c>
      <c r="O17" s="100">
        <v>2.65</v>
      </c>
      <c r="Q17" s="35">
        <v>3</v>
      </c>
      <c r="R17" s="30">
        <v>2.18</v>
      </c>
      <c r="T17" s="30">
        <v>0.61</v>
      </c>
      <c r="U17" s="30">
        <v>0.62</v>
      </c>
      <c r="AP17" s="83"/>
      <c r="AQ17" s="84"/>
    </row>
    <row r="18" spans="1:43" ht="18" customHeight="1">
      <c r="A18" s="94">
        <v>2544</v>
      </c>
      <c r="B18" s="101">
        <f t="shared" si="0"/>
        <v>743.8059999999999</v>
      </c>
      <c r="C18" s="102">
        <v>57</v>
      </c>
      <c r="D18" s="97">
        <v>37472</v>
      </c>
      <c r="E18" s="102">
        <f t="shared" si="1"/>
        <v>743.4559999999999</v>
      </c>
      <c r="F18" s="102">
        <v>43.9</v>
      </c>
      <c r="G18" s="98">
        <v>37472</v>
      </c>
      <c r="H18" s="101">
        <f t="shared" si="2"/>
        <v>741.006</v>
      </c>
      <c r="I18" s="96">
        <v>0.13</v>
      </c>
      <c r="J18" s="97">
        <v>37367</v>
      </c>
      <c r="K18" s="102">
        <f t="shared" si="3"/>
        <v>740.536</v>
      </c>
      <c r="L18" s="102">
        <v>0.6</v>
      </c>
      <c r="M18" s="97">
        <v>37369</v>
      </c>
      <c r="N18" s="102">
        <v>116.668</v>
      </c>
      <c r="O18" s="103">
        <v>3.7</v>
      </c>
      <c r="Q18" s="35">
        <v>3.4</v>
      </c>
      <c r="R18" s="30">
        <v>3.05</v>
      </c>
      <c r="T18" s="30">
        <v>0.6</v>
      </c>
      <c r="U18" s="30">
        <v>0.13</v>
      </c>
      <c r="AP18" s="83"/>
      <c r="AQ18" s="84"/>
    </row>
    <row r="19" spans="1:43" ht="18" customHeight="1">
      <c r="A19" s="94">
        <v>2545</v>
      </c>
      <c r="B19" s="101">
        <f t="shared" si="0"/>
        <v>743.606</v>
      </c>
      <c r="C19" s="102">
        <v>49.3</v>
      </c>
      <c r="D19" s="97">
        <v>36419</v>
      </c>
      <c r="E19" s="102">
        <f t="shared" si="1"/>
        <v>743.3159999999999</v>
      </c>
      <c r="F19" s="96">
        <v>39.32</v>
      </c>
      <c r="G19" s="98">
        <v>34586</v>
      </c>
      <c r="H19" s="101">
        <f t="shared" si="2"/>
        <v>741.116</v>
      </c>
      <c r="I19" s="96" t="s">
        <v>22</v>
      </c>
      <c r="J19" s="97">
        <v>38481</v>
      </c>
      <c r="K19" s="102">
        <f t="shared" si="3"/>
        <v>741.116</v>
      </c>
      <c r="L19" s="96" t="s">
        <v>22</v>
      </c>
      <c r="M19" s="97">
        <v>38482</v>
      </c>
      <c r="N19" s="102" t="s">
        <v>22</v>
      </c>
      <c r="O19" s="100" t="s">
        <v>22</v>
      </c>
      <c r="Q19" s="35">
        <v>3.2</v>
      </c>
      <c r="R19" s="30">
        <v>2.91</v>
      </c>
      <c r="T19" s="30">
        <v>0.71</v>
      </c>
      <c r="U19" s="30">
        <v>0.71</v>
      </c>
      <c r="AP19" s="83"/>
      <c r="AQ19" s="84"/>
    </row>
    <row r="20" spans="1:43" ht="18" customHeight="1">
      <c r="A20" s="105">
        <v>2546</v>
      </c>
      <c r="B20" s="101">
        <f t="shared" si="0"/>
        <v>743.626</v>
      </c>
      <c r="C20" s="96">
        <v>50.08</v>
      </c>
      <c r="D20" s="97">
        <v>37492</v>
      </c>
      <c r="E20" s="102">
        <f t="shared" si="1"/>
        <v>742.9359999999999</v>
      </c>
      <c r="F20" s="96">
        <v>28.58</v>
      </c>
      <c r="G20" s="98">
        <v>37492</v>
      </c>
      <c r="H20" s="101" t="s">
        <v>22</v>
      </c>
      <c r="I20" s="96" t="s">
        <v>22</v>
      </c>
      <c r="J20" s="97" t="s">
        <v>22</v>
      </c>
      <c r="K20" s="102" t="s">
        <v>22</v>
      </c>
      <c r="L20" s="96" t="s">
        <v>22</v>
      </c>
      <c r="M20" s="97" t="s">
        <v>22</v>
      </c>
      <c r="N20" s="102" t="s">
        <v>22</v>
      </c>
      <c r="O20" s="100" t="s">
        <v>22</v>
      </c>
      <c r="Q20" s="35">
        <v>3.22</v>
      </c>
      <c r="R20" s="30">
        <v>2.53</v>
      </c>
      <c r="T20" s="93" t="s">
        <v>22</v>
      </c>
      <c r="U20" s="93" t="s">
        <v>22</v>
      </c>
      <c r="AP20" s="83"/>
      <c r="AQ20" s="84"/>
    </row>
    <row r="21" spans="1:43" ht="18" customHeight="1">
      <c r="A21" s="94">
        <v>2547</v>
      </c>
      <c r="B21" s="101">
        <f t="shared" si="0"/>
        <v>744.076</v>
      </c>
      <c r="C21" s="96">
        <v>68.58</v>
      </c>
      <c r="D21" s="97">
        <v>38258</v>
      </c>
      <c r="E21" s="102">
        <f t="shared" si="1"/>
        <v>743.736</v>
      </c>
      <c r="F21" s="96">
        <v>54.76</v>
      </c>
      <c r="G21" s="98">
        <v>38245</v>
      </c>
      <c r="H21" s="101" t="s">
        <v>22</v>
      </c>
      <c r="I21" s="96" t="s">
        <v>22</v>
      </c>
      <c r="J21" s="97" t="s">
        <v>22</v>
      </c>
      <c r="K21" s="102">
        <f t="shared" si="3"/>
        <v>741.086</v>
      </c>
      <c r="L21" s="96">
        <v>1.28</v>
      </c>
      <c r="M21" s="97">
        <v>38101</v>
      </c>
      <c r="N21" s="102">
        <v>229.02</v>
      </c>
      <c r="O21" s="106">
        <f aca="true" t="shared" si="4" ref="O21:O26">+N21*0.0317097</f>
        <v>7.262155494000001</v>
      </c>
      <c r="Q21" s="35">
        <v>3.6700000000000728</v>
      </c>
      <c r="R21" s="30">
        <v>3.330000000000041</v>
      </c>
      <c r="T21" s="93" t="s">
        <v>22</v>
      </c>
      <c r="U21" s="30">
        <v>0.6800000000000637</v>
      </c>
      <c r="AP21" s="83"/>
      <c r="AQ21" s="84"/>
    </row>
    <row r="22" spans="1:43" ht="18" customHeight="1">
      <c r="A22" s="105">
        <v>2548</v>
      </c>
      <c r="B22" s="101">
        <f t="shared" si="0"/>
        <v>744.5859999999999</v>
      </c>
      <c r="C22" s="102">
        <v>67.54</v>
      </c>
      <c r="D22" s="97">
        <v>38557</v>
      </c>
      <c r="E22" s="102">
        <f t="shared" si="1"/>
        <v>743.9559999999999</v>
      </c>
      <c r="F22" s="96">
        <v>42.52</v>
      </c>
      <c r="G22" s="98">
        <v>38623</v>
      </c>
      <c r="H22" s="101">
        <f>$Q$4+T22</f>
        <v>741.116</v>
      </c>
      <c r="I22" s="96">
        <v>0.12</v>
      </c>
      <c r="J22" s="97">
        <v>38445</v>
      </c>
      <c r="K22" s="102">
        <f t="shared" si="3"/>
        <v>741.126</v>
      </c>
      <c r="L22" s="96">
        <v>0.12</v>
      </c>
      <c r="M22" s="97">
        <v>38491</v>
      </c>
      <c r="N22" s="102">
        <v>171.337</v>
      </c>
      <c r="O22" s="106">
        <f t="shared" si="4"/>
        <v>5.4330448689</v>
      </c>
      <c r="Q22" s="35">
        <v>4.18</v>
      </c>
      <c r="R22" s="30">
        <v>3.55</v>
      </c>
      <c r="T22" s="30">
        <v>0.71</v>
      </c>
      <c r="U22" s="30">
        <v>0.72</v>
      </c>
      <c r="AP22" s="83"/>
      <c r="AQ22" s="84"/>
    </row>
    <row r="23" spans="1:43" ht="18" customHeight="1">
      <c r="A23" s="94">
        <v>2549</v>
      </c>
      <c r="B23" s="101">
        <f t="shared" si="0"/>
        <v>744.106</v>
      </c>
      <c r="C23" s="96">
        <v>40.41</v>
      </c>
      <c r="D23" s="97">
        <v>38932</v>
      </c>
      <c r="E23" s="102">
        <f t="shared" si="1"/>
        <v>743.766</v>
      </c>
      <c r="F23" s="96">
        <v>34.15</v>
      </c>
      <c r="G23" s="98">
        <v>38980</v>
      </c>
      <c r="H23" s="101">
        <f>$Q$4+T23</f>
        <v>741.486</v>
      </c>
      <c r="I23" s="96">
        <v>0.86</v>
      </c>
      <c r="J23" s="97">
        <v>39171</v>
      </c>
      <c r="K23" s="102">
        <f t="shared" si="3"/>
        <v>741.486</v>
      </c>
      <c r="L23" s="96">
        <v>0.86</v>
      </c>
      <c r="M23" s="97">
        <v>39171</v>
      </c>
      <c r="N23" s="102">
        <v>146.314</v>
      </c>
      <c r="O23" s="106">
        <f t="shared" si="4"/>
        <v>4.6395730458</v>
      </c>
      <c r="Q23" s="35">
        <v>3.7</v>
      </c>
      <c r="R23" s="30">
        <v>3.36</v>
      </c>
      <c r="T23" s="30">
        <v>1.08</v>
      </c>
      <c r="U23" s="30">
        <v>1.08</v>
      </c>
      <c r="AP23" s="83"/>
      <c r="AQ23" s="107"/>
    </row>
    <row r="24" spans="1:43" ht="18" customHeight="1">
      <c r="A24" s="94">
        <v>2550</v>
      </c>
      <c r="B24" s="101">
        <v>743.516</v>
      </c>
      <c r="C24" s="96">
        <v>29.22</v>
      </c>
      <c r="D24" s="97">
        <v>38959</v>
      </c>
      <c r="E24" s="102">
        <v>743.2</v>
      </c>
      <c r="F24" s="102">
        <v>23.5</v>
      </c>
      <c r="G24" s="98">
        <v>38959</v>
      </c>
      <c r="H24" s="101">
        <v>741.456</v>
      </c>
      <c r="I24" s="102">
        <v>0.4</v>
      </c>
      <c r="J24" s="97">
        <v>39162</v>
      </c>
      <c r="K24" s="102">
        <v>741.47</v>
      </c>
      <c r="L24" s="96">
        <v>0.47</v>
      </c>
      <c r="M24" s="97">
        <v>39171</v>
      </c>
      <c r="N24" s="102">
        <v>68.48</v>
      </c>
      <c r="O24" s="106">
        <f t="shared" si="4"/>
        <v>2.171480256</v>
      </c>
      <c r="Q24" s="35">
        <f aca="true" t="shared" si="5" ref="Q24:Q39">B24-$Q$4</f>
        <v>3.1100000000000136</v>
      </c>
      <c r="R24" s="30">
        <f aca="true" t="shared" si="6" ref="R24:R29">H24-$Q$4</f>
        <v>1.0500000000000682</v>
      </c>
      <c r="AP24" s="83"/>
      <c r="AQ24" s="107"/>
    </row>
    <row r="25" spans="1:43" ht="18" customHeight="1">
      <c r="A25" s="94">
        <v>2551</v>
      </c>
      <c r="B25" s="108">
        <v>744.68</v>
      </c>
      <c r="C25" s="109">
        <v>50.76</v>
      </c>
      <c r="D25" s="97">
        <v>38966</v>
      </c>
      <c r="E25" s="110">
        <v>743.58</v>
      </c>
      <c r="F25" s="110">
        <v>28.9</v>
      </c>
      <c r="G25" s="98">
        <v>38966</v>
      </c>
      <c r="H25" s="112">
        <v>741.42</v>
      </c>
      <c r="I25" s="109">
        <v>0.24</v>
      </c>
      <c r="J25" s="97">
        <v>39158</v>
      </c>
      <c r="K25" s="110">
        <v>741.47</v>
      </c>
      <c r="L25" s="110">
        <v>0.4</v>
      </c>
      <c r="M25" s="97">
        <v>39172</v>
      </c>
      <c r="N25" s="110">
        <v>91.16</v>
      </c>
      <c r="O25" s="111">
        <f t="shared" si="4"/>
        <v>2.890656252</v>
      </c>
      <c r="Q25" s="35">
        <f t="shared" si="5"/>
        <v>4.274000000000001</v>
      </c>
      <c r="R25" s="35">
        <f t="shared" si="6"/>
        <v>1.01400000000001</v>
      </c>
      <c r="AP25" s="83"/>
      <c r="AQ25" s="84"/>
    </row>
    <row r="26" spans="1:18" ht="18" customHeight="1">
      <c r="A26" s="94">
        <v>2552</v>
      </c>
      <c r="B26" s="112">
        <v>743.726</v>
      </c>
      <c r="C26" s="109">
        <v>40.56</v>
      </c>
      <c r="D26" s="97">
        <v>38953</v>
      </c>
      <c r="E26" s="110">
        <v>743.19</v>
      </c>
      <c r="F26" s="109">
        <v>25.26</v>
      </c>
      <c r="G26" s="98">
        <v>38953</v>
      </c>
      <c r="H26" s="112">
        <v>741.436</v>
      </c>
      <c r="I26" s="109">
        <v>0.46</v>
      </c>
      <c r="J26" s="97">
        <v>40243</v>
      </c>
      <c r="K26" s="110">
        <v>741.45</v>
      </c>
      <c r="L26" s="109">
        <v>0.58</v>
      </c>
      <c r="M26" s="97">
        <v>39147</v>
      </c>
      <c r="N26" s="110">
        <v>87.86</v>
      </c>
      <c r="O26" s="111">
        <f t="shared" si="4"/>
        <v>2.786014242</v>
      </c>
      <c r="Q26" s="35">
        <f t="shared" si="5"/>
        <v>3.32000000000005</v>
      </c>
      <c r="R26" s="30">
        <f t="shared" si="6"/>
        <v>1.0300000000000864</v>
      </c>
    </row>
    <row r="27" spans="1:18" ht="18" customHeight="1">
      <c r="A27" s="94">
        <v>2553</v>
      </c>
      <c r="B27" s="112">
        <v>744.86</v>
      </c>
      <c r="C27" s="96" t="s">
        <v>22</v>
      </c>
      <c r="D27" s="97">
        <v>40432</v>
      </c>
      <c r="E27" s="110">
        <v>743.7</v>
      </c>
      <c r="F27" s="96" t="s">
        <v>22</v>
      </c>
      <c r="G27" s="98">
        <v>38971</v>
      </c>
      <c r="H27" s="112">
        <v>741.346</v>
      </c>
      <c r="I27" s="96" t="s">
        <v>22</v>
      </c>
      <c r="J27" s="113">
        <v>40311</v>
      </c>
      <c r="K27" s="110">
        <v>741.346</v>
      </c>
      <c r="L27" s="96" t="s">
        <v>22</v>
      </c>
      <c r="M27" s="97">
        <v>40311</v>
      </c>
      <c r="N27" s="102" t="s">
        <v>22</v>
      </c>
      <c r="O27" s="100" t="s">
        <v>22</v>
      </c>
      <c r="Q27" s="35">
        <f t="shared" si="5"/>
        <v>4.454000000000065</v>
      </c>
      <c r="R27" s="30">
        <f t="shared" si="6"/>
        <v>0.9400000000000546</v>
      </c>
    </row>
    <row r="28" spans="1:18" ht="18" customHeight="1">
      <c r="A28" s="94">
        <v>2554</v>
      </c>
      <c r="B28" s="112">
        <v>744.286</v>
      </c>
      <c r="C28" s="96" t="s">
        <v>22</v>
      </c>
      <c r="D28" s="97">
        <v>40792</v>
      </c>
      <c r="E28" s="110">
        <v>743.906</v>
      </c>
      <c r="F28" s="96" t="s">
        <v>22</v>
      </c>
      <c r="G28" s="98">
        <v>40792</v>
      </c>
      <c r="H28" s="112">
        <v>741.536</v>
      </c>
      <c r="I28" s="96" t="s">
        <v>22</v>
      </c>
      <c r="J28" s="113">
        <v>40639</v>
      </c>
      <c r="K28" s="110">
        <v>741.55</v>
      </c>
      <c r="L28" s="96" t="s">
        <v>22</v>
      </c>
      <c r="M28" s="97">
        <v>40638</v>
      </c>
      <c r="N28" s="102" t="s">
        <v>22</v>
      </c>
      <c r="O28" s="100" t="s">
        <v>22</v>
      </c>
      <c r="Q28" s="35">
        <f t="shared" si="5"/>
        <v>3.8799999999999955</v>
      </c>
      <c r="R28" s="30">
        <f t="shared" si="6"/>
        <v>1.1299999999999955</v>
      </c>
    </row>
    <row r="29" spans="1:18" ht="18" customHeight="1">
      <c r="A29" s="94">
        <v>2555</v>
      </c>
      <c r="B29" s="112">
        <v>744.26</v>
      </c>
      <c r="C29" s="96" t="s">
        <v>22</v>
      </c>
      <c r="D29" s="97">
        <v>41160</v>
      </c>
      <c r="E29" s="110">
        <v>743.56</v>
      </c>
      <c r="F29" s="96" t="s">
        <v>22</v>
      </c>
      <c r="G29" s="98">
        <v>41160</v>
      </c>
      <c r="H29" s="112">
        <v>741.596</v>
      </c>
      <c r="I29" s="96" t="s">
        <v>22</v>
      </c>
      <c r="J29" s="113">
        <v>40999</v>
      </c>
      <c r="K29" s="110">
        <v>741.596</v>
      </c>
      <c r="L29" s="96" t="s">
        <v>22</v>
      </c>
      <c r="M29" s="97">
        <v>40999</v>
      </c>
      <c r="N29" s="102" t="s">
        <v>22</v>
      </c>
      <c r="O29" s="100" t="s">
        <v>22</v>
      </c>
      <c r="Q29" s="35">
        <f t="shared" si="5"/>
        <v>3.854000000000042</v>
      </c>
      <c r="R29" s="35">
        <f t="shared" si="6"/>
        <v>1.1900000000000546</v>
      </c>
    </row>
    <row r="30" spans="1:18" ht="18" customHeight="1">
      <c r="A30" s="94">
        <v>2556</v>
      </c>
      <c r="B30" s="112">
        <v>742.966</v>
      </c>
      <c r="C30" s="96" t="s">
        <v>22</v>
      </c>
      <c r="D30" s="97">
        <v>41524</v>
      </c>
      <c r="E30" s="110">
        <v>742.658</v>
      </c>
      <c r="F30" s="96" t="s">
        <v>22</v>
      </c>
      <c r="G30" s="98">
        <v>41524</v>
      </c>
      <c r="H30" s="112">
        <v>741.336</v>
      </c>
      <c r="I30" s="96" t="s">
        <v>22</v>
      </c>
      <c r="J30" s="113">
        <v>41346</v>
      </c>
      <c r="K30" s="110">
        <v>741.336</v>
      </c>
      <c r="L30" s="96" t="s">
        <v>22</v>
      </c>
      <c r="M30" s="97">
        <v>41346</v>
      </c>
      <c r="N30" s="102" t="s">
        <v>22</v>
      </c>
      <c r="O30" s="100" t="s">
        <v>22</v>
      </c>
      <c r="Q30" s="35">
        <f t="shared" si="5"/>
        <v>2.560000000000059</v>
      </c>
      <c r="R30" s="35">
        <f aca="true" t="shared" si="7" ref="R30:R39">H30-$Q$4</f>
        <v>0.9300000000000637</v>
      </c>
    </row>
    <row r="31" spans="1:18" ht="18" customHeight="1">
      <c r="A31" s="94">
        <v>2557</v>
      </c>
      <c r="B31" s="112">
        <v>743.846</v>
      </c>
      <c r="C31" s="96" t="s">
        <v>22</v>
      </c>
      <c r="D31" s="97">
        <v>41762</v>
      </c>
      <c r="E31" s="110">
        <v>743.594</v>
      </c>
      <c r="F31" s="96" t="s">
        <v>22</v>
      </c>
      <c r="G31" s="97">
        <v>41762</v>
      </c>
      <c r="H31" s="112">
        <v>741.206</v>
      </c>
      <c r="I31" s="96" t="s">
        <v>22</v>
      </c>
      <c r="J31" s="113">
        <v>41322</v>
      </c>
      <c r="K31" s="110">
        <v>741.206</v>
      </c>
      <c r="L31" s="96" t="s">
        <v>22</v>
      </c>
      <c r="M31" s="97">
        <v>41322</v>
      </c>
      <c r="N31" s="102" t="s">
        <v>22</v>
      </c>
      <c r="O31" s="100" t="s">
        <v>22</v>
      </c>
      <c r="Q31" s="35">
        <f t="shared" si="5"/>
        <v>3.4400000000000546</v>
      </c>
      <c r="R31" s="35">
        <f t="shared" si="7"/>
        <v>0.8000000000000682</v>
      </c>
    </row>
    <row r="32" spans="1:18" ht="18" customHeight="1">
      <c r="A32" s="94">
        <v>2558</v>
      </c>
      <c r="B32" s="112">
        <v>743.206</v>
      </c>
      <c r="C32" s="97" t="s">
        <v>22</v>
      </c>
      <c r="D32" s="97">
        <v>42227</v>
      </c>
      <c r="E32" s="110">
        <v>742.716</v>
      </c>
      <c r="F32" s="96" t="s">
        <v>22</v>
      </c>
      <c r="G32" s="97">
        <v>42227</v>
      </c>
      <c r="H32" s="112">
        <v>741.146</v>
      </c>
      <c r="I32" s="114" t="s">
        <v>22</v>
      </c>
      <c r="J32" s="113">
        <v>42190</v>
      </c>
      <c r="K32" s="110">
        <v>741.146</v>
      </c>
      <c r="L32" s="96" t="s">
        <v>22</v>
      </c>
      <c r="M32" s="97">
        <v>42190</v>
      </c>
      <c r="N32" s="102" t="s">
        <v>22</v>
      </c>
      <c r="O32" s="100" t="s">
        <v>22</v>
      </c>
      <c r="Q32" s="35">
        <f t="shared" si="5"/>
        <v>2.800000000000068</v>
      </c>
      <c r="R32" s="35">
        <f t="shared" si="7"/>
        <v>0.7400000000000091</v>
      </c>
    </row>
    <row r="33" spans="1:18" ht="18" customHeight="1">
      <c r="A33" s="94">
        <v>2559</v>
      </c>
      <c r="B33" s="112">
        <v>743.866</v>
      </c>
      <c r="C33" s="96" t="s">
        <v>22</v>
      </c>
      <c r="D33" s="97">
        <v>42631</v>
      </c>
      <c r="E33" s="110">
        <v>742.818</v>
      </c>
      <c r="F33" s="96" t="s">
        <v>22</v>
      </c>
      <c r="G33" s="97">
        <v>42631</v>
      </c>
      <c r="H33" s="112">
        <v>741.056</v>
      </c>
      <c r="I33" s="96" t="s">
        <v>22</v>
      </c>
      <c r="J33" s="113">
        <v>42489</v>
      </c>
      <c r="K33" s="110">
        <v>741.056</v>
      </c>
      <c r="L33" s="96" t="s">
        <v>22</v>
      </c>
      <c r="M33" s="97">
        <v>42489</v>
      </c>
      <c r="N33" s="102" t="s">
        <v>22</v>
      </c>
      <c r="O33" s="100" t="s">
        <v>22</v>
      </c>
      <c r="Q33" s="35">
        <f t="shared" si="5"/>
        <v>3.4600000000000364</v>
      </c>
      <c r="R33" s="35">
        <f t="shared" si="7"/>
        <v>0.650000000000091</v>
      </c>
    </row>
    <row r="34" spans="1:18" ht="18" customHeight="1">
      <c r="A34" s="94">
        <v>2560</v>
      </c>
      <c r="B34" s="112">
        <v>744.386</v>
      </c>
      <c r="C34" s="96" t="s">
        <v>22</v>
      </c>
      <c r="D34" s="97">
        <v>42995</v>
      </c>
      <c r="E34" s="110">
        <v>743.679</v>
      </c>
      <c r="F34" s="96" t="s">
        <v>22</v>
      </c>
      <c r="G34" s="97">
        <v>42995</v>
      </c>
      <c r="H34" s="112">
        <v>741.206</v>
      </c>
      <c r="I34" s="96" t="s">
        <v>22</v>
      </c>
      <c r="J34" s="113">
        <v>42887</v>
      </c>
      <c r="K34" s="110">
        <v>741.206</v>
      </c>
      <c r="L34" s="96" t="s">
        <v>22</v>
      </c>
      <c r="M34" s="97">
        <v>42887</v>
      </c>
      <c r="N34" s="102" t="s">
        <v>22</v>
      </c>
      <c r="O34" s="100" t="s">
        <v>22</v>
      </c>
      <c r="Q34" s="35">
        <f t="shared" si="5"/>
        <v>3.980000000000018</v>
      </c>
      <c r="R34" s="35">
        <f t="shared" si="7"/>
        <v>0.8000000000000682</v>
      </c>
    </row>
    <row r="35" spans="1:18" ht="18" customHeight="1">
      <c r="A35" s="94">
        <v>2561</v>
      </c>
      <c r="B35" s="112">
        <v>743.586</v>
      </c>
      <c r="C35" s="96" t="s">
        <v>22</v>
      </c>
      <c r="D35" s="97">
        <v>43330</v>
      </c>
      <c r="E35" s="110">
        <v>742.654</v>
      </c>
      <c r="F35" s="96" t="s">
        <v>22</v>
      </c>
      <c r="G35" s="97">
        <v>43330</v>
      </c>
      <c r="H35" s="112">
        <v>741.186</v>
      </c>
      <c r="I35" s="96" t="s">
        <v>22</v>
      </c>
      <c r="J35" s="113">
        <v>241569</v>
      </c>
      <c r="K35" s="110">
        <v>741.186</v>
      </c>
      <c r="L35" s="96" t="s">
        <v>22</v>
      </c>
      <c r="M35" s="97">
        <v>241569</v>
      </c>
      <c r="N35" s="102" t="s">
        <v>22</v>
      </c>
      <c r="O35" s="100" t="s">
        <v>22</v>
      </c>
      <c r="Q35" s="30">
        <f t="shared" si="5"/>
        <v>3.1800000000000637</v>
      </c>
      <c r="R35" s="30">
        <f t="shared" si="7"/>
        <v>0.7800000000000864</v>
      </c>
    </row>
    <row r="36" spans="1:18" ht="18" customHeight="1">
      <c r="A36" s="94">
        <v>2562</v>
      </c>
      <c r="B36" s="112">
        <v>742.966</v>
      </c>
      <c r="C36" s="96" t="s">
        <v>22</v>
      </c>
      <c r="D36" s="97">
        <v>43710</v>
      </c>
      <c r="E36" s="110">
        <v>742.803</v>
      </c>
      <c r="F36" s="96" t="s">
        <v>22</v>
      </c>
      <c r="G36" s="97">
        <v>43710</v>
      </c>
      <c r="H36" s="112">
        <v>740.666</v>
      </c>
      <c r="I36" s="96" t="s">
        <v>22</v>
      </c>
      <c r="J36" s="113">
        <v>242194</v>
      </c>
      <c r="K36" s="110">
        <v>740.666</v>
      </c>
      <c r="L36" s="96" t="s">
        <v>22</v>
      </c>
      <c r="M36" s="97">
        <v>242194</v>
      </c>
      <c r="N36" s="102" t="s">
        <v>22</v>
      </c>
      <c r="O36" s="100" t="s">
        <v>22</v>
      </c>
      <c r="Q36" s="30">
        <f t="shared" si="5"/>
        <v>2.560000000000059</v>
      </c>
      <c r="R36" s="30">
        <f t="shared" si="7"/>
        <v>0.2600000000001046</v>
      </c>
    </row>
    <row r="37" spans="1:18" ht="18" customHeight="1">
      <c r="A37" s="94">
        <v>2563</v>
      </c>
      <c r="B37" s="112">
        <v>743.086</v>
      </c>
      <c r="C37" s="96" t="s">
        <v>22</v>
      </c>
      <c r="D37" s="97">
        <v>44095</v>
      </c>
      <c r="E37" s="110">
        <v>742.706</v>
      </c>
      <c r="F37" s="96" t="s">
        <v>22</v>
      </c>
      <c r="G37" s="97">
        <v>44095</v>
      </c>
      <c r="H37" s="112">
        <v>740.416</v>
      </c>
      <c r="I37" s="96" t="s">
        <v>22</v>
      </c>
      <c r="J37" s="113">
        <v>242286</v>
      </c>
      <c r="K37" s="110">
        <v>740.416</v>
      </c>
      <c r="L37" s="96" t="s">
        <v>22</v>
      </c>
      <c r="M37" s="97">
        <v>242286</v>
      </c>
      <c r="N37" s="102" t="s">
        <v>22</v>
      </c>
      <c r="O37" s="100" t="s">
        <v>22</v>
      </c>
      <c r="Q37" s="30">
        <f t="shared" si="5"/>
        <v>2.6800000000000637</v>
      </c>
      <c r="R37" s="30">
        <f t="shared" si="7"/>
        <v>0.010000000000104592</v>
      </c>
    </row>
    <row r="38" spans="1:18" ht="18" customHeight="1">
      <c r="A38" s="94">
        <v>2564</v>
      </c>
      <c r="B38" s="112">
        <v>743.606</v>
      </c>
      <c r="C38" s="96" t="s">
        <v>22</v>
      </c>
      <c r="D38" s="97">
        <v>44451</v>
      </c>
      <c r="E38" s="110">
        <v>743.223</v>
      </c>
      <c r="F38" s="96" t="s">
        <v>22</v>
      </c>
      <c r="G38" s="97">
        <v>44451</v>
      </c>
      <c r="H38" s="112">
        <v>740.906</v>
      </c>
      <c r="I38" s="96" t="s">
        <v>22</v>
      </c>
      <c r="J38" s="113">
        <v>242658</v>
      </c>
      <c r="K38" s="110">
        <v>740.913</v>
      </c>
      <c r="L38" s="96" t="s">
        <v>22</v>
      </c>
      <c r="M38" s="97">
        <v>242658</v>
      </c>
      <c r="N38" s="102" t="s">
        <v>22</v>
      </c>
      <c r="O38" s="100" t="s">
        <v>22</v>
      </c>
      <c r="Q38" s="35">
        <f t="shared" si="5"/>
        <v>3.2000000000000455</v>
      </c>
      <c r="R38" s="35">
        <f t="shared" si="7"/>
        <v>0.5</v>
      </c>
    </row>
    <row r="39" spans="1:18" ht="18" customHeight="1">
      <c r="A39" s="94">
        <v>2565</v>
      </c>
      <c r="B39" s="112">
        <v>745.006</v>
      </c>
      <c r="C39" s="96" t="s">
        <v>22</v>
      </c>
      <c r="D39" s="97">
        <v>44785</v>
      </c>
      <c r="E39" s="110">
        <v>744.307</v>
      </c>
      <c r="F39" s="96" t="s">
        <v>22</v>
      </c>
      <c r="G39" s="97">
        <v>44785</v>
      </c>
      <c r="H39" s="112">
        <v>741.036</v>
      </c>
      <c r="I39" s="96" t="s">
        <v>22</v>
      </c>
      <c r="J39" s="113">
        <v>242979</v>
      </c>
      <c r="K39" s="110">
        <v>741.046</v>
      </c>
      <c r="L39" s="96" t="s">
        <v>22</v>
      </c>
      <c r="M39" s="97">
        <v>242979</v>
      </c>
      <c r="N39" s="102" t="s">
        <v>22</v>
      </c>
      <c r="O39" s="100" t="s">
        <v>22</v>
      </c>
      <c r="Q39" s="127">
        <f t="shared" si="5"/>
        <v>4.600000000000023</v>
      </c>
      <c r="R39" s="35">
        <f t="shared" si="7"/>
        <v>0.6299999999999955</v>
      </c>
    </row>
    <row r="40" spans="1:15" ht="18" customHeight="1">
      <c r="A40" s="94"/>
      <c r="B40" s="112"/>
      <c r="C40" s="96"/>
      <c r="D40" s="97"/>
      <c r="E40" s="110"/>
      <c r="F40" s="96"/>
      <c r="G40" s="98"/>
      <c r="H40" s="112"/>
      <c r="I40" s="96"/>
      <c r="J40" s="113"/>
      <c r="K40" s="110"/>
      <c r="L40" s="96"/>
      <c r="M40" s="97"/>
      <c r="N40" s="102"/>
      <c r="O40" s="100"/>
    </row>
    <row r="41" spans="1:15" ht="18" customHeight="1">
      <c r="A41" s="94"/>
      <c r="B41" s="112"/>
      <c r="C41" s="109"/>
      <c r="D41" s="113"/>
      <c r="E41" s="110"/>
      <c r="F41" s="109"/>
      <c r="G41" s="116"/>
      <c r="H41" s="112"/>
      <c r="I41" s="109"/>
      <c r="J41" s="113"/>
      <c r="K41" s="110"/>
      <c r="L41" s="109"/>
      <c r="M41" s="113"/>
      <c r="N41" s="110"/>
      <c r="O41" s="115"/>
    </row>
    <row r="42" spans="1:15" ht="18" customHeight="1">
      <c r="A42" s="118" t="s">
        <v>3</v>
      </c>
      <c r="B42" s="101">
        <f>MAX(B9:B41)</f>
        <v>745.006</v>
      </c>
      <c r="C42" s="102">
        <f>MAX(C9:C26)</f>
        <v>98.88</v>
      </c>
      <c r="D42" s="97">
        <v>233238</v>
      </c>
      <c r="E42" s="102">
        <f>MAX(E9:E41)</f>
        <v>744.307</v>
      </c>
      <c r="F42" s="102">
        <f>MAX(F9:F26)</f>
        <v>57.76</v>
      </c>
      <c r="G42" s="98">
        <v>236571</v>
      </c>
      <c r="H42" s="101">
        <f>MAX(H22:H41,H10:H19)</f>
        <v>741.596</v>
      </c>
      <c r="I42" s="102">
        <f>MAX(I22:I26,I10:I18)</f>
        <v>0.86</v>
      </c>
      <c r="J42" s="97">
        <v>237133</v>
      </c>
      <c r="K42" s="102">
        <f>MAX(K21:K41,K10:K19)</f>
        <v>741.596</v>
      </c>
      <c r="L42" s="102">
        <f>MAX(L21:L26,L10:L18)</f>
        <v>1.28</v>
      </c>
      <c r="M42" s="97">
        <v>236427</v>
      </c>
      <c r="N42" s="102">
        <f>MAX(N21:N26,N10:N18)</f>
        <v>229.02</v>
      </c>
      <c r="O42" s="103">
        <f>MAX(O21:O26,O10:O18)</f>
        <v>7.262155494000001</v>
      </c>
    </row>
    <row r="43" spans="1:15" ht="18" customHeight="1">
      <c r="A43" s="118" t="s">
        <v>13</v>
      </c>
      <c r="B43" s="101">
        <f>AVERAGE(B9:B41)</f>
        <v>743.7096129032258</v>
      </c>
      <c r="C43" s="102">
        <f>AVERAGE(C9:C26)</f>
        <v>49.91444444444445</v>
      </c>
      <c r="D43" s="102"/>
      <c r="E43" s="102">
        <f>AVERAGE(E9:E41)</f>
        <v>743.1530322580645</v>
      </c>
      <c r="F43" s="102">
        <f>AVERAGE(F9:F26)</f>
        <v>32.35777777777778</v>
      </c>
      <c r="G43" s="119"/>
      <c r="H43" s="101">
        <f>AVERAGE(H22:H41,H10:H19,)</f>
        <v>715.5611034482757</v>
      </c>
      <c r="I43" s="102">
        <f>AVERAGE(I22:I26,I10:I18)</f>
        <v>0.27535714285714286</v>
      </c>
      <c r="J43" s="102"/>
      <c r="K43" s="102">
        <f>AVERAGE(K21:K41,K10:K19)</f>
        <v>741.1002413793105</v>
      </c>
      <c r="L43" s="102">
        <f>AVERAGE(L21:L26,L10:L18)</f>
        <v>0.3913333333333332</v>
      </c>
      <c r="M43" s="102"/>
      <c r="N43" s="102">
        <f>AVERAGE(N21:N26,N10:N18)</f>
        <v>108.41653333333333</v>
      </c>
      <c r="O43" s="103">
        <f>AVERAGE(O21:O26,O10:O18)</f>
        <v>3.43700650038</v>
      </c>
    </row>
    <row r="44" spans="1:15" ht="18" customHeight="1">
      <c r="A44" s="118" t="s">
        <v>4</v>
      </c>
      <c r="B44" s="101">
        <f>MIN(B9:B41)</f>
        <v>742.7059999999999</v>
      </c>
      <c r="C44" s="126">
        <f>MIN(C9:C26)</f>
        <v>23.1</v>
      </c>
      <c r="D44" s="97">
        <v>234751</v>
      </c>
      <c r="E44" s="102">
        <f>MIN(E9:E41)</f>
        <v>742.236</v>
      </c>
      <c r="F44" s="102">
        <f>MIN(F9:F26)</f>
        <v>13.68</v>
      </c>
      <c r="G44" s="98">
        <v>232540</v>
      </c>
      <c r="H44" s="101">
        <f>MIN(H22:H41,H10:H19)</f>
        <v>740.416</v>
      </c>
      <c r="I44" s="102">
        <f>MIN(I22:I26,I10:I18)</f>
        <v>0.06</v>
      </c>
      <c r="J44" s="97">
        <v>234212</v>
      </c>
      <c r="K44" s="102">
        <f>MIN(K21:K41,K10:K19)</f>
        <v>740.416</v>
      </c>
      <c r="L44" s="102">
        <f>MIN(L21:L26,L10:L18)</f>
        <v>0.06</v>
      </c>
      <c r="M44" s="97">
        <v>234212</v>
      </c>
      <c r="N44" s="102">
        <f>MIN(N21:N26,N10:N18)</f>
        <v>33.985</v>
      </c>
      <c r="O44" s="103">
        <f>MIN(O21:O26,O10:O18)</f>
        <v>1.08</v>
      </c>
    </row>
    <row r="45" spans="1:15" ht="21.75" customHeight="1">
      <c r="A45" s="120" t="s">
        <v>20</v>
      </c>
      <c r="B45" s="121"/>
      <c r="C45" s="30"/>
      <c r="D45" s="122"/>
      <c r="E45" s="120"/>
      <c r="F45" s="120"/>
      <c r="G45" s="122"/>
      <c r="H45" s="120"/>
      <c r="I45" s="120"/>
      <c r="J45" s="122"/>
      <c r="K45" s="120"/>
      <c r="L45" s="120"/>
      <c r="M45" s="122"/>
      <c r="N45" s="120"/>
      <c r="O45" s="120"/>
    </row>
    <row r="46" spans="1:15" ht="18.75" customHeight="1">
      <c r="A46" s="107"/>
      <c r="B46" s="117" t="s">
        <v>32</v>
      </c>
      <c r="C46" s="123"/>
      <c r="D46" s="30"/>
      <c r="E46" s="107"/>
      <c r="F46" s="107"/>
      <c r="G46" s="124"/>
      <c r="H46" s="107"/>
      <c r="I46" s="107"/>
      <c r="J46" s="124"/>
      <c r="K46" s="107"/>
      <c r="L46" s="107"/>
      <c r="M46" s="124"/>
      <c r="N46" s="107"/>
      <c r="O46" s="107"/>
    </row>
    <row r="47" spans="1:15" ht="22.5" customHeight="1">
      <c r="A47" s="107"/>
      <c r="B47" s="125" t="s">
        <v>21</v>
      </c>
      <c r="C47" s="123"/>
      <c r="D47" s="30"/>
      <c r="E47" s="107"/>
      <c r="F47" s="107"/>
      <c r="G47" s="124"/>
      <c r="H47" s="107"/>
      <c r="I47" s="107"/>
      <c r="J47" s="124"/>
      <c r="K47" s="107"/>
      <c r="L47" s="107"/>
      <c r="M47" s="124"/>
      <c r="N47" s="123"/>
      <c r="O47" s="124"/>
    </row>
    <row r="48" spans="2:12" ht="18.75">
      <c r="B48" s="30"/>
      <c r="C48" s="30"/>
      <c r="F48" s="30"/>
      <c r="H48" s="30"/>
      <c r="I48" s="30"/>
      <c r="K48" s="30"/>
      <c r="L48" s="30"/>
    </row>
    <row r="49" spans="2:12" ht="18.75">
      <c r="B49" s="30"/>
      <c r="C49" s="30"/>
      <c r="F49" s="30"/>
      <c r="H49" s="30"/>
      <c r="I49" s="30"/>
      <c r="K49" s="30"/>
      <c r="L49" s="30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01"/>
  <sheetViews>
    <sheetView zoomScalePageLayoutView="0" workbookViewId="0" topLeftCell="A13">
      <selection activeCell="AE31" sqref="AE31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4" style="0" bestFit="1" customWidth="1"/>
    <col min="26" max="26" width="15.33203125" style="0" bestFit="1" customWidth="1"/>
    <col min="27" max="27" width="9.83203125" style="0" bestFit="1" customWidth="1"/>
    <col min="28" max="28" width="14.5" style="0" bestFit="1" customWidth="1"/>
    <col min="29" max="29" width="7.66015625" style="0" customWidth="1"/>
  </cols>
  <sheetData>
    <row r="2" spans="28:29" ht="21">
      <c r="AB2" s="2">
        <v>740.406</v>
      </c>
      <c r="AC2" s="1" t="s">
        <v>27</v>
      </c>
    </row>
    <row r="3" spans="24:29" ht="21">
      <c r="X3" s="128" t="s">
        <v>23</v>
      </c>
      <c r="Y3" s="7" t="s">
        <v>24</v>
      </c>
      <c r="Z3" s="8" t="s">
        <v>28</v>
      </c>
      <c r="AA3" s="7" t="s">
        <v>26</v>
      </c>
      <c r="AB3" s="8" t="s">
        <v>30</v>
      </c>
      <c r="AC3" s="4"/>
    </row>
    <row r="4" spans="24:29" ht="21">
      <c r="X4" s="129"/>
      <c r="Y4" s="9" t="s">
        <v>25</v>
      </c>
      <c r="Z4" s="10" t="s">
        <v>29</v>
      </c>
      <c r="AA4" s="9" t="s">
        <v>25</v>
      </c>
      <c r="AB4" s="10" t="s">
        <v>29</v>
      </c>
      <c r="AC4" s="4"/>
    </row>
    <row r="5" spans="24:29" ht="21">
      <c r="X5" s="11">
        <v>2535</v>
      </c>
      <c r="Y5" s="22">
        <v>2.51</v>
      </c>
      <c r="Z5" s="23">
        <v>31.05</v>
      </c>
      <c r="AA5" s="12"/>
      <c r="AB5" s="13"/>
      <c r="AC5" s="4"/>
    </row>
    <row r="6" spans="24:29" ht="21">
      <c r="X6" s="11">
        <v>2536</v>
      </c>
      <c r="Y6" s="22">
        <v>2.3</v>
      </c>
      <c r="Z6" s="23">
        <v>23.6</v>
      </c>
      <c r="AA6" s="6"/>
      <c r="AB6" s="14"/>
      <c r="AC6" s="4"/>
    </row>
    <row r="7" spans="24:29" ht="21">
      <c r="X7" s="15">
        <v>2537</v>
      </c>
      <c r="Y7" s="22">
        <v>3.32</v>
      </c>
      <c r="Z7" s="23">
        <v>83.6</v>
      </c>
      <c r="AA7" s="6"/>
      <c r="AB7" s="16"/>
      <c r="AC7" s="4"/>
    </row>
    <row r="8" spans="24:29" ht="21">
      <c r="X8" s="15">
        <v>2538</v>
      </c>
      <c r="Y8" s="22">
        <v>3.36</v>
      </c>
      <c r="Z8" s="23">
        <v>98.88</v>
      </c>
      <c r="AA8" s="6"/>
      <c r="AB8" s="16"/>
      <c r="AC8" s="4"/>
    </row>
    <row r="9" spans="24:29" ht="21">
      <c r="X9" s="15">
        <v>2539</v>
      </c>
      <c r="Y9" s="22">
        <v>3.3</v>
      </c>
      <c r="Z9" s="23">
        <v>86</v>
      </c>
      <c r="AA9" s="6"/>
      <c r="AB9" s="16"/>
      <c r="AC9" s="4"/>
    </row>
    <row r="10" spans="24:29" ht="21">
      <c r="X10" s="15">
        <v>2540</v>
      </c>
      <c r="Y10" s="22">
        <v>2.6</v>
      </c>
      <c r="Z10" s="23">
        <v>34</v>
      </c>
      <c r="AA10" s="6"/>
      <c r="AB10" s="16"/>
      <c r="AC10" s="4"/>
    </row>
    <row r="11" spans="24:29" ht="21">
      <c r="X11" s="15">
        <v>2541</v>
      </c>
      <c r="Y11" s="22">
        <v>2.56</v>
      </c>
      <c r="Z11" s="23">
        <v>27.78</v>
      </c>
      <c r="AA11" s="6"/>
      <c r="AB11" s="16"/>
      <c r="AC11" s="4"/>
    </row>
    <row r="12" spans="24:29" ht="21">
      <c r="X12" s="15">
        <v>2542</v>
      </c>
      <c r="Y12" s="22">
        <v>2.74</v>
      </c>
      <c r="Z12" s="23">
        <v>23.1</v>
      </c>
      <c r="AA12" s="6"/>
      <c r="AB12" s="16"/>
      <c r="AC12" s="4"/>
    </row>
    <row r="13" spans="24:29" ht="21">
      <c r="X13" s="15">
        <v>2543</v>
      </c>
      <c r="Y13" s="22">
        <v>3</v>
      </c>
      <c r="Z13" s="23">
        <v>37</v>
      </c>
      <c r="AA13" s="6"/>
      <c r="AB13" s="16"/>
      <c r="AC13" s="4"/>
    </row>
    <row r="14" spans="24:29" ht="21">
      <c r="X14" s="15">
        <v>2544</v>
      </c>
      <c r="Y14" s="22">
        <v>3.4</v>
      </c>
      <c r="Z14" s="23">
        <v>57</v>
      </c>
      <c r="AA14" s="6"/>
      <c r="AB14" s="16"/>
      <c r="AC14" s="4"/>
    </row>
    <row r="15" spans="24:29" ht="21">
      <c r="X15" s="15">
        <v>2545</v>
      </c>
      <c r="Y15" s="22">
        <v>3.2</v>
      </c>
      <c r="Z15" s="23">
        <v>49.3</v>
      </c>
      <c r="AA15" s="6"/>
      <c r="AB15" s="16"/>
      <c r="AC15" s="4"/>
    </row>
    <row r="16" spans="24:29" ht="21">
      <c r="X16" s="15">
        <v>2546</v>
      </c>
      <c r="Y16" s="22">
        <v>3.22</v>
      </c>
      <c r="Z16" s="23">
        <v>50.08</v>
      </c>
      <c r="AA16" s="6"/>
      <c r="AB16" s="16"/>
      <c r="AC16" s="4"/>
    </row>
    <row r="17" spans="24:29" ht="21">
      <c r="X17" s="15">
        <v>2547</v>
      </c>
      <c r="Y17" s="22">
        <v>3.6700000000000728</v>
      </c>
      <c r="Z17" s="23">
        <v>68.58</v>
      </c>
      <c r="AA17" s="6"/>
      <c r="AB17" s="16"/>
      <c r="AC17" s="4"/>
    </row>
    <row r="18" spans="24:29" ht="21">
      <c r="X18" s="15">
        <v>2548</v>
      </c>
      <c r="Y18" s="22">
        <v>4.18</v>
      </c>
      <c r="Z18" s="23">
        <v>67.54</v>
      </c>
      <c r="AA18" s="6"/>
      <c r="AB18" s="16"/>
      <c r="AC18" s="4"/>
    </row>
    <row r="19" spans="24:29" ht="21">
      <c r="X19" s="15">
        <v>2549</v>
      </c>
      <c r="Y19" s="22">
        <v>3.7</v>
      </c>
      <c r="Z19" s="23">
        <v>40.41</v>
      </c>
      <c r="AA19" s="6"/>
      <c r="AB19" s="16"/>
      <c r="AC19" s="4"/>
    </row>
    <row r="20" spans="24:29" ht="21">
      <c r="X20" s="15">
        <v>2550</v>
      </c>
      <c r="Y20" s="22">
        <v>3.11</v>
      </c>
      <c r="Z20" s="23">
        <v>29.22</v>
      </c>
      <c r="AA20" s="6"/>
      <c r="AB20" s="16"/>
      <c r="AC20" s="4"/>
    </row>
    <row r="21" spans="24:29" ht="21">
      <c r="X21" s="15">
        <v>2551</v>
      </c>
      <c r="Y21" s="22">
        <v>4.274000000000001</v>
      </c>
      <c r="Z21" s="23">
        <v>50.76</v>
      </c>
      <c r="AA21" s="6"/>
      <c r="AB21" s="16"/>
      <c r="AC21" s="4"/>
    </row>
    <row r="22" spans="24:29" ht="21">
      <c r="X22" s="15">
        <v>2552</v>
      </c>
      <c r="Y22" s="22">
        <v>3.32</v>
      </c>
      <c r="Z22" s="23">
        <v>40.56</v>
      </c>
      <c r="AA22" s="6"/>
      <c r="AB22" s="16"/>
      <c r="AC22" s="4"/>
    </row>
    <row r="23" spans="24:29" ht="21">
      <c r="X23" s="17">
        <v>2553</v>
      </c>
      <c r="Y23" s="24">
        <v>4.45</v>
      </c>
      <c r="Z23" s="25" t="s">
        <v>22</v>
      </c>
      <c r="AA23" s="6"/>
      <c r="AB23" s="16"/>
      <c r="AC23" s="4"/>
    </row>
    <row r="24" spans="24:29" ht="21">
      <c r="X24" s="15">
        <v>2554</v>
      </c>
      <c r="Y24" s="26">
        <v>3.88</v>
      </c>
      <c r="Z24" s="27" t="s">
        <v>22</v>
      </c>
      <c r="AA24" s="6"/>
      <c r="AB24" s="16"/>
      <c r="AC24" s="4"/>
    </row>
    <row r="25" spans="24:29" ht="21">
      <c r="X25" s="17">
        <v>2555</v>
      </c>
      <c r="Y25" s="26">
        <v>3.85</v>
      </c>
      <c r="Z25" s="27" t="s">
        <v>22</v>
      </c>
      <c r="AA25" s="6"/>
      <c r="AB25" s="16"/>
      <c r="AC25" s="4"/>
    </row>
    <row r="26" spans="24:29" ht="21">
      <c r="X26" s="15">
        <v>2556</v>
      </c>
      <c r="Y26" s="26">
        <v>2.56</v>
      </c>
      <c r="Z26" s="27" t="s">
        <v>22</v>
      </c>
      <c r="AA26" s="6"/>
      <c r="AB26" s="16"/>
      <c r="AC26" s="4"/>
    </row>
    <row r="27" spans="24:29" ht="21">
      <c r="X27" s="17">
        <v>2557</v>
      </c>
      <c r="Y27" s="26">
        <v>3.44</v>
      </c>
      <c r="Z27" s="27" t="s">
        <v>22</v>
      </c>
      <c r="AA27" s="6"/>
      <c r="AB27" s="16"/>
      <c r="AC27" s="4"/>
    </row>
    <row r="28" spans="24:29" ht="21">
      <c r="X28" s="15">
        <v>2558</v>
      </c>
      <c r="Y28" s="22">
        <v>2.8</v>
      </c>
      <c r="Z28" s="27" t="s">
        <v>22</v>
      </c>
      <c r="AA28" s="6"/>
      <c r="AB28" s="16"/>
      <c r="AC28" s="4"/>
    </row>
    <row r="29" spans="24:29" ht="21">
      <c r="X29" s="17">
        <v>2559</v>
      </c>
      <c r="Y29" s="26">
        <v>3.46</v>
      </c>
      <c r="Z29" s="27" t="s">
        <v>22</v>
      </c>
      <c r="AA29" s="6"/>
      <c r="AB29" s="16"/>
      <c r="AC29" s="4"/>
    </row>
    <row r="30" spans="24:29" ht="21">
      <c r="X30" s="15">
        <v>2560</v>
      </c>
      <c r="Y30" s="26">
        <v>3.98</v>
      </c>
      <c r="Z30" s="27" t="s">
        <v>22</v>
      </c>
      <c r="AA30" s="6"/>
      <c r="AB30" s="16"/>
      <c r="AC30" s="4"/>
    </row>
    <row r="31" spans="24:29" ht="21">
      <c r="X31" s="17">
        <v>2561</v>
      </c>
      <c r="Y31" s="26">
        <v>3.18</v>
      </c>
      <c r="Z31" s="27" t="s">
        <v>22</v>
      </c>
      <c r="AA31" s="6"/>
      <c r="AB31" s="16"/>
      <c r="AC31" s="4"/>
    </row>
    <row r="32" spans="24:29" ht="21">
      <c r="X32" s="15">
        <v>2562</v>
      </c>
      <c r="Y32" s="26">
        <v>2.56</v>
      </c>
      <c r="Z32" s="27" t="s">
        <v>22</v>
      </c>
      <c r="AA32" s="6"/>
      <c r="AB32" s="16"/>
      <c r="AC32" s="4"/>
    </row>
    <row r="33" spans="24:29" ht="21">
      <c r="X33" s="17">
        <v>2563</v>
      </c>
      <c r="Y33" s="26">
        <v>2.68</v>
      </c>
      <c r="Z33" s="27" t="s">
        <v>22</v>
      </c>
      <c r="AA33" s="6"/>
      <c r="AB33" s="16"/>
      <c r="AC33" s="4"/>
    </row>
    <row r="34" spans="24:29" ht="21">
      <c r="X34" s="15">
        <v>2564</v>
      </c>
      <c r="Y34" s="22">
        <v>3.2</v>
      </c>
      <c r="Z34" s="27" t="s">
        <v>22</v>
      </c>
      <c r="AA34" s="6"/>
      <c r="AB34" s="16"/>
      <c r="AC34" s="4"/>
    </row>
    <row r="35" spans="24:29" ht="21">
      <c r="X35" s="17">
        <v>2565</v>
      </c>
      <c r="Y35" s="22">
        <v>4.6</v>
      </c>
      <c r="Z35" s="27" t="s">
        <v>22</v>
      </c>
      <c r="AA35" s="6"/>
      <c r="AB35" s="16"/>
      <c r="AC35" s="4"/>
    </row>
    <row r="36" spans="24:29" ht="21">
      <c r="X36" s="15"/>
      <c r="Y36" s="26"/>
      <c r="Z36" s="27"/>
      <c r="AA36" s="6"/>
      <c r="AB36" s="16"/>
      <c r="AC36" s="4"/>
    </row>
    <row r="37" spans="24:29" ht="21">
      <c r="X37" s="15"/>
      <c r="Y37" s="26"/>
      <c r="Z37" s="27"/>
      <c r="AA37" s="6"/>
      <c r="AB37" s="16"/>
      <c r="AC37" s="4"/>
    </row>
    <row r="38" spans="24:29" ht="21">
      <c r="X38" s="15"/>
      <c r="Y38" s="26"/>
      <c r="Z38" s="27"/>
      <c r="AA38" s="6"/>
      <c r="AB38" s="16"/>
      <c r="AC38" s="4"/>
    </row>
    <row r="39" spans="24:29" ht="21">
      <c r="X39" s="15"/>
      <c r="Y39" s="26"/>
      <c r="Z39" s="27"/>
      <c r="AA39" s="6"/>
      <c r="AB39" s="16"/>
      <c r="AC39" s="4"/>
    </row>
    <row r="40" spans="24:29" ht="21">
      <c r="X40" s="15"/>
      <c r="Y40" s="26"/>
      <c r="Z40" s="27"/>
      <c r="AA40" s="6"/>
      <c r="AB40" s="16"/>
      <c r="AC40" s="4"/>
    </row>
    <row r="41" spans="24:29" ht="21">
      <c r="X41" s="15"/>
      <c r="Y41" s="26"/>
      <c r="Z41" s="27"/>
      <c r="AA41" s="6"/>
      <c r="AB41" s="16"/>
      <c r="AC41" s="4"/>
    </row>
    <row r="42" spans="24:29" ht="21">
      <c r="X42" s="15"/>
      <c r="Y42" s="26"/>
      <c r="Z42" s="27"/>
      <c r="AA42" s="6"/>
      <c r="AB42" s="16"/>
      <c r="AC42" s="4"/>
    </row>
    <row r="43" spans="24:29" ht="21">
      <c r="X43" s="15"/>
      <c r="Y43" s="26"/>
      <c r="Z43" s="27"/>
      <c r="AA43" s="6"/>
      <c r="AB43" s="16"/>
      <c r="AC43" s="4"/>
    </row>
    <row r="44" spans="24:29" ht="21">
      <c r="X44" s="15"/>
      <c r="Y44" s="26"/>
      <c r="Z44" s="27"/>
      <c r="AA44" s="6"/>
      <c r="AB44" s="16"/>
      <c r="AC44" s="4"/>
    </row>
    <row r="45" spans="24:29" ht="21">
      <c r="X45" s="15"/>
      <c r="Y45" s="26"/>
      <c r="Z45" s="27"/>
      <c r="AA45" s="6"/>
      <c r="AB45" s="16"/>
      <c r="AC45" s="4"/>
    </row>
    <row r="46" spans="24:29" ht="21">
      <c r="X46" s="15"/>
      <c r="Y46" s="26"/>
      <c r="Z46" s="27"/>
      <c r="AA46" s="6"/>
      <c r="AB46" s="16"/>
      <c r="AC46" s="4"/>
    </row>
    <row r="47" spans="24:29" ht="21">
      <c r="X47" s="15"/>
      <c r="Y47" s="26"/>
      <c r="Z47" s="27"/>
      <c r="AA47" s="6"/>
      <c r="AB47" s="16"/>
      <c r="AC47" s="4"/>
    </row>
    <row r="48" spans="24:29" ht="21">
      <c r="X48" s="15"/>
      <c r="Y48" s="26"/>
      <c r="Z48" s="27"/>
      <c r="AA48" s="6"/>
      <c r="AB48" s="16"/>
      <c r="AC48" s="4"/>
    </row>
    <row r="49" spans="24:29" ht="21">
      <c r="X49" s="15"/>
      <c r="Y49" s="26"/>
      <c r="Z49" s="27"/>
      <c r="AA49" s="6"/>
      <c r="AB49" s="16"/>
      <c r="AC49" s="4"/>
    </row>
    <row r="50" spans="24:29" ht="21">
      <c r="X50" s="15"/>
      <c r="Y50" s="26"/>
      <c r="Z50" s="27"/>
      <c r="AA50" s="6"/>
      <c r="AB50" s="16"/>
      <c r="AC50" s="4"/>
    </row>
    <row r="51" spans="24:29" ht="21">
      <c r="X51" s="15"/>
      <c r="Y51" s="26"/>
      <c r="Z51" s="27"/>
      <c r="AA51" s="6"/>
      <c r="AB51" s="16"/>
      <c r="AC51" s="4"/>
    </row>
    <row r="52" spans="24:29" ht="21">
      <c r="X52" s="15"/>
      <c r="Y52" s="26"/>
      <c r="Z52" s="27"/>
      <c r="AA52" s="6"/>
      <c r="AB52" s="16"/>
      <c r="AC52" s="4"/>
    </row>
    <row r="53" spans="24:29" ht="21">
      <c r="X53" s="15"/>
      <c r="Y53" s="26"/>
      <c r="Z53" s="27"/>
      <c r="AA53" s="6"/>
      <c r="AB53" s="16"/>
      <c r="AC53" s="4"/>
    </row>
    <row r="54" spans="2:29" ht="21">
      <c r="B54" s="3" t="s">
        <v>31</v>
      </c>
      <c r="X54" s="15"/>
      <c r="Y54" s="26"/>
      <c r="Z54" s="27"/>
      <c r="AA54" s="6"/>
      <c r="AB54" s="16"/>
      <c r="AC54" s="4"/>
    </row>
    <row r="55" spans="24:29" ht="21">
      <c r="X55" s="15"/>
      <c r="Y55" s="26"/>
      <c r="Z55" s="27"/>
      <c r="AA55" s="6"/>
      <c r="AB55" s="16"/>
      <c r="AC55" s="4"/>
    </row>
    <row r="56" spans="24:29" ht="21">
      <c r="X56" s="15"/>
      <c r="Y56" s="26"/>
      <c r="Z56" s="27"/>
      <c r="AA56" s="6"/>
      <c r="AB56" s="16"/>
      <c r="AC56" s="4"/>
    </row>
    <row r="57" spans="24:29" ht="21">
      <c r="X57" s="15"/>
      <c r="Y57" s="26"/>
      <c r="Z57" s="27"/>
      <c r="AA57" s="6"/>
      <c r="AB57" s="16"/>
      <c r="AC57" s="4"/>
    </row>
    <row r="58" spans="24:29" ht="21">
      <c r="X58" s="15"/>
      <c r="Y58" s="26"/>
      <c r="Z58" s="27"/>
      <c r="AA58" s="6"/>
      <c r="AB58" s="16"/>
      <c r="AC58" s="4"/>
    </row>
    <row r="59" spans="24:29" ht="21">
      <c r="X59" s="15"/>
      <c r="Y59" s="26"/>
      <c r="Z59" s="27"/>
      <c r="AA59" s="6"/>
      <c r="AB59" s="16"/>
      <c r="AC59" s="4"/>
    </row>
    <row r="60" spans="24:29" ht="21">
      <c r="X60" s="15"/>
      <c r="Y60" s="26"/>
      <c r="Z60" s="27"/>
      <c r="AA60" s="6"/>
      <c r="AB60" s="16"/>
      <c r="AC60" s="4"/>
    </row>
    <row r="61" spans="24:29" ht="21">
      <c r="X61" s="15"/>
      <c r="Y61" s="26"/>
      <c r="Z61" s="27"/>
      <c r="AA61" s="6"/>
      <c r="AB61" s="16"/>
      <c r="AC61" s="4"/>
    </row>
    <row r="62" spans="24:29" ht="21">
      <c r="X62" s="15"/>
      <c r="Y62" s="26"/>
      <c r="Z62" s="27"/>
      <c r="AA62" s="6"/>
      <c r="AB62" s="16"/>
      <c r="AC62" s="4"/>
    </row>
    <row r="63" spans="24:29" ht="21">
      <c r="X63" s="15"/>
      <c r="Y63" s="26"/>
      <c r="Z63" s="27"/>
      <c r="AA63" s="6"/>
      <c r="AB63" s="16"/>
      <c r="AC63" s="4"/>
    </row>
    <row r="64" spans="24:29" ht="21">
      <c r="X64" s="15"/>
      <c r="Y64" s="26"/>
      <c r="Z64" s="27"/>
      <c r="AA64" s="6"/>
      <c r="AB64" s="16"/>
      <c r="AC64" s="4"/>
    </row>
    <row r="65" spans="24:29" ht="21">
      <c r="X65" s="15"/>
      <c r="Y65" s="26"/>
      <c r="Z65" s="27"/>
      <c r="AA65" s="6"/>
      <c r="AB65" s="16"/>
      <c r="AC65" s="4"/>
    </row>
    <row r="66" spans="24:29" ht="21">
      <c r="X66" s="15"/>
      <c r="Y66" s="26"/>
      <c r="Z66" s="27"/>
      <c r="AA66" s="6"/>
      <c r="AB66" s="16"/>
      <c r="AC66" s="4"/>
    </row>
    <row r="67" spans="24:29" ht="21">
      <c r="X67" s="15"/>
      <c r="Y67" s="26"/>
      <c r="Z67" s="27"/>
      <c r="AA67" s="6"/>
      <c r="AB67" s="16"/>
      <c r="AC67" s="4"/>
    </row>
    <row r="68" spans="24:29" ht="21">
      <c r="X68" s="15"/>
      <c r="Y68" s="26"/>
      <c r="Z68" s="27"/>
      <c r="AA68" s="6"/>
      <c r="AB68" s="16"/>
      <c r="AC68" s="4"/>
    </row>
    <row r="69" spans="24:29" ht="21">
      <c r="X69" s="15"/>
      <c r="Y69" s="26"/>
      <c r="Z69" s="27"/>
      <c r="AA69" s="6"/>
      <c r="AB69" s="16"/>
      <c r="AC69" s="4"/>
    </row>
    <row r="70" spans="24:29" ht="21">
      <c r="X70" s="15"/>
      <c r="Y70" s="26"/>
      <c r="Z70" s="27"/>
      <c r="AA70" s="6"/>
      <c r="AB70" s="16"/>
      <c r="AC70" s="4"/>
    </row>
    <row r="71" spans="24:29" ht="21">
      <c r="X71" s="15"/>
      <c r="Y71" s="26"/>
      <c r="Z71" s="27"/>
      <c r="AA71" s="6"/>
      <c r="AB71" s="16"/>
      <c r="AC71" s="4"/>
    </row>
    <row r="72" spans="24:29" ht="21">
      <c r="X72" s="15"/>
      <c r="Y72" s="26"/>
      <c r="Z72" s="27"/>
      <c r="AA72" s="6"/>
      <c r="AB72" s="16"/>
      <c r="AC72" s="4"/>
    </row>
    <row r="73" spans="24:29" ht="21">
      <c r="X73" s="15"/>
      <c r="Y73" s="26"/>
      <c r="Z73" s="27"/>
      <c r="AA73" s="6"/>
      <c r="AB73" s="16"/>
      <c r="AC73" s="4"/>
    </row>
    <row r="74" spans="24:29" ht="21">
      <c r="X74" s="15"/>
      <c r="Y74" s="26"/>
      <c r="Z74" s="27"/>
      <c r="AA74" s="6"/>
      <c r="AB74" s="16"/>
      <c r="AC74" s="4"/>
    </row>
    <row r="75" spans="24:29" ht="21">
      <c r="X75" s="15"/>
      <c r="Y75" s="26"/>
      <c r="Z75" s="27"/>
      <c r="AA75" s="6"/>
      <c r="AB75" s="16"/>
      <c r="AC75" s="4"/>
    </row>
    <row r="76" spans="24:29" ht="21">
      <c r="X76" s="11"/>
      <c r="Y76" s="22"/>
      <c r="Z76" s="23"/>
      <c r="AA76" s="6"/>
      <c r="AB76" s="16"/>
      <c r="AC76" s="4"/>
    </row>
    <row r="77" spans="24:29" ht="21">
      <c r="X77" s="11"/>
      <c r="Y77" s="22"/>
      <c r="Z77" s="23"/>
      <c r="AA77" s="6"/>
      <c r="AB77" s="16"/>
      <c r="AC77" s="4"/>
    </row>
    <row r="78" spans="24:29" ht="21">
      <c r="X78" s="15"/>
      <c r="Y78" s="22"/>
      <c r="Z78" s="23"/>
      <c r="AA78" s="6"/>
      <c r="AB78" s="16"/>
      <c r="AC78" s="4"/>
    </row>
    <row r="79" spans="24:29" ht="21">
      <c r="X79" s="15"/>
      <c r="Y79" s="22"/>
      <c r="Z79" s="23"/>
      <c r="AA79" s="6"/>
      <c r="AB79" s="16"/>
      <c r="AC79" s="4"/>
    </row>
    <row r="80" spans="24:29" ht="21">
      <c r="X80" s="15"/>
      <c r="Y80" s="22"/>
      <c r="Z80" s="23"/>
      <c r="AA80" s="6"/>
      <c r="AB80" s="16"/>
      <c r="AC80" s="4"/>
    </row>
    <row r="81" spans="24:29" ht="21">
      <c r="X81" s="15"/>
      <c r="Y81" s="22"/>
      <c r="Z81" s="23"/>
      <c r="AA81" s="6"/>
      <c r="AB81" s="16"/>
      <c r="AC81" s="4"/>
    </row>
    <row r="82" spans="24:29" ht="21">
      <c r="X82" s="15"/>
      <c r="Y82" s="22"/>
      <c r="Z82" s="23"/>
      <c r="AA82" s="6"/>
      <c r="AB82" s="16"/>
      <c r="AC82" s="4"/>
    </row>
    <row r="83" spans="24:29" ht="21">
      <c r="X83" s="15"/>
      <c r="Y83" s="22"/>
      <c r="Z83" s="23"/>
      <c r="AA83" s="6"/>
      <c r="AB83" s="16"/>
      <c r="AC83" s="4"/>
    </row>
    <row r="84" spans="24:29" ht="21">
      <c r="X84" s="15"/>
      <c r="Y84" s="22"/>
      <c r="Z84" s="23"/>
      <c r="AA84" s="6"/>
      <c r="AB84" s="16"/>
      <c r="AC84" s="4"/>
    </row>
    <row r="85" spans="24:29" ht="21">
      <c r="X85" s="15"/>
      <c r="Y85" s="22"/>
      <c r="Z85" s="23"/>
      <c r="AA85" s="6"/>
      <c r="AB85" s="16"/>
      <c r="AC85" s="4"/>
    </row>
    <row r="86" spans="24:29" ht="21">
      <c r="X86" s="15"/>
      <c r="Y86" s="22"/>
      <c r="Z86" s="23"/>
      <c r="AA86" s="6"/>
      <c r="AB86" s="16"/>
      <c r="AC86" s="4"/>
    </row>
    <row r="87" spans="24:29" ht="21">
      <c r="X87" s="15"/>
      <c r="Y87" s="22"/>
      <c r="Z87" s="23"/>
      <c r="AA87" s="6"/>
      <c r="AB87" s="16"/>
      <c r="AC87" s="4"/>
    </row>
    <row r="88" spans="24:29" ht="21">
      <c r="X88" s="15"/>
      <c r="Y88" s="22"/>
      <c r="Z88" s="23"/>
      <c r="AA88" s="6"/>
      <c r="AB88" s="16"/>
      <c r="AC88" s="4"/>
    </row>
    <row r="89" spans="24:29" ht="21">
      <c r="X89" s="15"/>
      <c r="Y89" s="22"/>
      <c r="Z89" s="23"/>
      <c r="AA89" s="6"/>
      <c r="AB89" s="16"/>
      <c r="AC89" s="4"/>
    </row>
    <row r="90" spans="24:29" ht="21">
      <c r="X90" s="15"/>
      <c r="Y90" s="22"/>
      <c r="Z90" s="23"/>
      <c r="AA90" s="6"/>
      <c r="AB90" s="16"/>
      <c r="AC90" s="4"/>
    </row>
    <row r="91" spans="24:29" ht="21">
      <c r="X91" s="15"/>
      <c r="Y91" s="22"/>
      <c r="Z91" s="23"/>
      <c r="AA91" s="6"/>
      <c r="AB91" s="16"/>
      <c r="AC91" s="4"/>
    </row>
    <row r="92" spans="24:29" ht="21">
      <c r="X92" s="15"/>
      <c r="Y92" s="22"/>
      <c r="Z92" s="23"/>
      <c r="AA92" s="6"/>
      <c r="AB92" s="16"/>
      <c r="AC92" s="4"/>
    </row>
    <row r="93" spans="24:29" ht="21">
      <c r="X93" s="15"/>
      <c r="Y93" s="22"/>
      <c r="Z93" s="23"/>
      <c r="AA93" s="6"/>
      <c r="AB93" s="16"/>
      <c r="AC93" s="4"/>
    </row>
    <row r="94" spans="24:29" ht="21">
      <c r="X94" s="17"/>
      <c r="Y94" s="24"/>
      <c r="Z94" s="25"/>
      <c r="AA94" s="5"/>
      <c r="AB94" s="18"/>
      <c r="AC94" s="4"/>
    </row>
    <row r="95" spans="24:29" ht="21">
      <c r="X95" s="15"/>
      <c r="Y95" s="26"/>
      <c r="Z95" s="27"/>
      <c r="AA95" s="6"/>
      <c r="AB95" s="16"/>
      <c r="AC95" s="4"/>
    </row>
    <row r="96" spans="24:29" ht="21">
      <c r="X96" s="15"/>
      <c r="Y96" s="26"/>
      <c r="Z96" s="27"/>
      <c r="AA96" s="6"/>
      <c r="AB96" s="16"/>
      <c r="AC96" s="4"/>
    </row>
    <row r="97" spans="24:29" ht="21">
      <c r="X97" s="15"/>
      <c r="Y97" s="26"/>
      <c r="Z97" s="27"/>
      <c r="AA97" s="6"/>
      <c r="AB97" s="16"/>
      <c r="AC97" s="4"/>
    </row>
    <row r="98" spans="24:29" ht="21">
      <c r="X98" s="15"/>
      <c r="Y98" s="26"/>
      <c r="Z98" s="27"/>
      <c r="AA98" s="6"/>
      <c r="AB98" s="16"/>
      <c r="AC98" s="4"/>
    </row>
    <row r="99" spans="24:29" ht="21">
      <c r="X99" s="19"/>
      <c r="Y99" s="26"/>
      <c r="Z99" s="27"/>
      <c r="AA99" s="6"/>
      <c r="AB99" s="16"/>
      <c r="AC99" s="4"/>
    </row>
    <row r="100" spans="24:29" ht="21">
      <c r="X100" s="17"/>
      <c r="Y100" s="28"/>
      <c r="Z100" s="29"/>
      <c r="AA100" s="20"/>
      <c r="AB100" s="21"/>
      <c r="AC100" s="4"/>
    </row>
    <row r="101" spans="24:29" ht="21">
      <c r="X101" s="15"/>
      <c r="Y101" s="26"/>
      <c r="Z101" s="27"/>
      <c r="AA101" s="6"/>
      <c r="AB101" s="16"/>
      <c r="AC101" s="4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2010-06-10T02:30:50Z</cp:lastPrinted>
  <dcterms:created xsi:type="dcterms:W3CDTF">1997-09-23T07:04:03Z</dcterms:created>
  <dcterms:modified xsi:type="dcterms:W3CDTF">2023-05-11T07:37:32Z</dcterms:modified>
  <cp:category/>
  <cp:version/>
  <cp:contentType/>
  <cp:contentStatus/>
</cp:coreProperties>
</file>