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2"/>
  </bookViews>
  <sheets>
    <sheet name="std. - P.6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<sst xmlns="http://schemas.openxmlformats.org/spreadsheetml/2006/main" count="38" uniqueCount="23">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</sst>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P.65 น้ำแม่แตง อ.เวียงแหง จ.เชียงใหม่</a:t>
            </a:r>
          </a:p>
        </c:rich>
      </c:tx>
      <c:layout>
        <c:manualLayout>
          <c:xMode val="factor"/>
          <c:yMode val="factor"/>
          <c:x val="0.02125"/>
          <c:y val="-0.002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3275"/>
          <c:w val="0.872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P.65'!$B$5:$B$19</c:f>
              <c:numCache>
                <c:ptCount val="1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</c:numCache>
            </c:numRef>
          </c:cat>
          <c:val>
            <c:numRef>
              <c:f>'std. - P.65'!$C$5:$C$19</c:f>
              <c:numCache>
                <c:ptCount val="15"/>
                <c:pt idx="0">
                  <c:v>63.464</c:v>
                </c:pt>
                <c:pt idx="1">
                  <c:v>156.38</c:v>
                </c:pt>
                <c:pt idx="2">
                  <c:v>150.49</c:v>
                </c:pt>
                <c:pt idx="3">
                  <c:v>107.86</c:v>
                </c:pt>
                <c:pt idx="4">
                  <c:v>65.447</c:v>
                </c:pt>
                <c:pt idx="5">
                  <c:v>33.985</c:v>
                </c:pt>
                <c:pt idx="6">
                  <c:v>55.28</c:v>
                </c:pt>
                <c:pt idx="7">
                  <c:v>83.65199999999997</c:v>
                </c:pt>
                <c:pt idx="8">
                  <c:v>116.68</c:v>
                </c:pt>
                <c:pt idx="9">
                  <c:v>229.02</c:v>
                </c:pt>
                <c:pt idx="10">
                  <c:v>365</c:v>
                </c:pt>
                <c:pt idx="11">
                  <c:v>146.31408000000002</c:v>
                </c:pt>
                <c:pt idx="12">
                  <c:v>68.48184960000002</c:v>
                </c:pt>
                <c:pt idx="13">
                  <c:v>112.81</c:v>
                </c:pt>
                <c:pt idx="14">
                  <c:v>87.86</c:v>
                </c:pt>
              </c:numCache>
            </c:numRef>
          </c:val>
        </c:ser>
        <c:axId val="64593458"/>
        <c:axId val="44470211"/>
      </c:barChart>
      <c:lineChart>
        <c:grouping val="standard"/>
        <c:varyColors val="0"/>
        <c:ser>
          <c:idx val="1"/>
          <c:order val="1"/>
          <c:tx>
            <c:v>ค่าเฉลี่ย (2536 - 2544,2547 - 2552 )อยู่ระหว่างค่า+-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P.65'!$B$5:$B$19</c:f>
              <c:numCache>
                <c:ptCount val="1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</c:numCache>
            </c:numRef>
          </c:cat>
          <c:val>
            <c:numRef>
              <c:f>'std. - P.65'!$E$5:$E$19</c:f>
              <c:numCache>
                <c:ptCount val="15"/>
                <c:pt idx="0">
                  <c:v>122.84826197333334</c:v>
                </c:pt>
                <c:pt idx="1">
                  <c:v>122.84826197333334</c:v>
                </c:pt>
                <c:pt idx="2">
                  <c:v>122.84826197333334</c:v>
                </c:pt>
                <c:pt idx="3">
                  <c:v>122.84826197333334</c:v>
                </c:pt>
                <c:pt idx="4">
                  <c:v>122.84826197333334</c:v>
                </c:pt>
                <c:pt idx="5">
                  <c:v>122.84826197333334</c:v>
                </c:pt>
                <c:pt idx="6">
                  <c:v>122.84826197333334</c:v>
                </c:pt>
                <c:pt idx="7">
                  <c:v>122.84826197333334</c:v>
                </c:pt>
                <c:pt idx="8">
                  <c:v>122.84826197333334</c:v>
                </c:pt>
                <c:pt idx="9">
                  <c:v>122.84826197333334</c:v>
                </c:pt>
                <c:pt idx="10">
                  <c:v>122.84826197333334</c:v>
                </c:pt>
                <c:pt idx="11">
                  <c:v>122.84826197333334</c:v>
                </c:pt>
                <c:pt idx="12">
                  <c:v>122.84826197333334</c:v>
                </c:pt>
                <c:pt idx="13">
                  <c:v>122.84826197333334</c:v>
                </c:pt>
                <c:pt idx="14">
                  <c:v>122.84826197333334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P.65'!$B$5:$B$19</c:f>
              <c:numCache>
                <c:ptCount val="1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</c:numCache>
            </c:numRef>
          </c:cat>
          <c:val>
            <c:numRef>
              <c:f>'std. - P.65'!$H$5:$H$19</c:f>
              <c:numCache>
                <c:ptCount val="15"/>
                <c:pt idx="0">
                  <c:v>206.39133431878895</c:v>
                </c:pt>
                <c:pt idx="1">
                  <c:v>206.39133431878895</c:v>
                </c:pt>
                <c:pt idx="2">
                  <c:v>206.39133431878895</c:v>
                </c:pt>
                <c:pt idx="3">
                  <c:v>206.39133431878895</c:v>
                </c:pt>
                <c:pt idx="4">
                  <c:v>206.39133431878895</c:v>
                </c:pt>
                <c:pt idx="5">
                  <c:v>206.39133431878895</c:v>
                </c:pt>
                <c:pt idx="6">
                  <c:v>206.39133431878895</c:v>
                </c:pt>
                <c:pt idx="7">
                  <c:v>206.39133431878895</c:v>
                </c:pt>
                <c:pt idx="8">
                  <c:v>206.39133431878895</c:v>
                </c:pt>
                <c:pt idx="9">
                  <c:v>206.39133431878895</c:v>
                </c:pt>
                <c:pt idx="10">
                  <c:v>206.39133431878895</c:v>
                </c:pt>
                <c:pt idx="11">
                  <c:v>206.39133431878895</c:v>
                </c:pt>
                <c:pt idx="12">
                  <c:v>206.39133431878895</c:v>
                </c:pt>
                <c:pt idx="13">
                  <c:v>206.39133431878895</c:v>
                </c:pt>
                <c:pt idx="14">
                  <c:v>206.39133431878895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P.65'!$B$5:$B$19</c:f>
              <c:numCache>
                <c:ptCount val="1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</c:numCache>
            </c:numRef>
          </c:cat>
          <c:val>
            <c:numRef>
              <c:f>'std. - P.65'!$F$5:$F$19</c:f>
              <c:numCache>
                <c:ptCount val="15"/>
                <c:pt idx="0">
                  <c:v>39.30518962787774</c:v>
                </c:pt>
                <c:pt idx="1">
                  <c:v>39.30518962787774</c:v>
                </c:pt>
                <c:pt idx="2">
                  <c:v>39.30518962787774</c:v>
                </c:pt>
                <c:pt idx="3">
                  <c:v>39.30518962787774</c:v>
                </c:pt>
                <c:pt idx="4">
                  <c:v>39.30518962787774</c:v>
                </c:pt>
                <c:pt idx="5">
                  <c:v>39.30518962787774</c:v>
                </c:pt>
                <c:pt idx="6">
                  <c:v>39.30518962787774</c:v>
                </c:pt>
                <c:pt idx="7">
                  <c:v>39.30518962787774</c:v>
                </c:pt>
                <c:pt idx="8">
                  <c:v>39.30518962787774</c:v>
                </c:pt>
                <c:pt idx="9">
                  <c:v>39.30518962787774</c:v>
                </c:pt>
                <c:pt idx="10">
                  <c:v>39.30518962787774</c:v>
                </c:pt>
                <c:pt idx="11">
                  <c:v>39.30518962787774</c:v>
                </c:pt>
                <c:pt idx="12">
                  <c:v>39.30518962787774</c:v>
                </c:pt>
                <c:pt idx="13">
                  <c:v>39.30518962787774</c:v>
                </c:pt>
                <c:pt idx="14">
                  <c:v>39.30518962787774</c:v>
                </c:pt>
              </c:numCache>
            </c:numRef>
          </c:val>
          <c:smooth val="0"/>
        </c:ser>
        <c:axId val="64593458"/>
        <c:axId val="44470211"/>
      </c:lineChart>
      <c:catAx>
        <c:axId val="6459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470211"/>
        <c:crossesAt val="0"/>
        <c:auto val="1"/>
        <c:lblOffset val="100"/>
        <c:tickLblSkip val="1"/>
        <c:noMultiLvlLbl val="0"/>
      </c:catAx>
      <c:valAx>
        <c:axId val="4447021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345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9725"/>
          <c:y val="0.86025"/>
          <c:w val="0.831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P.65 น้ำแม่แตง อ.เวียงแหง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2075"/>
          <c:w val="0.8695"/>
          <c:h val="0.78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4F81BD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4F81BD"/>
              </a:solidFill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P.65'!$B$5:$B$19</c:f>
              <c:numCache>
                <c:ptCount val="1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</c:numCache>
            </c:numRef>
          </c:cat>
          <c:val>
            <c:numRef>
              <c:f>'std. - P.65'!$C$5:$C$19</c:f>
              <c:numCache>
                <c:ptCount val="15"/>
                <c:pt idx="0">
                  <c:v>63.464</c:v>
                </c:pt>
                <c:pt idx="1">
                  <c:v>156.38</c:v>
                </c:pt>
                <c:pt idx="2">
                  <c:v>150.49</c:v>
                </c:pt>
                <c:pt idx="3">
                  <c:v>107.86</c:v>
                </c:pt>
                <c:pt idx="4">
                  <c:v>65.447</c:v>
                </c:pt>
                <c:pt idx="5">
                  <c:v>33.985</c:v>
                </c:pt>
                <c:pt idx="6">
                  <c:v>55.28</c:v>
                </c:pt>
                <c:pt idx="7">
                  <c:v>83.65199999999997</c:v>
                </c:pt>
                <c:pt idx="8">
                  <c:v>116.68</c:v>
                </c:pt>
                <c:pt idx="9">
                  <c:v>229.02</c:v>
                </c:pt>
                <c:pt idx="10">
                  <c:v>365</c:v>
                </c:pt>
                <c:pt idx="11">
                  <c:v>146.31408000000002</c:v>
                </c:pt>
                <c:pt idx="12">
                  <c:v>68.48184960000002</c:v>
                </c:pt>
                <c:pt idx="13">
                  <c:v>112.81</c:v>
                </c:pt>
                <c:pt idx="14">
                  <c:v>87.86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(2536 - 2544,2547 - 2552 )15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P.65'!$F$5:$F$19</c:f>
              <c:numCache>
                <c:ptCount val="15"/>
                <c:pt idx="0">
                  <c:v>39.30518962787774</c:v>
                </c:pt>
                <c:pt idx="1">
                  <c:v>39.30518962787774</c:v>
                </c:pt>
                <c:pt idx="2">
                  <c:v>39.30518962787774</c:v>
                </c:pt>
                <c:pt idx="3">
                  <c:v>39.30518962787774</c:v>
                </c:pt>
                <c:pt idx="4">
                  <c:v>39.30518962787774</c:v>
                </c:pt>
                <c:pt idx="5">
                  <c:v>39.30518962787774</c:v>
                </c:pt>
                <c:pt idx="6">
                  <c:v>39.30518962787774</c:v>
                </c:pt>
                <c:pt idx="7">
                  <c:v>39.30518962787774</c:v>
                </c:pt>
                <c:pt idx="8">
                  <c:v>39.30518962787774</c:v>
                </c:pt>
                <c:pt idx="9">
                  <c:v>39.30518962787774</c:v>
                </c:pt>
                <c:pt idx="10">
                  <c:v>39.30518962787774</c:v>
                </c:pt>
                <c:pt idx="11">
                  <c:v>39.30518962787774</c:v>
                </c:pt>
                <c:pt idx="12">
                  <c:v>39.30518962787774</c:v>
                </c:pt>
                <c:pt idx="13">
                  <c:v>39.30518962787774</c:v>
                </c:pt>
                <c:pt idx="14">
                  <c:v>39.30518962787774</c:v>
                </c:pt>
              </c:numCache>
            </c:numRef>
          </c:cat>
          <c:val>
            <c:numRef>
              <c:f>'std. - P.65'!$E$5:$E$19</c:f>
              <c:numCache>
                <c:ptCount val="15"/>
                <c:pt idx="0">
                  <c:v>122.84826197333334</c:v>
                </c:pt>
                <c:pt idx="1">
                  <c:v>122.84826197333334</c:v>
                </c:pt>
                <c:pt idx="2">
                  <c:v>122.84826197333334</c:v>
                </c:pt>
                <c:pt idx="3">
                  <c:v>122.84826197333334</c:v>
                </c:pt>
                <c:pt idx="4">
                  <c:v>122.84826197333334</c:v>
                </c:pt>
                <c:pt idx="5">
                  <c:v>122.84826197333334</c:v>
                </c:pt>
                <c:pt idx="6">
                  <c:v>122.84826197333334</c:v>
                </c:pt>
                <c:pt idx="7">
                  <c:v>122.84826197333334</c:v>
                </c:pt>
                <c:pt idx="8">
                  <c:v>122.84826197333334</c:v>
                </c:pt>
                <c:pt idx="9">
                  <c:v>122.84826197333334</c:v>
                </c:pt>
                <c:pt idx="10">
                  <c:v>122.84826197333334</c:v>
                </c:pt>
                <c:pt idx="11">
                  <c:v>122.84826197333334</c:v>
                </c:pt>
                <c:pt idx="12">
                  <c:v>122.84826197333334</c:v>
                </c:pt>
                <c:pt idx="13">
                  <c:v>122.84826197333334</c:v>
                </c:pt>
                <c:pt idx="14">
                  <c:v>122.84826197333334</c:v>
                </c:pt>
              </c:numCache>
            </c:numRef>
          </c:val>
          <c:smooth val="0"/>
        </c:ser>
        <c:marker val="1"/>
        <c:axId val="64687580"/>
        <c:axId val="45317309"/>
      </c:lineChart>
      <c:catAx>
        <c:axId val="6468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317309"/>
        <c:crossesAt val="0"/>
        <c:auto val="1"/>
        <c:lblOffset val="100"/>
        <c:tickLblSkip val="1"/>
        <c:noMultiLvlLbl val="0"/>
      </c:catAx>
      <c:valAx>
        <c:axId val="4531730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7580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7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552450</xdr:colOff>
      <xdr:row>86</xdr:row>
      <xdr:rowOff>47625</xdr:rowOff>
    </xdr:from>
    <xdr:ext cx="2238375" cy="466725"/>
    <xdr:sp>
      <xdr:nvSpPr>
        <xdr:cNvPr id="1" name="TextBox 6"/>
        <xdr:cNvSpPr txBox="1">
          <a:spLocks noChangeArrowheads="1"/>
        </xdr:cNvSpPr>
      </xdr:nvSpPr>
      <xdr:spPr>
        <a:xfrm>
          <a:off x="5495925" y="13201650"/>
          <a:ext cx="2238375" cy="466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หมายเหตุ
ปี2545 - 2546 ไม่มีการสำรวจปริมาณน้ำ</a:t>
          </a:r>
        </a:p>
      </xdr:txBody>
    </xdr:sp>
    <xdr:clientData/>
  </xdr:oneCellAnchor>
  <xdr:oneCellAnchor>
    <xdr:from>
      <xdr:col>2</xdr:col>
      <xdr:colOff>352425</xdr:colOff>
      <xdr:row>22</xdr:row>
      <xdr:rowOff>57150</xdr:rowOff>
    </xdr:from>
    <xdr:ext cx="1695450" cy="571500"/>
    <xdr:sp>
      <xdr:nvSpPr>
        <xdr:cNvPr id="2" name="TextBox 7"/>
        <xdr:cNvSpPr txBox="1">
          <a:spLocks noChangeArrowheads="1"/>
        </xdr:cNvSpPr>
      </xdr:nvSpPr>
      <xdr:spPr>
        <a:xfrm>
          <a:off x="1076325" y="3448050"/>
          <a:ext cx="1695450" cy="571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ปิดการสำรวจปริมาณน้ำ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0.55425</cdr:y>
    </cdr:from>
    <cdr:to>
      <cdr:x>0.547</cdr:x>
      <cdr:y>0.59775</cdr:y>
    </cdr:to>
    <cdr:sp>
      <cdr:nvSpPr>
        <cdr:cNvPr id="1" name="TextBox 1"/>
        <cdr:cNvSpPr txBox="1">
          <a:spLocks noChangeArrowheads="1"/>
        </cdr:cNvSpPr>
      </cdr:nvSpPr>
      <cdr:spPr>
        <a:xfrm>
          <a:off x="3800475" y="3419475"/>
          <a:ext cx="13335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123 ล้าน ลบ.ม..</a:t>
          </a:r>
        </a:p>
      </cdr:txBody>
    </cdr:sp>
  </cdr:relSizeAnchor>
  <cdr:relSizeAnchor xmlns:cdr="http://schemas.openxmlformats.org/drawingml/2006/chartDrawing">
    <cdr:from>
      <cdr:x>0.621</cdr:x>
      <cdr:y>0.435</cdr:y>
    </cdr:from>
    <cdr:to>
      <cdr:x>0.76975</cdr:x>
      <cdr:y>0.48025</cdr:y>
    </cdr:to>
    <cdr:sp>
      <cdr:nvSpPr>
        <cdr:cNvPr id="2" name="TextBox 1"/>
        <cdr:cNvSpPr txBox="1">
          <a:spLocks noChangeArrowheads="1"/>
        </cdr:cNvSpPr>
      </cdr:nvSpPr>
      <cdr:spPr>
        <a:xfrm>
          <a:off x="5829300" y="2676525"/>
          <a:ext cx="14001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206 ล้าน ลบ.ม.</a:t>
          </a:r>
        </a:p>
      </cdr:txBody>
    </cdr:sp>
  </cdr:relSizeAnchor>
  <cdr:relSizeAnchor xmlns:cdr="http://schemas.openxmlformats.org/drawingml/2006/chartDrawing">
    <cdr:from>
      <cdr:x>0.23125</cdr:x>
      <cdr:y>0.68175</cdr:y>
    </cdr:from>
    <cdr:to>
      <cdr:x>0.38</cdr:x>
      <cdr:y>0.727</cdr:y>
    </cdr:to>
    <cdr:sp>
      <cdr:nvSpPr>
        <cdr:cNvPr id="3" name="TextBox 1"/>
        <cdr:cNvSpPr txBox="1">
          <a:spLocks noChangeArrowheads="1"/>
        </cdr:cNvSpPr>
      </cdr:nvSpPr>
      <cdr:spPr>
        <a:xfrm>
          <a:off x="2171700" y="4200525"/>
          <a:ext cx="14001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39 ล้าน ลบ.ม.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0.7885</cdr:x>
      <cdr:y>0.35725</cdr:y>
    </cdr:from>
    <cdr:to>
      <cdr:x>0.82325</cdr:x>
      <cdr:y>0.64425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400925" y="2181225"/>
          <a:ext cx="323850" cy="1762125"/>
        </a:xfrm>
        <a:prstGeom prst="curvedConnector3">
          <a:avLst>
            <a:gd name="adj1" fmla="val 0"/>
            <a:gd name="adj2" fmla="val -1239981"/>
            <a:gd name="adj3" fmla="val -47384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6">
      <selection activeCell="K113" sqref="K11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2536</v>
      </c>
      <c r="C5" s="71">
        <v>63.464</v>
      </c>
      <c r="D5" s="72"/>
      <c r="E5" s="73">
        <f aca="true" t="shared" si="0" ref="E5:E19">$C$105</f>
        <v>122.84826197333334</v>
      </c>
      <c r="F5" s="74">
        <f aca="true" t="shared" si="1" ref="F5:F19">+$C$108</f>
        <v>39.30518962787774</v>
      </c>
      <c r="G5" s="75">
        <f aca="true" t="shared" si="2" ref="G5:G19">$C$106</f>
        <v>83.5430723454556</v>
      </c>
      <c r="H5" s="76">
        <f aca="true" t="shared" si="3" ref="H5:H19">+$C$109</f>
        <v>206.39133431878895</v>
      </c>
      <c r="I5" s="2">
        <v>1</v>
      </c>
    </row>
    <row r="6" spans="2:9" ht="12">
      <c r="B6" s="22">
        <v>2537</v>
      </c>
      <c r="C6" s="77">
        <v>156.38</v>
      </c>
      <c r="D6" s="72"/>
      <c r="E6" s="78">
        <f t="shared" si="0"/>
        <v>122.84826197333334</v>
      </c>
      <c r="F6" s="79">
        <f t="shared" si="1"/>
        <v>39.30518962787774</v>
      </c>
      <c r="G6" s="80">
        <f t="shared" si="2"/>
        <v>83.5430723454556</v>
      </c>
      <c r="H6" s="81">
        <f t="shared" si="3"/>
        <v>206.39133431878895</v>
      </c>
      <c r="I6" s="2">
        <v>2</v>
      </c>
    </row>
    <row r="7" spans="2:9" ht="12">
      <c r="B7" s="22">
        <v>2538</v>
      </c>
      <c r="C7" s="77">
        <v>150.49</v>
      </c>
      <c r="D7" s="72"/>
      <c r="E7" s="78">
        <f t="shared" si="0"/>
        <v>122.84826197333334</v>
      </c>
      <c r="F7" s="79">
        <f t="shared" si="1"/>
        <v>39.30518962787774</v>
      </c>
      <c r="G7" s="80">
        <f t="shared" si="2"/>
        <v>83.5430723454556</v>
      </c>
      <c r="H7" s="81">
        <f t="shared" si="3"/>
        <v>206.39133431878895</v>
      </c>
      <c r="I7" s="2">
        <v>3</v>
      </c>
    </row>
    <row r="8" spans="2:9" ht="12">
      <c r="B8" s="22">
        <v>2539</v>
      </c>
      <c r="C8" s="77">
        <v>107.86</v>
      </c>
      <c r="D8" s="72"/>
      <c r="E8" s="78">
        <f t="shared" si="0"/>
        <v>122.84826197333334</v>
      </c>
      <c r="F8" s="79">
        <f t="shared" si="1"/>
        <v>39.30518962787774</v>
      </c>
      <c r="G8" s="80">
        <f t="shared" si="2"/>
        <v>83.5430723454556</v>
      </c>
      <c r="H8" s="81">
        <f t="shared" si="3"/>
        <v>206.39133431878895</v>
      </c>
      <c r="I8" s="2">
        <v>4</v>
      </c>
    </row>
    <row r="9" spans="2:9" ht="12">
      <c r="B9" s="22">
        <v>2540</v>
      </c>
      <c r="C9" s="77">
        <v>65.447</v>
      </c>
      <c r="D9" s="72"/>
      <c r="E9" s="78">
        <f t="shared" si="0"/>
        <v>122.84826197333334</v>
      </c>
      <c r="F9" s="79">
        <f t="shared" si="1"/>
        <v>39.30518962787774</v>
      </c>
      <c r="G9" s="80">
        <f t="shared" si="2"/>
        <v>83.5430723454556</v>
      </c>
      <c r="H9" s="81">
        <f t="shared" si="3"/>
        <v>206.39133431878895</v>
      </c>
      <c r="I9" s="2">
        <v>5</v>
      </c>
    </row>
    <row r="10" spans="2:9" ht="12">
      <c r="B10" s="22">
        <v>2541</v>
      </c>
      <c r="C10" s="77">
        <v>33.985</v>
      </c>
      <c r="D10" s="72"/>
      <c r="E10" s="78">
        <f t="shared" si="0"/>
        <v>122.84826197333334</v>
      </c>
      <c r="F10" s="79">
        <f t="shared" si="1"/>
        <v>39.30518962787774</v>
      </c>
      <c r="G10" s="80">
        <f t="shared" si="2"/>
        <v>83.5430723454556</v>
      </c>
      <c r="H10" s="81">
        <f t="shared" si="3"/>
        <v>206.39133431878895</v>
      </c>
      <c r="I10" s="2">
        <v>6</v>
      </c>
    </row>
    <row r="11" spans="2:9" ht="12">
      <c r="B11" s="22">
        <v>2542</v>
      </c>
      <c r="C11" s="77">
        <v>55.28</v>
      </c>
      <c r="D11" s="72"/>
      <c r="E11" s="78">
        <f t="shared" si="0"/>
        <v>122.84826197333334</v>
      </c>
      <c r="F11" s="79">
        <f t="shared" si="1"/>
        <v>39.30518962787774</v>
      </c>
      <c r="G11" s="80">
        <f t="shared" si="2"/>
        <v>83.5430723454556</v>
      </c>
      <c r="H11" s="81">
        <f t="shared" si="3"/>
        <v>206.39133431878895</v>
      </c>
      <c r="I11" s="2">
        <v>7</v>
      </c>
    </row>
    <row r="12" spans="2:9" ht="12">
      <c r="B12" s="22">
        <v>2543</v>
      </c>
      <c r="C12" s="77">
        <v>83.65199999999997</v>
      </c>
      <c r="D12" s="72"/>
      <c r="E12" s="78">
        <f t="shared" si="0"/>
        <v>122.84826197333334</v>
      </c>
      <c r="F12" s="79">
        <f t="shared" si="1"/>
        <v>39.30518962787774</v>
      </c>
      <c r="G12" s="80">
        <f t="shared" si="2"/>
        <v>83.5430723454556</v>
      </c>
      <c r="H12" s="81">
        <f t="shared" si="3"/>
        <v>206.39133431878895</v>
      </c>
      <c r="I12" s="2">
        <v>8</v>
      </c>
    </row>
    <row r="13" spans="2:9" ht="12">
      <c r="B13" s="22">
        <v>2544</v>
      </c>
      <c r="C13" s="77">
        <v>116.68</v>
      </c>
      <c r="D13" s="72"/>
      <c r="E13" s="78">
        <f t="shared" si="0"/>
        <v>122.84826197333334</v>
      </c>
      <c r="F13" s="79">
        <f t="shared" si="1"/>
        <v>39.30518962787774</v>
      </c>
      <c r="G13" s="80">
        <f t="shared" si="2"/>
        <v>83.5430723454556</v>
      </c>
      <c r="H13" s="81">
        <f t="shared" si="3"/>
        <v>206.39133431878895</v>
      </c>
      <c r="I13" s="2">
        <v>9</v>
      </c>
    </row>
    <row r="14" spans="2:9" ht="12">
      <c r="B14" s="22">
        <v>2547</v>
      </c>
      <c r="C14" s="77">
        <v>229.02</v>
      </c>
      <c r="D14" s="72"/>
      <c r="E14" s="78">
        <f t="shared" si="0"/>
        <v>122.84826197333334</v>
      </c>
      <c r="F14" s="79">
        <f t="shared" si="1"/>
        <v>39.30518962787774</v>
      </c>
      <c r="G14" s="80">
        <f t="shared" si="2"/>
        <v>83.5430723454556</v>
      </c>
      <c r="H14" s="81">
        <f t="shared" si="3"/>
        <v>206.39133431878895</v>
      </c>
      <c r="I14" s="2">
        <v>10</v>
      </c>
    </row>
    <row r="15" spans="2:9" ht="12">
      <c r="B15" s="22">
        <v>2548</v>
      </c>
      <c r="C15" s="77">
        <v>365</v>
      </c>
      <c r="D15" s="72"/>
      <c r="E15" s="78">
        <f t="shared" si="0"/>
        <v>122.84826197333334</v>
      </c>
      <c r="F15" s="79">
        <f t="shared" si="1"/>
        <v>39.30518962787774</v>
      </c>
      <c r="G15" s="80">
        <f t="shared" si="2"/>
        <v>83.5430723454556</v>
      </c>
      <c r="H15" s="81">
        <f t="shared" si="3"/>
        <v>206.39133431878895</v>
      </c>
      <c r="I15" s="2">
        <v>11</v>
      </c>
    </row>
    <row r="16" spans="2:9" ht="12">
      <c r="B16" s="22">
        <v>2549</v>
      </c>
      <c r="C16" s="77">
        <v>146.31408000000002</v>
      </c>
      <c r="D16" s="72"/>
      <c r="E16" s="78">
        <f t="shared" si="0"/>
        <v>122.84826197333334</v>
      </c>
      <c r="F16" s="79">
        <f t="shared" si="1"/>
        <v>39.30518962787774</v>
      </c>
      <c r="G16" s="80">
        <f t="shared" si="2"/>
        <v>83.5430723454556</v>
      </c>
      <c r="H16" s="81">
        <f t="shared" si="3"/>
        <v>206.39133431878895</v>
      </c>
      <c r="I16" s="2">
        <v>12</v>
      </c>
    </row>
    <row r="17" spans="2:9" ht="12">
      <c r="B17" s="22">
        <v>2550</v>
      </c>
      <c r="C17" s="77">
        <v>68.48184960000002</v>
      </c>
      <c r="D17" s="72"/>
      <c r="E17" s="78">
        <f t="shared" si="0"/>
        <v>122.84826197333334</v>
      </c>
      <c r="F17" s="79">
        <f t="shared" si="1"/>
        <v>39.30518962787774</v>
      </c>
      <c r="G17" s="80">
        <f t="shared" si="2"/>
        <v>83.5430723454556</v>
      </c>
      <c r="H17" s="81">
        <f t="shared" si="3"/>
        <v>206.39133431878895</v>
      </c>
      <c r="I17" s="2">
        <v>13</v>
      </c>
    </row>
    <row r="18" spans="2:9" ht="12">
      <c r="B18" s="22">
        <v>2551</v>
      </c>
      <c r="C18" s="77">
        <v>112.81</v>
      </c>
      <c r="D18" s="72"/>
      <c r="E18" s="78">
        <f t="shared" si="0"/>
        <v>122.84826197333334</v>
      </c>
      <c r="F18" s="79">
        <f t="shared" si="1"/>
        <v>39.30518962787774</v>
      </c>
      <c r="G18" s="80">
        <f t="shared" si="2"/>
        <v>83.5430723454556</v>
      </c>
      <c r="H18" s="81">
        <f t="shared" si="3"/>
        <v>206.39133431878895</v>
      </c>
      <c r="I18" s="2">
        <v>14</v>
      </c>
    </row>
    <row r="19" spans="2:9" ht="12">
      <c r="B19" s="22">
        <v>2552</v>
      </c>
      <c r="C19" s="77">
        <v>87.86</v>
      </c>
      <c r="D19" s="72"/>
      <c r="E19" s="78">
        <f t="shared" si="0"/>
        <v>122.84826197333334</v>
      </c>
      <c r="F19" s="79">
        <f t="shared" si="1"/>
        <v>39.30518962787774</v>
      </c>
      <c r="G19" s="80">
        <f t="shared" si="2"/>
        <v>83.5430723454556</v>
      </c>
      <c r="H19" s="81">
        <f t="shared" si="3"/>
        <v>206.39133431878895</v>
      </c>
      <c r="I19" s="2">
        <v>15</v>
      </c>
    </row>
    <row r="20" spans="2:8" ht="12">
      <c r="B20" s="22"/>
      <c r="C20" s="77"/>
      <c r="D20" s="72"/>
      <c r="E20" s="78"/>
      <c r="F20" s="79"/>
      <c r="G20" s="80"/>
      <c r="H20" s="81"/>
    </row>
    <row r="21" spans="2:8" ht="12">
      <c r="B21" s="22"/>
      <c r="C21" s="77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AVERAGE(C5:C19)</f>
        <v>122.84826197333334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STDEV(C5:C19)</f>
        <v>83.5430723454556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0.6800509099883748</v>
      </c>
      <c r="D107" s="48"/>
      <c r="E107" s="59">
        <f>C107*100</f>
        <v>68.00509099883747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39.30518962787774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206.39133431878895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15</v>
      </c>
    </row>
    <row r="113" ht="12">
      <c r="C113" s="2">
        <f>COUNTIF(C5:C19,"&gt;206")</f>
        <v>2</v>
      </c>
    </row>
    <row r="114" ht="12">
      <c r="C114" s="2">
        <f>COUNTIF(C5:C19,"&lt;39")</f>
        <v>1</v>
      </c>
    </row>
  </sheetData>
  <sheetProtection/>
  <mergeCells count="1">
    <mergeCell ref="B2:B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2017-12-12T06:13:21Z</dcterms:modified>
  <cp:category/>
  <cp:version/>
  <cp:contentType/>
  <cp:contentStatus/>
</cp:coreProperties>
</file>