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64" sheetId="1" r:id="rId1"/>
    <sheet name="P.64" sheetId="2" r:id="rId2"/>
  </sheets>
  <definedNames>
    <definedName name="_xlnm.Print_Area" localSheetId="0">'H41p64'!$A$1:$O$49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<sst xmlns="http://schemas.openxmlformats.org/spreadsheetml/2006/main" count="158" uniqueCount="34">
  <si>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</si>
  <si>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</si>
  <si>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</si>
  <si>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</si>
  <si>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</si>
  <si>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</si>
  <si>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</si>
  <si>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</si>
  <si>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</si>
  <si>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</si>
  <si>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</si>
  <si>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</si>
  <si>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</si>
  <si>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</si>
  <si>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</si>
  <si>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</si>
  <si>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</si>
  <si>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  4.60</t>
  </si>
  <si>
    <t>_</t>
  </si>
  <si>
    <t>31 เม.ย.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</si>
  <si>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</si>
  <si>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</si>
  <si>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</si>
  <si>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</si>
  <si>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</si>
  <si>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</si>
  <si>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</si>
  <si>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</si>
  <si>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</si>
  <si>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-</t>
  </si>
  <si>
    <t>2.ปี2548 - ปัจจุบัน ไม่สำรวจปริมาณน้ำ</t>
  </si>
  <si>
    <t>ปี2548 - ปัจจุบัน ไม่สำรวจปริมาณน้ำ</t>
  </si>
  <si>
    <t>พื้นที่รับน้ำ   502   ตร.กม.</t>
  </si>
  <si>
    <r>
      <t xml:space="preserve"> </t>
    </r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</si>
</sst>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_)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  <numFmt numFmtId="199" formatCode="0.000000000000000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color indexed="10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b/>
      <sz val="10.5"/>
      <color indexed="17"/>
      <name val="Arial"/>
      <family val="2"/>
    </font>
    <font>
      <sz val="8"/>
      <color indexed="10"/>
      <name val="Arial"/>
      <family val="2"/>
    </font>
    <font>
      <b/>
      <sz val="18"/>
      <color indexed="12"/>
      <name val="AngsanaUPC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>
      <alignment horizontal="center"/>
    </xf>
    <xf numFmtId="180" fontId="0" fillId="34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80" fontId="0" fillId="34" borderId="16" xfId="0" applyNumberFormat="1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80" fontId="0" fillId="34" borderId="11" xfId="0" applyNumberFormat="1" applyFont="1" applyFill="1" applyBorder="1" applyAlignment="1">
      <alignment horizontal="center"/>
    </xf>
    <xf numFmtId="1" fontId="0" fillId="35" borderId="17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 horizontal="center"/>
    </xf>
    <xf numFmtId="180" fontId="0" fillId="34" borderId="13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right"/>
    </xf>
    <xf numFmtId="2" fontId="0" fillId="34" borderId="12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8" fillId="0" borderId="0" xfId="0" applyFont="1" applyAlignment="1">
      <alignment/>
    </xf>
    <xf numFmtId="178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78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97" fontId="8" fillId="0" borderId="0" xfId="0" applyNumberFormat="1" applyFont="1" applyFill="1" applyBorder="1" applyAlignment="1">
      <alignment/>
    </xf>
    <xf numFmtId="178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178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178" fontId="12" fillId="0" borderId="18" xfId="0" applyNumberFormat="1" applyFont="1" applyBorder="1" applyAlignment="1">
      <alignment horizontal="centerContinuous"/>
    </xf>
    <xf numFmtId="2" fontId="12" fillId="0" borderId="18" xfId="0" applyNumberFormat="1" applyFont="1" applyBorder="1" applyAlignment="1">
      <alignment horizontal="centerContinuous"/>
    </xf>
    <xf numFmtId="178" fontId="12" fillId="0" borderId="19" xfId="0" applyNumberFormat="1" applyFont="1" applyBorder="1" applyAlignment="1">
      <alignment horizontal="centerContinuous"/>
    </xf>
    <xf numFmtId="178" fontId="11" fillId="0" borderId="18" xfId="0" applyNumberFormat="1" applyFont="1" applyBorder="1" applyAlignment="1">
      <alignment horizontal="centerContinuous"/>
    </xf>
    <xf numFmtId="2" fontId="11" fillId="0" borderId="20" xfId="0" applyNumberFormat="1" applyFont="1" applyBorder="1" applyAlignment="1">
      <alignment horizontal="centerContinuous"/>
    </xf>
    <xf numFmtId="2" fontId="12" fillId="0" borderId="21" xfId="0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178" fontId="11" fillId="0" borderId="23" xfId="0" applyNumberFormat="1" applyFont="1" applyBorder="1" applyAlignment="1">
      <alignment horizontal="centerContinuous"/>
    </xf>
    <xf numFmtId="0" fontId="11" fillId="0" borderId="23" xfId="0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1" fillId="0" borderId="24" xfId="0" applyNumberFormat="1" applyFont="1" applyBorder="1" applyAlignment="1">
      <alignment horizontal="centerContinuous"/>
    </xf>
    <xf numFmtId="2" fontId="11" fillId="0" borderId="22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178" fontId="12" fillId="0" borderId="2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center"/>
    </xf>
    <xf numFmtId="178" fontId="12" fillId="0" borderId="23" xfId="0" applyNumberFormat="1" applyFont="1" applyBorder="1" applyAlignment="1">
      <alignment horizontal="right"/>
    </xf>
    <xf numFmtId="178" fontId="12" fillId="0" borderId="23" xfId="0" applyNumberFormat="1" applyFont="1" applyBorder="1" applyAlignment="1">
      <alignment horizontal="center"/>
    </xf>
    <xf numFmtId="178" fontId="12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2" fontId="8" fillId="0" borderId="26" xfId="0" applyNumberFormat="1" applyFont="1" applyFill="1" applyBorder="1" applyAlignment="1" applyProtection="1">
      <alignment horizontal="right"/>
      <protection locked="0"/>
    </xf>
    <xf numFmtId="2" fontId="8" fillId="0" borderId="27" xfId="0" applyNumberFormat="1" applyFont="1" applyFill="1" applyBorder="1" applyAlignment="1">
      <alignment/>
    </xf>
    <xf numFmtId="16" fontId="8" fillId="0" borderId="28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6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16" fontId="8" fillId="0" borderId="29" xfId="0" applyNumberFormat="1" applyFont="1" applyBorder="1" applyAlignment="1">
      <alignment horizontal="right"/>
    </xf>
    <xf numFmtId="178" fontId="8" fillId="0" borderId="30" xfId="0" applyNumberFormat="1" applyFont="1" applyBorder="1" applyAlignment="1">
      <alignment horizontal="right"/>
    </xf>
    <xf numFmtId="178" fontId="8" fillId="0" borderId="29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2" fontId="8" fillId="0" borderId="31" xfId="0" applyNumberFormat="1" applyFont="1" applyFill="1" applyBorder="1" applyAlignment="1" applyProtection="1">
      <alignment horizontal="right"/>
      <protection locked="0"/>
    </xf>
    <xf numFmtId="2" fontId="8" fillId="0" borderId="10" xfId="0" applyNumberFormat="1" applyFont="1" applyBorder="1" applyAlignment="1">
      <alignment/>
    </xf>
    <xf numFmtId="16" fontId="8" fillId="0" borderId="32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6" fontId="8" fillId="0" borderId="33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2" fontId="55" fillId="0" borderId="0" xfId="0" applyNumberFormat="1" applyFont="1" applyAlignment="1">
      <alignment/>
    </xf>
    <xf numFmtId="0" fontId="8" fillId="0" borderId="33" xfId="0" applyFont="1" applyBorder="1" applyAlignment="1">
      <alignment/>
    </xf>
    <xf numFmtId="179" fontId="8" fillId="0" borderId="0" xfId="0" applyNumberFormat="1" applyFont="1" applyBorder="1" applyAlignment="1" applyProtection="1">
      <alignment/>
      <protection/>
    </xf>
    <xf numFmtId="10" fontId="8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16" fontId="8" fillId="0" borderId="32" xfId="0" applyNumberFormat="1" applyFont="1" applyFill="1" applyBorder="1" applyAlignment="1">
      <alignment/>
    </xf>
    <xf numFmtId="16" fontId="8" fillId="0" borderId="33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6" fontId="8" fillId="0" borderId="32" xfId="0" applyNumberFormat="1" applyFont="1" applyFill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16" fontId="8" fillId="0" borderId="33" xfId="0" applyNumberFormat="1" applyFont="1" applyFill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33" xfId="0" applyFont="1" applyBorder="1" applyAlignment="1">
      <alignment horizontal="right"/>
    </xf>
    <xf numFmtId="16" fontId="8" fillId="0" borderId="32" xfId="0" applyNumberFormat="1" applyFont="1" applyBorder="1" applyAlignment="1">
      <alignment horizontal="center"/>
    </xf>
    <xf numFmtId="16" fontId="8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178" fontId="8" fillId="0" borderId="32" xfId="0" applyNumberFormat="1" applyFont="1" applyBorder="1" applyAlignment="1">
      <alignment/>
    </xf>
    <xf numFmtId="2" fontId="8" fillId="0" borderId="10" xfId="0" applyNumberFormat="1" applyFont="1" applyBorder="1" applyAlignment="1" applyProtection="1">
      <alignment horizontal="right"/>
      <protection/>
    </xf>
    <xf numFmtId="0" fontId="8" fillId="0" borderId="20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 horizontal="left" vertical="center"/>
    </xf>
    <xf numFmtId="178" fontId="8" fillId="0" borderId="20" xfId="0" applyNumberFormat="1" applyFont="1" applyBorder="1" applyAlignment="1">
      <alignment/>
    </xf>
    <xf numFmtId="16" fontId="8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16" fontId="8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2" fontId="8" fillId="0" borderId="35" xfId="0" applyNumberFormat="1" applyFont="1" applyBorder="1" applyAlignment="1">
      <alignment/>
    </xf>
    <xf numFmtId="1" fontId="1" fillId="35" borderId="14" xfId="0" applyNumberFormat="1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น้ำแม่ตื่น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P.64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อมก๋อย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625"/>
          <c:w val="0.838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'P.64'!$X$5:$X$37</c:f>
              <c:numCache/>
            </c:numRef>
          </c:cat>
          <c:val>
            <c:numRef>
              <c:f>'P.64'!$Y$5:$Y$37</c:f>
              <c:numCache/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344150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น้ำแม่ตื่น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P.64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อมก๋อย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932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'P.64'!$X$5:$X$32</c:f>
              <c:numCache/>
            </c:numRef>
          </c:cat>
          <c:val>
            <c:numRef>
              <c:f>'P.64'!$Z$5:$Z$32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502001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31">
      <selection activeCell="W43" sqref="W43"/>
    </sheetView>
  </sheetViews>
  <sheetFormatPr defaultColWidth="9.33203125" defaultRowHeight="21"/>
  <cols>
    <col min="1" max="1" width="5.66015625" style="35" customWidth="1"/>
    <col min="2" max="2" width="8.16015625" style="40" customWidth="1"/>
    <col min="3" max="3" width="8.5" style="40" customWidth="1"/>
    <col min="4" max="4" width="7.66015625" style="45" customWidth="1"/>
    <col min="5" max="5" width="7.5" style="35" customWidth="1"/>
    <col min="6" max="6" width="8.5" style="40" customWidth="1"/>
    <col min="7" max="7" width="7.66015625" style="45" customWidth="1"/>
    <col min="8" max="8" width="7.33203125" style="40" customWidth="1"/>
    <col min="9" max="9" width="8.66015625" style="40" customWidth="1"/>
    <col min="10" max="10" width="8.5" style="45" customWidth="1"/>
    <col min="11" max="11" width="7.5" style="40" customWidth="1"/>
    <col min="12" max="12" width="8" style="40" customWidth="1"/>
    <col min="13" max="13" width="8" style="45" customWidth="1"/>
    <col min="14" max="14" width="8.33203125" style="35" customWidth="1"/>
    <col min="15" max="15" width="6.83203125" style="35" customWidth="1"/>
    <col min="16" max="20" width="9.33203125" style="35" customWidth="1"/>
    <col min="21" max="21" width="18" style="35" bestFit="1" customWidth="1"/>
    <col min="22" max="22" width="9.33203125" style="35" customWidth="1"/>
    <col min="23" max="23" width="16.83203125" style="35" bestFit="1" customWidth="1"/>
    <col min="24" max="42" width="9.33203125" style="35" customWidth="1"/>
    <col min="43" max="43" width="9.66015625" style="35" bestFit="1" customWidth="1"/>
    <col min="44" max="16384" width="9.33203125" style="35" customWidth="1"/>
  </cols>
  <sheetData>
    <row r="1" spans="2:15" ht="28.5">
      <c r="B1" s="36" t="s">
        <v>0</v>
      </c>
      <c r="C1" s="37"/>
      <c r="D1" s="38"/>
      <c r="E1" s="37"/>
      <c r="F1" s="37"/>
      <c r="G1" s="38"/>
      <c r="H1" s="37"/>
      <c r="I1" s="37"/>
      <c r="J1" s="38"/>
      <c r="K1" s="37"/>
      <c r="L1" s="37"/>
      <c r="M1" s="38"/>
      <c r="N1" s="37" t="s">
        <v>1</v>
      </c>
      <c r="O1" s="37"/>
    </row>
    <row r="2" spans="1:15" ht="6" customHeight="1">
      <c r="A2" s="39"/>
      <c r="D2" s="41"/>
      <c r="E2" s="40"/>
      <c r="G2" s="41"/>
      <c r="I2" s="42"/>
      <c r="J2" s="43"/>
      <c r="K2" s="44"/>
      <c r="L2" s="44"/>
      <c r="N2" s="40"/>
      <c r="O2" s="40"/>
    </row>
    <row r="3" spans="1:43" ht="23.25" customHeight="1">
      <c r="A3" s="46" t="s">
        <v>2</v>
      </c>
      <c r="B3" s="47"/>
      <c r="C3" s="47"/>
      <c r="D3" s="48"/>
      <c r="E3" s="47"/>
      <c r="F3" s="47"/>
      <c r="G3" s="48"/>
      <c r="H3" s="47"/>
      <c r="I3" s="49"/>
      <c r="J3" s="50"/>
      <c r="K3" s="51"/>
      <c r="L3" s="52" t="s">
        <v>32</v>
      </c>
      <c r="M3" s="53"/>
      <c r="N3" s="54"/>
      <c r="O3" s="54"/>
      <c r="AP3" s="55"/>
      <c r="AQ3" s="56"/>
    </row>
    <row r="4" spans="1:43" ht="22.5" customHeight="1">
      <c r="A4" s="57" t="s">
        <v>20</v>
      </c>
      <c r="B4" s="58"/>
      <c r="C4" s="58"/>
      <c r="D4" s="59"/>
      <c r="E4" s="54"/>
      <c r="F4" s="54"/>
      <c r="G4" s="59"/>
      <c r="H4" s="54"/>
      <c r="I4" s="60"/>
      <c r="J4" s="61"/>
      <c r="K4" s="62"/>
      <c r="L4" s="62"/>
      <c r="M4" s="53"/>
      <c r="N4" s="54"/>
      <c r="O4" s="54"/>
      <c r="P4" s="63">
        <v>787.355</v>
      </c>
      <c r="AP4" s="55"/>
      <c r="AQ4" s="64"/>
    </row>
    <row r="5" spans="1:43" ht="18.75">
      <c r="A5" s="65"/>
      <c r="B5" s="66" t="s">
        <v>3</v>
      </c>
      <c r="C5" s="67"/>
      <c r="D5" s="68"/>
      <c r="E5" s="69"/>
      <c r="F5" s="69"/>
      <c r="G5" s="70"/>
      <c r="H5" s="71" t="s">
        <v>4</v>
      </c>
      <c r="I5" s="69"/>
      <c r="J5" s="71"/>
      <c r="K5" s="69"/>
      <c r="L5" s="69"/>
      <c r="M5" s="70"/>
      <c r="N5" s="72" t="s">
        <v>5</v>
      </c>
      <c r="O5" s="73"/>
      <c r="AP5" s="55"/>
      <c r="AQ5" s="64"/>
    </row>
    <row r="6" spans="1:43" ht="18.75">
      <c r="A6" s="74" t="s">
        <v>6</v>
      </c>
      <c r="B6" s="75" t="s">
        <v>7</v>
      </c>
      <c r="C6" s="76"/>
      <c r="D6" s="77"/>
      <c r="E6" s="75" t="s">
        <v>8</v>
      </c>
      <c r="F6" s="78"/>
      <c r="G6" s="77"/>
      <c r="H6" s="75" t="s">
        <v>7</v>
      </c>
      <c r="I6" s="78"/>
      <c r="J6" s="77"/>
      <c r="K6" s="75" t="s">
        <v>8</v>
      </c>
      <c r="L6" s="78"/>
      <c r="M6" s="79"/>
      <c r="N6" s="80" t="s">
        <v>1</v>
      </c>
      <c r="O6" s="75"/>
      <c r="AP6" s="55"/>
      <c r="AQ6" s="64"/>
    </row>
    <row r="7" spans="1:43" s="40" customFormat="1" ht="18.75">
      <c r="A7" s="81" t="s">
        <v>9</v>
      </c>
      <c r="B7" s="82" t="s">
        <v>10</v>
      </c>
      <c r="C7" s="82" t="s">
        <v>11</v>
      </c>
      <c r="D7" s="83" t="s">
        <v>12</v>
      </c>
      <c r="E7" s="84" t="s">
        <v>10</v>
      </c>
      <c r="F7" s="82" t="s">
        <v>11</v>
      </c>
      <c r="G7" s="83" t="s">
        <v>12</v>
      </c>
      <c r="H7" s="82" t="s">
        <v>10</v>
      </c>
      <c r="I7" s="84" t="s">
        <v>11</v>
      </c>
      <c r="J7" s="83" t="s">
        <v>12</v>
      </c>
      <c r="K7" s="85" t="s">
        <v>10</v>
      </c>
      <c r="L7" s="85" t="s">
        <v>11</v>
      </c>
      <c r="M7" s="86" t="s">
        <v>12</v>
      </c>
      <c r="N7" s="85" t="s">
        <v>11</v>
      </c>
      <c r="O7" s="85" t="s">
        <v>13</v>
      </c>
      <c r="AP7" s="55"/>
      <c r="AQ7" s="64"/>
    </row>
    <row r="8" spans="1:43" ht="18.75">
      <c r="A8" s="87"/>
      <c r="B8" s="88" t="s">
        <v>14</v>
      </c>
      <c r="C8" s="89" t="s">
        <v>15</v>
      </c>
      <c r="D8" s="90"/>
      <c r="E8" s="88" t="s">
        <v>14</v>
      </c>
      <c r="F8" s="89" t="s">
        <v>15</v>
      </c>
      <c r="G8" s="90"/>
      <c r="H8" s="88" t="s">
        <v>14</v>
      </c>
      <c r="I8" s="89" t="s">
        <v>15</v>
      </c>
      <c r="J8" s="91"/>
      <c r="K8" s="88" t="s">
        <v>14</v>
      </c>
      <c r="L8" s="89" t="s">
        <v>15</v>
      </c>
      <c r="M8" s="92"/>
      <c r="N8" s="89" t="s">
        <v>16</v>
      </c>
      <c r="O8" s="88" t="s">
        <v>15</v>
      </c>
      <c r="AP8" s="55"/>
      <c r="AQ8" s="64"/>
    </row>
    <row r="9" spans="1:43" ht="18" customHeight="1">
      <c r="A9" s="93">
        <v>2533</v>
      </c>
      <c r="B9" s="94">
        <v>791.955</v>
      </c>
      <c r="C9" s="95">
        <v>292</v>
      </c>
      <c r="D9" s="96">
        <v>34628</v>
      </c>
      <c r="E9" s="97">
        <f>$P$4+R9</f>
        <v>790.345</v>
      </c>
      <c r="F9" s="98">
        <v>114.87</v>
      </c>
      <c r="G9" s="99">
        <v>34628</v>
      </c>
      <c r="H9" s="100">
        <f>$P$4+T9</f>
        <v>787.645</v>
      </c>
      <c r="I9" s="101" t="s">
        <v>18</v>
      </c>
      <c r="J9" s="96">
        <v>37342</v>
      </c>
      <c r="K9" s="102" t="s">
        <v>18</v>
      </c>
      <c r="L9" s="101" t="s">
        <v>18</v>
      </c>
      <c r="M9" s="103" t="s">
        <v>18</v>
      </c>
      <c r="N9" s="104" t="s">
        <v>18</v>
      </c>
      <c r="O9" s="105" t="s">
        <v>18</v>
      </c>
      <c r="Q9" s="44" t="s">
        <v>17</v>
      </c>
      <c r="R9" s="40">
        <v>2.990000000000009</v>
      </c>
      <c r="S9" s="40"/>
      <c r="T9" s="40">
        <v>0.29</v>
      </c>
      <c r="U9" s="44" t="s">
        <v>18</v>
      </c>
      <c r="W9" s="40"/>
      <c r="AP9" s="55"/>
      <c r="AQ9" s="64"/>
    </row>
    <row r="10" spans="1:43" ht="18" customHeight="1">
      <c r="A10" s="106">
        <v>2534</v>
      </c>
      <c r="B10" s="107">
        <f>$P$4+Q10</f>
        <v>791.255</v>
      </c>
      <c r="C10" s="108">
        <v>187.25</v>
      </c>
      <c r="D10" s="109">
        <v>34565</v>
      </c>
      <c r="E10" s="110">
        <f aca="true" t="shared" si="0" ref="E10:E24">$P$4+R10</f>
        <v>790.415</v>
      </c>
      <c r="F10" s="108">
        <v>127.7</v>
      </c>
      <c r="G10" s="111">
        <v>34565</v>
      </c>
      <c r="H10" s="112">
        <f aca="true" t="shared" si="1" ref="H10:H24">$P$4+T10</f>
        <v>787.5550000000001</v>
      </c>
      <c r="I10" s="108">
        <v>0.2</v>
      </c>
      <c r="J10" s="109">
        <v>34480</v>
      </c>
      <c r="K10" s="110">
        <f>$P$4+U10</f>
        <v>787.5550000000001</v>
      </c>
      <c r="L10" s="108">
        <v>0.2</v>
      </c>
      <c r="M10" s="111">
        <v>34480</v>
      </c>
      <c r="N10" s="112">
        <v>263.38</v>
      </c>
      <c r="O10" s="113">
        <v>8.351700785999999</v>
      </c>
      <c r="Q10" s="40">
        <v>3.9</v>
      </c>
      <c r="R10" s="40">
        <v>3.0599999999999454</v>
      </c>
      <c r="S10" s="40"/>
      <c r="T10" s="114">
        <v>0.2</v>
      </c>
      <c r="U10" s="40">
        <v>0.20000000000004547</v>
      </c>
      <c r="W10" s="40"/>
      <c r="AP10" s="55"/>
      <c r="AQ10" s="64"/>
    </row>
    <row r="11" spans="1:43" ht="18" customHeight="1">
      <c r="A11" s="106">
        <v>2535</v>
      </c>
      <c r="B11" s="107">
        <f aca="true" t="shared" si="2" ref="B11:B24">$P$4+Q11</f>
        <v>791.655</v>
      </c>
      <c r="C11" s="108">
        <v>273</v>
      </c>
      <c r="D11" s="109">
        <v>34609</v>
      </c>
      <c r="E11" s="110">
        <f t="shared" si="0"/>
        <v>789.6750000000001</v>
      </c>
      <c r="F11" s="108">
        <v>76.4</v>
      </c>
      <c r="G11" s="111">
        <v>34598</v>
      </c>
      <c r="H11" s="112">
        <f>$P$4+T11</f>
        <v>787.665</v>
      </c>
      <c r="I11" s="108">
        <v>0.15</v>
      </c>
      <c r="J11" s="109">
        <v>34454</v>
      </c>
      <c r="K11" s="110">
        <f aca="true" t="shared" si="3" ref="K11:K24">$P$4+U11</f>
        <v>787.665</v>
      </c>
      <c r="L11" s="108">
        <v>0.15</v>
      </c>
      <c r="M11" s="111">
        <v>34454</v>
      </c>
      <c r="N11" s="112">
        <v>192.64</v>
      </c>
      <c r="O11" s="113">
        <v>6.108556608</v>
      </c>
      <c r="Q11" s="40">
        <v>4.3</v>
      </c>
      <c r="R11" s="40">
        <v>2.32000000000005</v>
      </c>
      <c r="S11" s="40"/>
      <c r="T11" s="40">
        <v>0.31</v>
      </c>
      <c r="U11" s="40">
        <v>0.30999999999994543</v>
      </c>
      <c r="W11" s="40"/>
      <c r="AP11" s="55"/>
      <c r="AQ11" s="64"/>
    </row>
    <row r="12" spans="1:43" ht="18" customHeight="1">
      <c r="A12" s="106">
        <v>2536</v>
      </c>
      <c r="B12" s="107">
        <f t="shared" si="2"/>
        <v>790.475</v>
      </c>
      <c r="C12" s="108">
        <v>136.7</v>
      </c>
      <c r="D12" s="109">
        <v>34599</v>
      </c>
      <c r="E12" s="110">
        <f t="shared" si="0"/>
        <v>789.725</v>
      </c>
      <c r="F12" s="108">
        <v>75</v>
      </c>
      <c r="G12" s="111">
        <v>34410</v>
      </c>
      <c r="H12" s="112">
        <f t="shared" si="1"/>
        <v>787.655</v>
      </c>
      <c r="I12" s="108">
        <v>0.05</v>
      </c>
      <c r="J12" s="109">
        <v>34465</v>
      </c>
      <c r="K12" s="110">
        <f t="shared" si="3"/>
        <v>787.655</v>
      </c>
      <c r="L12" s="108">
        <v>0.05</v>
      </c>
      <c r="M12" s="111">
        <v>34465</v>
      </c>
      <c r="N12" s="112">
        <v>151.01</v>
      </c>
      <c r="O12" s="113">
        <v>4.788481797000001</v>
      </c>
      <c r="Q12" s="40">
        <v>3.12</v>
      </c>
      <c r="R12" s="40">
        <v>2.3700000000000045</v>
      </c>
      <c r="S12" s="40"/>
      <c r="T12" s="40">
        <v>0.3</v>
      </c>
      <c r="U12" s="40">
        <v>0.2999999999999545</v>
      </c>
      <c r="W12" s="40"/>
      <c r="AP12" s="55"/>
      <c r="AQ12" s="64"/>
    </row>
    <row r="13" spans="1:43" ht="18" customHeight="1">
      <c r="A13" s="106">
        <v>2537</v>
      </c>
      <c r="B13" s="107">
        <f>$P$4+Q13</f>
        <v>790.635</v>
      </c>
      <c r="C13" s="108">
        <v>142.76</v>
      </c>
      <c r="D13" s="109">
        <v>37501</v>
      </c>
      <c r="E13" s="110">
        <f t="shared" si="0"/>
        <v>790.1750000000001</v>
      </c>
      <c r="F13" s="108">
        <v>105</v>
      </c>
      <c r="G13" s="111">
        <v>36404</v>
      </c>
      <c r="H13" s="112">
        <f t="shared" si="1"/>
        <v>787.715</v>
      </c>
      <c r="I13" s="108">
        <v>0.21</v>
      </c>
      <c r="J13" s="109">
        <v>36268</v>
      </c>
      <c r="K13" s="110">
        <f t="shared" si="3"/>
        <v>787.715</v>
      </c>
      <c r="L13" s="108">
        <v>0.51</v>
      </c>
      <c r="M13" s="111">
        <v>36251</v>
      </c>
      <c r="N13" s="112">
        <v>334.062</v>
      </c>
      <c r="O13" s="115">
        <v>10.59</v>
      </c>
      <c r="Q13" s="40">
        <v>3.28</v>
      </c>
      <c r="R13" s="40">
        <v>2.82000000000005</v>
      </c>
      <c r="S13" s="40"/>
      <c r="T13" s="40">
        <v>0.36</v>
      </c>
      <c r="U13" s="40">
        <v>0.36000000000001364</v>
      </c>
      <c r="W13" s="40"/>
      <c r="AP13" s="55"/>
      <c r="AQ13" s="64"/>
    </row>
    <row r="14" spans="1:43" ht="18" customHeight="1">
      <c r="A14" s="106">
        <v>2538</v>
      </c>
      <c r="B14" s="107">
        <f t="shared" si="2"/>
        <v>790.785</v>
      </c>
      <c r="C14" s="108">
        <v>148.25</v>
      </c>
      <c r="D14" s="109">
        <v>35704</v>
      </c>
      <c r="E14" s="110">
        <f t="shared" si="0"/>
        <v>789.495</v>
      </c>
      <c r="F14" s="108">
        <v>60.75</v>
      </c>
      <c r="G14" s="111">
        <v>35704</v>
      </c>
      <c r="H14" s="112">
        <f t="shared" si="1"/>
        <v>787.695</v>
      </c>
      <c r="I14" s="108">
        <v>0.14</v>
      </c>
      <c r="J14" s="109">
        <v>36275</v>
      </c>
      <c r="K14" s="110">
        <f t="shared" si="3"/>
        <v>787.695</v>
      </c>
      <c r="L14" s="108">
        <v>0.14</v>
      </c>
      <c r="M14" s="111">
        <v>35545</v>
      </c>
      <c r="N14" s="112">
        <v>206.604</v>
      </c>
      <c r="O14" s="115">
        <v>6.53</v>
      </c>
      <c r="Q14" s="40">
        <v>3.43</v>
      </c>
      <c r="R14" s="40">
        <v>2.1399999999999864</v>
      </c>
      <c r="S14" s="40"/>
      <c r="T14" s="40">
        <v>0.34</v>
      </c>
      <c r="U14" s="40">
        <v>0.34000000000003183</v>
      </c>
      <c r="W14" s="40"/>
      <c r="AP14" s="55"/>
      <c r="AQ14" s="64"/>
    </row>
    <row r="15" spans="1:43" ht="18" customHeight="1">
      <c r="A15" s="106">
        <v>2539</v>
      </c>
      <c r="B15" s="107">
        <f t="shared" si="2"/>
        <v>791.165</v>
      </c>
      <c r="C15" s="108">
        <v>160.65</v>
      </c>
      <c r="D15" s="109">
        <v>36427</v>
      </c>
      <c r="E15" s="110">
        <f t="shared" si="0"/>
        <v>790.375</v>
      </c>
      <c r="F15" s="108">
        <v>111.2</v>
      </c>
      <c r="G15" s="111">
        <v>36427</v>
      </c>
      <c r="H15" s="112">
        <f t="shared" si="1"/>
        <v>787.8050000000001</v>
      </c>
      <c r="I15" s="108">
        <v>0.6</v>
      </c>
      <c r="J15" s="109">
        <v>36235</v>
      </c>
      <c r="K15" s="110">
        <f t="shared" si="3"/>
        <v>787.8050000000001</v>
      </c>
      <c r="L15" s="108">
        <v>0.6</v>
      </c>
      <c r="M15" s="111">
        <v>36235</v>
      </c>
      <c r="N15" s="112">
        <v>276.35</v>
      </c>
      <c r="O15" s="115">
        <v>8.76</v>
      </c>
      <c r="Q15" s="40">
        <v>3.81</v>
      </c>
      <c r="R15" s="40">
        <v>3.019999999999982</v>
      </c>
      <c r="S15" s="40"/>
      <c r="T15" s="40">
        <v>0.45</v>
      </c>
      <c r="U15" s="40">
        <v>0.4500000000000455</v>
      </c>
      <c r="W15" s="40"/>
      <c r="AP15" s="55"/>
      <c r="AQ15" s="116"/>
    </row>
    <row r="16" spans="1:42" ht="18" customHeight="1">
      <c r="A16" s="106">
        <v>2540</v>
      </c>
      <c r="B16" s="107">
        <f>$P$4+Q16</f>
        <v>789.7950000000001</v>
      </c>
      <c r="C16" s="108">
        <v>76.82</v>
      </c>
      <c r="D16" s="109">
        <v>34609</v>
      </c>
      <c r="E16" s="110">
        <f t="shared" si="0"/>
        <v>789.445</v>
      </c>
      <c r="F16" s="108">
        <v>57.27</v>
      </c>
      <c r="G16" s="111">
        <v>36375</v>
      </c>
      <c r="H16" s="112">
        <f t="shared" si="1"/>
        <v>787.735</v>
      </c>
      <c r="I16" s="108">
        <v>0.16</v>
      </c>
      <c r="J16" s="109">
        <v>36243</v>
      </c>
      <c r="K16" s="110">
        <f t="shared" si="3"/>
        <v>787.735</v>
      </c>
      <c r="L16" s="108">
        <v>0.16</v>
      </c>
      <c r="M16" s="111">
        <v>36243</v>
      </c>
      <c r="N16" s="112">
        <v>192.799</v>
      </c>
      <c r="O16" s="115">
        <v>6.11</v>
      </c>
      <c r="Q16" s="40">
        <v>2.44</v>
      </c>
      <c r="R16" s="40">
        <v>2.090000000000032</v>
      </c>
      <c r="S16" s="40"/>
      <c r="T16" s="40">
        <v>0.38</v>
      </c>
      <c r="U16" s="40">
        <v>0.37999999999999545</v>
      </c>
      <c r="W16" s="40"/>
      <c r="AD16" s="117"/>
      <c r="AP16" s="55"/>
    </row>
    <row r="17" spans="1:43" ht="18" customHeight="1">
      <c r="A17" s="106">
        <v>2541</v>
      </c>
      <c r="B17" s="107">
        <f t="shared" si="2"/>
        <v>789.025</v>
      </c>
      <c r="C17" s="108">
        <v>40.82</v>
      </c>
      <c r="D17" s="109">
        <v>36410</v>
      </c>
      <c r="E17" s="110">
        <f t="shared" si="0"/>
        <v>788.615</v>
      </c>
      <c r="F17" s="108">
        <v>17.81</v>
      </c>
      <c r="G17" s="111">
        <v>36410</v>
      </c>
      <c r="H17" s="112">
        <f t="shared" si="1"/>
        <v>787.565</v>
      </c>
      <c r="I17" s="108">
        <v>0.02</v>
      </c>
      <c r="J17" s="109">
        <v>36250</v>
      </c>
      <c r="K17" s="110">
        <f t="shared" si="3"/>
        <v>787.575</v>
      </c>
      <c r="L17" s="108">
        <v>0.02</v>
      </c>
      <c r="M17" s="111">
        <v>36248</v>
      </c>
      <c r="N17" s="112">
        <v>34.068</v>
      </c>
      <c r="O17" s="115">
        <v>1.08</v>
      </c>
      <c r="Q17" s="40">
        <v>1.67</v>
      </c>
      <c r="R17" s="40">
        <v>1.259999999999991</v>
      </c>
      <c r="S17" s="40"/>
      <c r="T17" s="40">
        <v>0.21</v>
      </c>
      <c r="U17" s="40">
        <v>0.22000000000002728</v>
      </c>
      <c r="W17" s="40"/>
      <c r="AP17" s="55"/>
      <c r="AQ17" s="64"/>
    </row>
    <row r="18" spans="1:43" ht="18" customHeight="1">
      <c r="A18" s="106">
        <v>2542</v>
      </c>
      <c r="B18" s="107">
        <f t="shared" si="2"/>
        <v>790.6850000000001</v>
      </c>
      <c r="C18" s="108">
        <v>132.6</v>
      </c>
      <c r="D18" s="109">
        <v>37110</v>
      </c>
      <c r="E18" s="110">
        <f t="shared" si="0"/>
        <v>790.465</v>
      </c>
      <c r="F18" s="108">
        <v>117.2</v>
      </c>
      <c r="G18" s="111">
        <v>37110</v>
      </c>
      <c r="H18" s="112">
        <f t="shared" si="1"/>
        <v>787.595</v>
      </c>
      <c r="I18" s="108">
        <v>0.04</v>
      </c>
      <c r="J18" s="109" t="s">
        <v>19</v>
      </c>
      <c r="K18" s="110">
        <f t="shared" si="3"/>
        <v>787.605</v>
      </c>
      <c r="L18" s="108">
        <v>0.05</v>
      </c>
      <c r="M18" s="111">
        <v>36985</v>
      </c>
      <c r="N18" s="112">
        <v>271.7</v>
      </c>
      <c r="O18" s="115">
        <v>8.59</v>
      </c>
      <c r="Q18" s="40">
        <v>3.33</v>
      </c>
      <c r="R18" s="40">
        <v>3.1100000000000136</v>
      </c>
      <c r="S18" s="40"/>
      <c r="T18" s="40">
        <v>0.24</v>
      </c>
      <c r="U18" s="40">
        <v>0.25</v>
      </c>
      <c r="W18" s="40"/>
      <c r="AP18" s="55"/>
      <c r="AQ18" s="118"/>
    </row>
    <row r="19" spans="1:43" ht="18" customHeight="1">
      <c r="A19" s="106">
        <v>2543</v>
      </c>
      <c r="B19" s="107">
        <f t="shared" si="2"/>
        <v>791.5550000000001</v>
      </c>
      <c r="C19" s="108">
        <v>193</v>
      </c>
      <c r="D19" s="109">
        <v>37194</v>
      </c>
      <c r="E19" s="110">
        <f t="shared" si="0"/>
        <v>789.845</v>
      </c>
      <c r="F19" s="108">
        <v>74.42</v>
      </c>
      <c r="G19" s="111">
        <v>37195</v>
      </c>
      <c r="H19" s="112">
        <f t="shared" si="1"/>
        <v>787.655</v>
      </c>
      <c r="I19" s="108">
        <v>0.15</v>
      </c>
      <c r="J19" s="109">
        <v>37007</v>
      </c>
      <c r="K19" s="110">
        <f t="shared" si="3"/>
        <v>787.6750000000001</v>
      </c>
      <c r="L19" s="108">
        <v>0.34</v>
      </c>
      <c r="M19" s="111">
        <v>37007</v>
      </c>
      <c r="N19" s="112">
        <v>266.286</v>
      </c>
      <c r="O19" s="115">
        <v>8.44</v>
      </c>
      <c r="Q19" s="40">
        <v>4.2</v>
      </c>
      <c r="R19" s="40">
        <v>2.490000000000009</v>
      </c>
      <c r="S19" s="40"/>
      <c r="T19" s="40">
        <v>0.3</v>
      </c>
      <c r="U19" s="40">
        <v>0.32000000000005</v>
      </c>
      <c r="W19" s="40"/>
      <c r="AP19" s="55"/>
      <c r="AQ19" s="118"/>
    </row>
    <row r="20" spans="1:43" ht="18" customHeight="1">
      <c r="A20" s="106">
        <v>2544</v>
      </c>
      <c r="B20" s="107">
        <f t="shared" si="2"/>
        <v>789.375</v>
      </c>
      <c r="C20" s="108">
        <v>52.4</v>
      </c>
      <c r="D20" s="109">
        <v>37546</v>
      </c>
      <c r="E20" s="110">
        <f t="shared" si="0"/>
        <v>788.825</v>
      </c>
      <c r="F20" s="108">
        <v>26.92</v>
      </c>
      <c r="G20" s="111">
        <v>37546</v>
      </c>
      <c r="H20" s="112">
        <f t="shared" si="1"/>
        <v>787.625</v>
      </c>
      <c r="I20" s="108">
        <v>0.14</v>
      </c>
      <c r="J20" s="109">
        <v>37375</v>
      </c>
      <c r="K20" s="110">
        <f t="shared" si="3"/>
        <v>787.635</v>
      </c>
      <c r="L20" s="108">
        <v>0.16</v>
      </c>
      <c r="M20" s="111">
        <v>37375</v>
      </c>
      <c r="N20" s="112">
        <v>112.383</v>
      </c>
      <c r="O20" s="115">
        <v>3.56</v>
      </c>
      <c r="Q20" s="40">
        <v>2.02</v>
      </c>
      <c r="R20" s="40">
        <v>1.4700000000000273</v>
      </c>
      <c r="S20" s="40"/>
      <c r="T20" s="40">
        <v>0.27</v>
      </c>
      <c r="U20" s="40">
        <v>0.2799999999999727</v>
      </c>
      <c r="W20" s="40"/>
      <c r="AP20" s="55"/>
      <c r="AQ20" s="119"/>
    </row>
    <row r="21" spans="1:43" ht="18" customHeight="1">
      <c r="A21" s="106">
        <v>2545</v>
      </c>
      <c r="B21" s="107">
        <f t="shared" si="2"/>
        <v>791.4250000000001</v>
      </c>
      <c r="C21" s="108">
        <v>170.55</v>
      </c>
      <c r="D21" s="109">
        <v>36408</v>
      </c>
      <c r="E21" s="110">
        <f t="shared" si="0"/>
        <v>790.645</v>
      </c>
      <c r="F21" s="108">
        <v>123.67</v>
      </c>
      <c r="G21" s="111">
        <v>36408</v>
      </c>
      <c r="H21" s="112">
        <f t="shared" si="1"/>
        <v>787.635</v>
      </c>
      <c r="I21" s="108">
        <v>0.6</v>
      </c>
      <c r="J21" s="109">
        <v>36271</v>
      </c>
      <c r="K21" s="110">
        <f t="shared" si="3"/>
        <v>787.635</v>
      </c>
      <c r="L21" s="108">
        <v>0.6</v>
      </c>
      <c r="M21" s="111">
        <v>36270</v>
      </c>
      <c r="N21" s="145">
        <v>366.609</v>
      </c>
      <c r="O21" s="120">
        <f aca="true" t="shared" si="4" ref="O21:O27">+N21*0.0317097</f>
        <v>11.625061407299999</v>
      </c>
      <c r="Q21" s="40">
        <v>4.07</v>
      </c>
      <c r="R21" s="40">
        <v>3.2899999999999636</v>
      </c>
      <c r="S21" s="40"/>
      <c r="T21" s="40">
        <v>0.28</v>
      </c>
      <c r="U21" s="40">
        <v>0.2799999999999727</v>
      </c>
      <c r="W21" s="40"/>
      <c r="AP21" s="55"/>
      <c r="AQ21" s="119"/>
    </row>
    <row r="22" spans="1:43" ht="18" customHeight="1">
      <c r="A22" s="106">
        <v>2547</v>
      </c>
      <c r="B22" s="107">
        <f t="shared" si="2"/>
        <v>790.325</v>
      </c>
      <c r="C22" s="108">
        <v>105.38</v>
      </c>
      <c r="D22" s="109">
        <v>38127</v>
      </c>
      <c r="E22" s="110">
        <f t="shared" si="0"/>
        <v>789.245</v>
      </c>
      <c r="F22" s="108">
        <v>49.28</v>
      </c>
      <c r="G22" s="111">
        <v>38127</v>
      </c>
      <c r="H22" s="112">
        <f t="shared" si="1"/>
        <v>787.575</v>
      </c>
      <c r="I22" s="108">
        <v>0.15</v>
      </c>
      <c r="J22" s="111">
        <v>38096</v>
      </c>
      <c r="K22" s="110">
        <f t="shared" si="3"/>
        <v>787.575</v>
      </c>
      <c r="L22" s="108">
        <v>0.15</v>
      </c>
      <c r="M22" s="111">
        <v>38096</v>
      </c>
      <c r="N22" s="112">
        <v>179.902</v>
      </c>
      <c r="O22" s="120">
        <f t="shared" si="4"/>
        <v>5.7046384494</v>
      </c>
      <c r="Q22" s="40">
        <v>2.97</v>
      </c>
      <c r="R22" s="40">
        <v>1.8899999999999864</v>
      </c>
      <c r="S22" s="40"/>
      <c r="T22" s="40">
        <v>0.22</v>
      </c>
      <c r="U22" s="40">
        <v>0.22000000000002728</v>
      </c>
      <c r="W22" s="40"/>
      <c r="AP22" s="55"/>
      <c r="AQ22" s="121"/>
    </row>
    <row r="23" spans="1:43" ht="18" customHeight="1">
      <c r="A23" s="106">
        <v>2548</v>
      </c>
      <c r="B23" s="107">
        <f t="shared" si="2"/>
        <v>791.455</v>
      </c>
      <c r="C23" s="122">
        <v>172.5</v>
      </c>
      <c r="D23" s="123">
        <v>38610</v>
      </c>
      <c r="E23" s="110">
        <f t="shared" si="0"/>
        <v>790.015</v>
      </c>
      <c r="F23" s="122">
        <v>88.85</v>
      </c>
      <c r="G23" s="123">
        <v>38610</v>
      </c>
      <c r="H23" s="110">
        <f t="shared" si="1"/>
        <v>787.695</v>
      </c>
      <c r="I23" s="122">
        <v>1.05</v>
      </c>
      <c r="J23" s="123">
        <v>38442</v>
      </c>
      <c r="K23" s="110">
        <f t="shared" si="3"/>
        <v>787.705</v>
      </c>
      <c r="L23" s="122">
        <v>1.1</v>
      </c>
      <c r="M23" s="124">
        <v>38442</v>
      </c>
      <c r="N23" s="125">
        <v>216.288</v>
      </c>
      <c r="O23" s="120">
        <f t="shared" si="4"/>
        <v>6.8584275936</v>
      </c>
      <c r="Q23" s="40">
        <v>4.1</v>
      </c>
      <c r="R23" s="40">
        <v>2.659999999999968</v>
      </c>
      <c r="S23" s="40"/>
      <c r="T23" s="40">
        <v>0.34</v>
      </c>
      <c r="U23" s="40">
        <v>0.35000000000002274</v>
      </c>
      <c r="W23" s="40"/>
      <c r="AP23" s="55"/>
      <c r="AQ23" s="126"/>
    </row>
    <row r="24" spans="1:23" ht="18" customHeight="1">
      <c r="A24" s="106">
        <v>2549</v>
      </c>
      <c r="B24" s="107">
        <f t="shared" si="2"/>
        <v>791.5550000000001</v>
      </c>
      <c r="C24" s="122">
        <v>205.42</v>
      </c>
      <c r="D24" s="123">
        <v>38994</v>
      </c>
      <c r="E24" s="110">
        <f t="shared" si="0"/>
        <v>790.655</v>
      </c>
      <c r="F24" s="122">
        <v>133.8</v>
      </c>
      <c r="G24" s="124">
        <v>38994</v>
      </c>
      <c r="H24" s="112">
        <f t="shared" si="1"/>
        <v>787.655</v>
      </c>
      <c r="I24" s="122">
        <v>1.2</v>
      </c>
      <c r="J24" s="124">
        <v>38829</v>
      </c>
      <c r="K24" s="110">
        <f t="shared" si="3"/>
        <v>787.655</v>
      </c>
      <c r="L24" s="122">
        <v>1.2</v>
      </c>
      <c r="M24" s="124">
        <v>38829</v>
      </c>
      <c r="N24" s="125">
        <v>232.883</v>
      </c>
      <c r="O24" s="120">
        <f t="shared" si="4"/>
        <v>7.384650065100001</v>
      </c>
      <c r="Q24" s="40">
        <v>4.2</v>
      </c>
      <c r="R24" s="40">
        <v>3.2999999999999545</v>
      </c>
      <c r="S24" s="40"/>
      <c r="T24" s="40">
        <v>0.3</v>
      </c>
      <c r="U24" s="40">
        <v>0.2999999999999545</v>
      </c>
      <c r="W24" s="40"/>
    </row>
    <row r="25" spans="1:23" ht="18" customHeight="1">
      <c r="A25" s="106">
        <v>2550</v>
      </c>
      <c r="B25" s="127">
        <v>792.495</v>
      </c>
      <c r="C25" s="128">
        <v>290.9</v>
      </c>
      <c r="D25" s="129">
        <v>38980</v>
      </c>
      <c r="E25" s="130">
        <v>790.91</v>
      </c>
      <c r="F25" s="128">
        <v>152.8</v>
      </c>
      <c r="G25" s="131">
        <v>39003</v>
      </c>
      <c r="H25" s="127">
        <v>787.655</v>
      </c>
      <c r="I25" s="128">
        <v>0.48</v>
      </c>
      <c r="J25" s="131">
        <v>39197</v>
      </c>
      <c r="K25" s="130">
        <v>787.66</v>
      </c>
      <c r="L25" s="128">
        <v>0.48</v>
      </c>
      <c r="M25" s="131">
        <v>38833</v>
      </c>
      <c r="N25" s="127">
        <v>321.13</v>
      </c>
      <c r="O25" s="132">
        <f t="shared" si="4"/>
        <v>10.182935961</v>
      </c>
      <c r="Q25" s="40">
        <f aca="true" t="shared" si="5" ref="Q25:Q31">B25-$P$4</f>
        <v>5.139999999999986</v>
      </c>
      <c r="R25" s="40">
        <v>3.55499999999995</v>
      </c>
      <c r="T25" s="40">
        <v>0.2999999999999545</v>
      </c>
      <c r="U25" s="40">
        <v>0.30499999999995</v>
      </c>
      <c r="W25" s="40"/>
    </row>
    <row r="26" spans="1:23" ht="18" customHeight="1">
      <c r="A26" s="106">
        <v>2551</v>
      </c>
      <c r="B26" s="127">
        <v>789.86</v>
      </c>
      <c r="C26" s="128">
        <v>79.75</v>
      </c>
      <c r="D26" s="129">
        <v>38938</v>
      </c>
      <c r="E26" s="130">
        <v>789.46</v>
      </c>
      <c r="F26" s="128">
        <v>57.3</v>
      </c>
      <c r="G26" s="131">
        <v>38966</v>
      </c>
      <c r="H26" s="127">
        <v>787.82</v>
      </c>
      <c r="I26" s="128">
        <v>1.6</v>
      </c>
      <c r="J26" s="131">
        <v>39187</v>
      </c>
      <c r="K26" s="130">
        <v>787.82</v>
      </c>
      <c r="L26" s="128">
        <v>1.6</v>
      </c>
      <c r="M26" s="131">
        <v>38822</v>
      </c>
      <c r="N26" s="127">
        <v>257.07</v>
      </c>
      <c r="O26" s="132">
        <f t="shared" si="4"/>
        <v>8.151612579</v>
      </c>
      <c r="Q26" s="40">
        <f t="shared" si="5"/>
        <v>2.5049999999999955</v>
      </c>
      <c r="R26" s="40">
        <v>2.105000000000018</v>
      </c>
      <c r="T26" s="40">
        <v>0.46500000000003183</v>
      </c>
      <c r="U26" s="40">
        <v>0.46500000000003183</v>
      </c>
      <c r="W26" s="40"/>
    </row>
    <row r="27" spans="1:23" ht="18" customHeight="1">
      <c r="A27" s="106">
        <v>2552</v>
      </c>
      <c r="B27" s="133">
        <v>794.435</v>
      </c>
      <c r="C27" s="134">
        <v>459.67</v>
      </c>
      <c r="D27" s="129">
        <v>38876</v>
      </c>
      <c r="E27" s="135">
        <v>792.35</v>
      </c>
      <c r="F27" s="136">
        <v>258.8</v>
      </c>
      <c r="G27" s="131">
        <v>38876</v>
      </c>
      <c r="H27" s="137">
        <v>787.755</v>
      </c>
      <c r="I27" s="136">
        <v>0.48</v>
      </c>
      <c r="J27" s="131">
        <v>40291</v>
      </c>
      <c r="K27" s="135">
        <v>787.76</v>
      </c>
      <c r="L27" s="136">
        <v>0.48</v>
      </c>
      <c r="M27" s="131">
        <v>38830</v>
      </c>
      <c r="N27" s="137">
        <v>353.19</v>
      </c>
      <c r="O27" s="138">
        <f t="shared" si="4"/>
        <v>11.199548943</v>
      </c>
      <c r="Q27" s="139">
        <f t="shared" si="5"/>
        <v>7.079999999999927</v>
      </c>
      <c r="R27" s="40">
        <v>4.9950000000000045</v>
      </c>
      <c r="T27" s="40">
        <v>0.39999999999997726</v>
      </c>
      <c r="U27" s="40">
        <v>0.4049999999999727</v>
      </c>
      <c r="W27" s="40"/>
    </row>
    <row r="28" spans="1:23" ht="18" customHeight="1">
      <c r="A28" s="106">
        <v>2553</v>
      </c>
      <c r="B28" s="137">
        <v>791.795</v>
      </c>
      <c r="C28" s="128" t="s">
        <v>29</v>
      </c>
      <c r="D28" s="129">
        <v>40471</v>
      </c>
      <c r="E28" s="135">
        <v>790.508</v>
      </c>
      <c r="F28" s="128" t="s">
        <v>29</v>
      </c>
      <c r="G28" s="131">
        <v>40471</v>
      </c>
      <c r="H28" s="127">
        <v>787.855</v>
      </c>
      <c r="I28" s="128" t="s">
        <v>29</v>
      </c>
      <c r="J28" s="131">
        <v>40306</v>
      </c>
      <c r="K28" s="127">
        <v>787.855</v>
      </c>
      <c r="L28" s="128" t="s">
        <v>29</v>
      </c>
      <c r="M28" s="131">
        <v>40306</v>
      </c>
      <c r="N28" s="127" t="s">
        <v>29</v>
      </c>
      <c r="O28" s="140" t="s">
        <v>29</v>
      </c>
      <c r="Q28" s="40">
        <f t="shared" si="5"/>
        <v>4.439999999999941</v>
      </c>
      <c r="R28" s="40">
        <v>3.15300000000002</v>
      </c>
      <c r="T28" s="40">
        <v>0.5</v>
      </c>
      <c r="U28" s="40">
        <v>0.5</v>
      </c>
      <c r="W28" s="40"/>
    </row>
    <row r="29" spans="1:23" ht="18" customHeight="1">
      <c r="A29" s="106">
        <v>2554</v>
      </c>
      <c r="B29" s="137">
        <v>793.195</v>
      </c>
      <c r="C29" s="128" t="s">
        <v>29</v>
      </c>
      <c r="D29" s="129">
        <v>40758</v>
      </c>
      <c r="E29" s="135">
        <v>791.046</v>
      </c>
      <c r="F29" s="128" t="s">
        <v>29</v>
      </c>
      <c r="G29" s="131">
        <v>40758</v>
      </c>
      <c r="H29" s="137">
        <v>787.895</v>
      </c>
      <c r="I29" s="128" t="s">
        <v>29</v>
      </c>
      <c r="J29" s="131">
        <v>40637</v>
      </c>
      <c r="K29" s="137">
        <v>787.895</v>
      </c>
      <c r="L29" s="128" t="s">
        <v>29</v>
      </c>
      <c r="M29" s="131">
        <v>40637</v>
      </c>
      <c r="N29" s="127" t="s">
        <v>29</v>
      </c>
      <c r="O29" s="140" t="s">
        <v>29</v>
      </c>
      <c r="Q29" s="40">
        <f t="shared" si="5"/>
        <v>5.840000000000032</v>
      </c>
      <c r="R29" s="40">
        <v>3.691000000000031</v>
      </c>
      <c r="T29" s="40">
        <v>0.5399999999999636</v>
      </c>
      <c r="U29" s="40">
        <v>0.5399999999999636</v>
      </c>
      <c r="W29" s="40"/>
    </row>
    <row r="30" spans="1:21" ht="18" customHeight="1">
      <c r="A30" s="106">
        <v>2555</v>
      </c>
      <c r="B30" s="137">
        <v>790.635</v>
      </c>
      <c r="C30" s="128" t="s">
        <v>29</v>
      </c>
      <c r="D30" s="129">
        <v>41213</v>
      </c>
      <c r="E30" s="135">
        <v>789.509</v>
      </c>
      <c r="F30" s="128" t="s">
        <v>29</v>
      </c>
      <c r="G30" s="131">
        <v>41213</v>
      </c>
      <c r="H30" s="137">
        <v>787.935</v>
      </c>
      <c r="I30" s="128" t="s">
        <v>29</v>
      </c>
      <c r="J30" s="131">
        <v>41065</v>
      </c>
      <c r="K30" s="135">
        <v>787.945</v>
      </c>
      <c r="L30" s="128" t="s">
        <v>29</v>
      </c>
      <c r="M30" s="131">
        <v>41065</v>
      </c>
      <c r="N30" s="127" t="s">
        <v>29</v>
      </c>
      <c r="O30" s="140" t="s">
        <v>29</v>
      </c>
      <c r="Q30" s="35">
        <f t="shared" si="5"/>
        <v>3.2799999999999727</v>
      </c>
      <c r="R30" s="40">
        <f>E30-P4</f>
        <v>2.1539999999999964</v>
      </c>
      <c r="T30" s="40">
        <f>H30-P4</f>
        <v>0.5799999999999272</v>
      </c>
      <c r="U30" s="40">
        <f>K30-P4</f>
        <v>0.5900000000000318</v>
      </c>
    </row>
    <row r="31" spans="1:18" ht="18" customHeight="1">
      <c r="A31" s="106">
        <v>2556</v>
      </c>
      <c r="B31" s="137">
        <v>789.405</v>
      </c>
      <c r="C31" s="128" t="s">
        <v>29</v>
      </c>
      <c r="D31" s="129">
        <v>41542</v>
      </c>
      <c r="E31" s="135">
        <v>789.055</v>
      </c>
      <c r="F31" s="128" t="s">
        <v>29</v>
      </c>
      <c r="G31" s="131">
        <v>41546</v>
      </c>
      <c r="H31" s="137">
        <v>787.965</v>
      </c>
      <c r="I31" s="128" t="s">
        <v>29</v>
      </c>
      <c r="J31" s="131">
        <v>41364</v>
      </c>
      <c r="K31" s="135">
        <v>787.965</v>
      </c>
      <c r="L31" s="128" t="s">
        <v>29</v>
      </c>
      <c r="M31" s="131">
        <v>41364</v>
      </c>
      <c r="N31" s="127" t="s">
        <v>29</v>
      </c>
      <c r="O31" s="140" t="s">
        <v>29</v>
      </c>
      <c r="Q31" s="35">
        <f t="shared" si="5"/>
        <v>2.0499999999999545</v>
      </c>
      <c r="R31" s="40">
        <f>E31-P4</f>
        <v>1.6999999999999318</v>
      </c>
    </row>
    <row r="32" spans="1:18" ht="18" customHeight="1">
      <c r="A32" s="106">
        <v>2557</v>
      </c>
      <c r="B32" s="137">
        <v>790.975</v>
      </c>
      <c r="C32" s="128" t="s">
        <v>29</v>
      </c>
      <c r="D32" s="129">
        <v>41911</v>
      </c>
      <c r="E32" s="135">
        <v>789.79</v>
      </c>
      <c r="F32" s="128" t="s">
        <v>29</v>
      </c>
      <c r="G32" s="131">
        <v>41911</v>
      </c>
      <c r="H32" s="137">
        <v>787.955</v>
      </c>
      <c r="I32" s="128" t="s">
        <v>29</v>
      </c>
      <c r="J32" s="131">
        <v>41353</v>
      </c>
      <c r="K32" s="135">
        <v>787.955</v>
      </c>
      <c r="L32" s="128" t="s">
        <v>29</v>
      </c>
      <c r="M32" s="131">
        <v>41353</v>
      </c>
      <c r="N32" s="127" t="s">
        <v>29</v>
      </c>
      <c r="O32" s="140" t="s">
        <v>29</v>
      </c>
      <c r="Q32" s="40">
        <f aca="true" t="shared" si="6" ref="Q32:Q40">B32-$P$4</f>
        <v>3.6200000000000045</v>
      </c>
      <c r="R32" s="40">
        <f>E32-P4</f>
        <v>2.4349999999999454</v>
      </c>
    </row>
    <row r="33" spans="1:17" ht="18" customHeight="1">
      <c r="A33" s="106">
        <v>2558</v>
      </c>
      <c r="B33" s="137">
        <v>789.225</v>
      </c>
      <c r="C33" s="128" t="s">
        <v>29</v>
      </c>
      <c r="D33" s="129">
        <v>42222</v>
      </c>
      <c r="E33" s="135">
        <v>789.118</v>
      </c>
      <c r="F33" s="128" t="s">
        <v>29</v>
      </c>
      <c r="G33" s="131">
        <v>42222</v>
      </c>
      <c r="H33" s="137">
        <v>787.855</v>
      </c>
      <c r="I33" s="128" t="s">
        <v>29</v>
      </c>
      <c r="J33" s="131">
        <v>42141</v>
      </c>
      <c r="K33" s="135">
        <v>787.855</v>
      </c>
      <c r="L33" s="128" t="s">
        <v>29</v>
      </c>
      <c r="M33" s="131">
        <v>42141</v>
      </c>
      <c r="N33" s="127" t="s">
        <v>29</v>
      </c>
      <c r="O33" s="140" t="s">
        <v>29</v>
      </c>
      <c r="Q33" s="40">
        <f t="shared" si="6"/>
        <v>1.8700000000000045</v>
      </c>
    </row>
    <row r="34" spans="1:17" ht="18" customHeight="1">
      <c r="A34" s="106">
        <v>2559</v>
      </c>
      <c r="B34" s="137">
        <v>789.565</v>
      </c>
      <c r="C34" s="128" t="s">
        <v>29</v>
      </c>
      <c r="D34" s="129">
        <v>42645</v>
      </c>
      <c r="E34" s="135">
        <v>789.155</v>
      </c>
      <c r="F34" s="128" t="s">
        <v>29</v>
      </c>
      <c r="G34" s="131">
        <v>42627</v>
      </c>
      <c r="H34" s="137">
        <v>787.705</v>
      </c>
      <c r="I34" s="128" t="s">
        <v>29</v>
      </c>
      <c r="J34" s="131">
        <v>42506</v>
      </c>
      <c r="K34" s="135">
        <v>787.805</v>
      </c>
      <c r="L34" s="128" t="s">
        <v>29</v>
      </c>
      <c r="M34" s="131">
        <v>42506</v>
      </c>
      <c r="N34" s="127" t="s">
        <v>29</v>
      </c>
      <c r="O34" s="140" t="s">
        <v>29</v>
      </c>
      <c r="Q34" s="40">
        <f t="shared" si="6"/>
        <v>2.2100000000000364</v>
      </c>
    </row>
    <row r="35" spans="1:17" ht="18" customHeight="1">
      <c r="A35" s="106">
        <v>2560</v>
      </c>
      <c r="B35" s="137">
        <v>791.505</v>
      </c>
      <c r="C35" s="128" t="s">
        <v>29</v>
      </c>
      <c r="D35" s="129">
        <v>43026</v>
      </c>
      <c r="E35" s="135">
        <v>791.128</v>
      </c>
      <c r="F35" s="128" t="s">
        <v>29</v>
      </c>
      <c r="G35" s="131">
        <v>43026</v>
      </c>
      <c r="H35" s="137">
        <v>787.835</v>
      </c>
      <c r="I35" s="128" t="s">
        <v>29</v>
      </c>
      <c r="J35" s="131">
        <v>42889</v>
      </c>
      <c r="K35" s="135">
        <v>787.855</v>
      </c>
      <c r="L35" s="128" t="s">
        <v>29</v>
      </c>
      <c r="M35" s="131">
        <v>42891</v>
      </c>
      <c r="N35" s="127" t="s">
        <v>29</v>
      </c>
      <c r="O35" s="140" t="s">
        <v>29</v>
      </c>
      <c r="Q35" s="40">
        <f t="shared" si="6"/>
        <v>4.149999999999977</v>
      </c>
    </row>
    <row r="36" spans="1:17" ht="18" customHeight="1">
      <c r="A36" s="106">
        <v>2561</v>
      </c>
      <c r="B36" s="137">
        <v>790.215</v>
      </c>
      <c r="C36" s="128" t="s">
        <v>29</v>
      </c>
      <c r="D36" s="129">
        <v>43264</v>
      </c>
      <c r="E36" s="135">
        <v>789.88</v>
      </c>
      <c r="F36" s="128" t="s">
        <v>29</v>
      </c>
      <c r="G36" s="131">
        <v>43264</v>
      </c>
      <c r="H36" s="137">
        <v>787.855</v>
      </c>
      <c r="I36" s="128" t="s">
        <v>29</v>
      </c>
      <c r="J36" s="131">
        <v>241559</v>
      </c>
      <c r="K36" s="135">
        <v>787.895</v>
      </c>
      <c r="L36" s="128" t="s">
        <v>29</v>
      </c>
      <c r="M36" s="131">
        <v>241558</v>
      </c>
      <c r="N36" s="127" t="s">
        <v>29</v>
      </c>
      <c r="O36" s="140" t="s">
        <v>29</v>
      </c>
      <c r="Q36" s="35">
        <f t="shared" si="6"/>
        <v>2.8600000000000136</v>
      </c>
    </row>
    <row r="37" spans="1:17" ht="18" customHeight="1">
      <c r="A37" s="106">
        <v>2562</v>
      </c>
      <c r="B37" s="137">
        <v>791.005</v>
      </c>
      <c r="C37" s="128" t="s">
        <v>29</v>
      </c>
      <c r="D37" s="129">
        <v>43708</v>
      </c>
      <c r="E37" s="135">
        <v>790.512</v>
      </c>
      <c r="F37" s="128" t="s">
        <v>29</v>
      </c>
      <c r="G37" s="131">
        <v>43708</v>
      </c>
      <c r="H37" s="137">
        <v>787.865</v>
      </c>
      <c r="I37" s="128" t="s">
        <v>29</v>
      </c>
      <c r="J37" s="131">
        <v>242237</v>
      </c>
      <c r="K37" s="135">
        <v>787.868</v>
      </c>
      <c r="L37" s="128" t="s">
        <v>29</v>
      </c>
      <c r="M37" s="131">
        <v>242237</v>
      </c>
      <c r="N37" s="127" t="s">
        <v>29</v>
      </c>
      <c r="O37" s="140" t="s">
        <v>29</v>
      </c>
      <c r="Q37" s="35">
        <f t="shared" si="6"/>
        <v>3.6499999999999773</v>
      </c>
    </row>
    <row r="38" spans="1:17" ht="18" customHeight="1">
      <c r="A38" s="106">
        <v>2563</v>
      </c>
      <c r="B38" s="137">
        <v>789.455</v>
      </c>
      <c r="C38" s="128" t="s">
        <v>29</v>
      </c>
      <c r="D38" s="129">
        <v>44140</v>
      </c>
      <c r="E38" s="135">
        <v>789.262</v>
      </c>
      <c r="F38" s="128" t="s">
        <v>29</v>
      </c>
      <c r="G38" s="131">
        <v>44140</v>
      </c>
      <c r="H38" s="137">
        <v>787.835</v>
      </c>
      <c r="I38" s="128" t="s">
        <v>29</v>
      </c>
      <c r="J38" s="131">
        <v>242273</v>
      </c>
      <c r="K38" s="135">
        <v>787.835</v>
      </c>
      <c r="L38" s="128" t="s">
        <v>29</v>
      </c>
      <c r="M38" s="131">
        <v>242273</v>
      </c>
      <c r="N38" s="127" t="s">
        <v>29</v>
      </c>
      <c r="O38" s="140" t="s">
        <v>29</v>
      </c>
      <c r="Q38" s="40">
        <f t="shared" si="6"/>
        <v>2.1000000000000227</v>
      </c>
    </row>
    <row r="39" spans="1:17" ht="18" customHeight="1">
      <c r="A39" s="106">
        <v>2564</v>
      </c>
      <c r="B39" s="137">
        <v>790.935</v>
      </c>
      <c r="C39" s="128" t="s">
        <v>29</v>
      </c>
      <c r="D39" s="129">
        <v>44466</v>
      </c>
      <c r="E39" s="135">
        <v>790.447</v>
      </c>
      <c r="F39" s="128" t="s">
        <v>29</v>
      </c>
      <c r="G39" s="131">
        <v>44466</v>
      </c>
      <c r="H39" s="137">
        <v>787.855</v>
      </c>
      <c r="I39" s="128" t="s">
        <v>29</v>
      </c>
      <c r="J39" s="131">
        <v>242966</v>
      </c>
      <c r="K39" s="135">
        <v>787.858</v>
      </c>
      <c r="L39" s="128" t="s">
        <v>29</v>
      </c>
      <c r="M39" s="131">
        <v>242966</v>
      </c>
      <c r="N39" s="127" t="s">
        <v>29</v>
      </c>
      <c r="O39" s="140" t="s">
        <v>29</v>
      </c>
      <c r="Q39" s="40">
        <f t="shared" si="6"/>
        <v>3.5799999999999272</v>
      </c>
    </row>
    <row r="40" spans="1:17" ht="18" customHeight="1">
      <c r="A40" s="106">
        <v>2565</v>
      </c>
      <c r="B40" s="137">
        <v>791.535</v>
      </c>
      <c r="C40" s="128" t="s">
        <v>29</v>
      </c>
      <c r="D40" s="129">
        <v>44830</v>
      </c>
      <c r="E40" s="135">
        <v>791.193</v>
      </c>
      <c r="F40" s="128" t="s">
        <v>29</v>
      </c>
      <c r="G40" s="131">
        <v>44830</v>
      </c>
      <c r="H40" s="137">
        <v>787.805</v>
      </c>
      <c r="I40" s="128" t="s">
        <v>29</v>
      </c>
      <c r="J40" s="131">
        <v>243338</v>
      </c>
      <c r="K40" s="135">
        <v>787.805</v>
      </c>
      <c r="L40" s="128" t="s">
        <v>29</v>
      </c>
      <c r="M40" s="131">
        <v>243338</v>
      </c>
      <c r="N40" s="127" t="s">
        <v>29</v>
      </c>
      <c r="O40" s="140" t="s">
        <v>29</v>
      </c>
      <c r="Q40" s="40">
        <f t="shared" si="6"/>
        <v>4.17999999999995</v>
      </c>
    </row>
    <row r="41" spans="1:17" ht="18" customHeight="1">
      <c r="A41" s="106"/>
      <c r="B41" s="137"/>
      <c r="C41" s="128"/>
      <c r="D41" s="129"/>
      <c r="E41" s="135"/>
      <c r="F41" s="128"/>
      <c r="G41" s="131"/>
      <c r="H41" s="137"/>
      <c r="I41" s="128"/>
      <c r="J41" s="129"/>
      <c r="K41" s="135"/>
      <c r="L41" s="128"/>
      <c r="M41" s="131"/>
      <c r="N41" s="127"/>
      <c r="O41" s="140"/>
      <c r="Q41" s="40"/>
    </row>
    <row r="42" spans="1:15" ht="18" customHeight="1">
      <c r="A42" s="106"/>
      <c r="B42" s="137"/>
      <c r="C42" s="136"/>
      <c r="D42" s="144"/>
      <c r="E42" s="135"/>
      <c r="F42" s="136"/>
      <c r="G42" s="142"/>
      <c r="H42" s="137"/>
      <c r="I42" s="136"/>
      <c r="J42" s="141"/>
      <c r="K42" s="135"/>
      <c r="L42" s="136"/>
      <c r="M42" s="142"/>
      <c r="N42" s="137"/>
      <c r="O42" s="143"/>
    </row>
    <row r="43" spans="1:15" ht="18" customHeight="1">
      <c r="A43" s="106" t="s">
        <v>3</v>
      </c>
      <c r="B43" s="137">
        <f>MAX(B9:B42)</f>
        <v>794.435</v>
      </c>
      <c r="C43" s="136">
        <f>MAX(C9:C27)</f>
        <v>459.67</v>
      </c>
      <c r="D43" s="129">
        <v>238299</v>
      </c>
      <c r="E43" s="135">
        <f>MAX(E9:E42)</f>
        <v>792.35</v>
      </c>
      <c r="F43" s="136">
        <f>MAX(F9:F27)</f>
        <v>258.8</v>
      </c>
      <c r="G43" s="131">
        <v>238299</v>
      </c>
      <c r="H43" s="137">
        <f>MAX(H9:H42)</f>
        <v>787.965</v>
      </c>
      <c r="I43" s="136">
        <f>MAX(I10:I27)</f>
        <v>1.6</v>
      </c>
      <c r="J43" s="131">
        <v>237879</v>
      </c>
      <c r="K43" s="135">
        <f>MAX(K10:K42)</f>
        <v>787.965</v>
      </c>
      <c r="L43" s="136">
        <f>MAX(L10:L27)</f>
        <v>1.6</v>
      </c>
      <c r="M43" s="131">
        <v>237879</v>
      </c>
      <c r="N43" s="137">
        <f>MAX(N10:N27)</f>
        <v>366.609</v>
      </c>
      <c r="O43" s="138">
        <f>MAX(O10:O27)</f>
        <v>11.625061407299999</v>
      </c>
    </row>
    <row r="44" spans="1:15" ht="18" customHeight="1">
      <c r="A44" s="106" t="s">
        <v>13</v>
      </c>
      <c r="B44" s="137">
        <f>AVERAGE(B9:B42)</f>
        <v>790.91734375</v>
      </c>
      <c r="C44" s="136">
        <f>AVERAGE(C9:C27)</f>
        <v>174.75894736842105</v>
      </c>
      <c r="D44" s="144"/>
      <c r="E44" s="135">
        <f>AVERAGE(E9:E42)</f>
        <v>790.04009375</v>
      </c>
      <c r="F44" s="136">
        <f>AVERAGE(F9:F27)</f>
        <v>96.26526315789472</v>
      </c>
      <c r="G44" s="142"/>
      <c r="H44" s="137">
        <f>AVERAGE(H9:H42)</f>
        <v>787.7473437500001</v>
      </c>
      <c r="I44" s="136">
        <f>AVERAGE(I10:I27)</f>
        <v>0.4122222222222222</v>
      </c>
      <c r="J44" s="141"/>
      <c r="K44" s="135">
        <f>AVERAGE(K10:K42)</f>
        <v>787.7585806451613</v>
      </c>
      <c r="L44" s="136">
        <f>AVERAGE(L10:L27)</f>
        <v>0.4438888888888889</v>
      </c>
      <c r="M44" s="142"/>
      <c r="N44" s="137">
        <f>AVERAGE(N10:N27)</f>
        <v>234.90855555555552</v>
      </c>
      <c r="O44" s="138">
        <f>AVERAGE(O10:O27)</f>
        <v>7.445311899411111</v>
      </c>
    </row>
    <row r="45" spans="1:15" ht="18" customHeight="1">
      <c r="A45" s="106" t="s">
        <v>4</v>
      </c>
      <c r="B45" s="137">
        <f>MIN(B9:B42)</f>
        <v>789.025</v>
      </c>
      <c r="C45" s="156">
        <f>MIN(C9:C27)</f>
        <v>40.82</v>
      </c>
      <c r="D45" s="109">
        <v>234372</v>
      </c>
      <c r="E45" s="135">
        <f>MIN(E9:E42)</f>
        <v>788.615</v>
      </c>
      <c r="F45" s="136">
        <f>MIN(F9:F27)</f>
        <v>17.81</v>
      </c>
      <c r="G45" s="111">
        <v>234372</v>
      </c>
      <c r="H45" s="137">
        <f>MIN(H9:H42)</f>
        <v>787.5550000000001</v>
      </c>
      <c r="I45" s="136">
        <f>MIN(I10:I27)</f>
        <v>0.02</v>
      </c>
      <c r="J45" s="109">
        <v>234212</v>
      </c>
      <c r="K45" s="135">
        <f>MIN(K10:K42)</f>
        <v>787.5550000000001</v>
      </c>
      <c r="L45" s="136">
        <f>MIN(L10:L27)</f>
        <v>0.02</v>
      </c>
      <c r="M45" s="111">
        <v>234210</v>
      </c>
      <c r="N45" s="137">
        <f>MIN(N10:N27)</f>
        <v>34.068</v>
      </c>
      <c r="O45" s="138">
        <f>MIN(O10:O27)</f>
        <v>1.08</v>
      </c>
    </row>
    <row r="46" spans="1:15" ht="18" customHeight="1">
      <c r="A46" s="148" t="s">
        <v>33</v>
      </c>
      <c r="B46" s="147"/>
      <c r="D46" s="149"/>
      <c r="E46" s="147"/>
      <c r="F46" s="147"/>
      <c r="G46" s="150"/>
      <c r="H46" s="147"/>
      <c r="I46" s="147"/>
      <c r="J46" s="150"/>
      <c r="K46" s="147"/>
      <c r="L46" s="147"/>
      <c r="M46" s="150"/>
      <c r="N46" s="147"/>
      <c r="O46" s="146"/>
    </row>
    <row r="47" spans="1:15" ht="20.25" customHeight="1">
      <c r="A47" s="151"/>
      <c r="B47" s="152" t="s">
        <v>30</v>
      </c>
      <c r="C47" s="121"/>
      <c r="E47" s="121"/>
      <c r="F47" s="121"/>
      <c r="G47" s="153"/>
      <c r="H47" s="121"/>
      <c r="I47" s="121"/>
      <c r="J47" s="153"/>
      <c r="K47" s="121"/>
      <c r="L47" s="121"/>
      <c r="M47" s="153"/>
      <c r="N47" s="121"/>
      <c r="O47" s="151"/>
    </row>
    <row r="48" spans="1:15" ht="26.25" customHeight="1">
      <c r="A48" s="151"/>
      <c r="B48" s="121"/>
      <c r="C48" s="121"/>
      <c r="D48" s="152"/>
      <c r="E48" s="121"/>
      <c r="F48" s="121"/>
      <c r="G48" s="153"/>
      <c r="H48" s="121"/>
      <c r="I48" s="121"/>
      <c r="J48" s="154"/>
      <c r="K48" s="121"/>
      <c r="L48" s="121"/>
      <c r="M48" s="153"/>
      <c r="N48" s="121"/>
      <c r="O48" s="151"/>
    </row>
    <row r="49" spans="1:15" ht="22.5" customHeight="1">
      <c r="A49" s="151"/>
      <c r="B49" s="121"/>
      <c r="C49" s="155"/>
      <c r="D49" s="154"/>
      <c r="E49" s="121"/>
      <c r="F49" s="121"/>
      <c r="G49" s="154"/>
      <c r="H49" s="121"/>
      <c r="I49" s="121"/>
      <c r="J49" s="154"/>
      <c r="K49" s="121"/>
      <c r="L49" s="121"/>
      <c r="M49" s="154"/>
      <c r="N49" s="121"/>
      <c r="O49" s="151"/>
    </row>
    <row r="50" spans="2:12" ht="18.75">
      <c r="B50" s="35"/>
      <c r="C50" s="35"/>
      <c r="F50" s="35"/>
      <c r="H50" s="35"/>
      <c r="I50" s="35"/>
      <c r="K50" s="35"/>
      <c r="L50" s="3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0"/>
  <sheetViews>
    <sheetView zoomScalePageLayoutView="0" workbookViewId="0" topLeftCell="A25">
      <selection activeCell="AG27" sqref="AG27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3.5" style="0" customWidth="1"/>
    <col min="26" max="26" width="14.66015625" style="0" customWidth="1"/>
    <col min="27" max="27" width="12.5" style="0" customWidth="1"/>
    <col min="28" max="28" width="14.33203125" style="0" customWidth="1"/>
    <col min="29" max="29" width="7.66015625" style="0" customWidth="1"/>
  </cols>
  <sheetData>
    <row r="2" spans="28:29" ht="21">
      <c r="AB2" s="1">
        <v>787.355</v>
      </c>
      <c r="AC2" s="2" t="s">
        <v>25</v>
      </c>
    </row>
    <row r="3" spans="24:29" ht="21">
      <c r="X3" s="157" t="s">
        <v>21</v>
      </c>
      <c r="Y3" s="11" t="s">
        <v>22</v>
      </c>
      <c r="Z3" s="12" t="s">
        <v>26</v>
      </c>
      <c r="AA3" s="11" t="s">
        <v>24</v>
      </c>
      <c r="AB3" s="12" t="s">
        <v>28</v>
      </c>
      <c r="AC3" s="4"/>
    </row>
    <row r="4" spans="24:29" ht="21">
      <c r="X4" s="158"/>
      <c r="Y4" s="13" t="s">
        <v>23</v>
      </c>
      <c r="Z4" s="14" t="s">
        <v>27</v>
      </c>
      <c r="AA4" s="13" t="s">
        <v>23</v>
      </c>
      <c r="AB4" s="14" t="s">
        <v>27</v>
      </c>
      <c r="AC4" s="4"/>
    </row>
    <row r="5" spans="24:29" ht="21">
      <c r="X5" s="15">
        <v>2533</v>
      </c>
      <c r="Y5" s="29" t="s">
        <v>17</v>
      </c>
      <c r="Z5" s="30">
        <v>292</v>
      </c>
      <c r="AA5" s="16"/>
      <c r="AB5" s="17"/>
      <c r="AC5" s="4"/>
    </row>
    <row r="6" spans="24:29" ht="21">
      <c r="X6" s="15">
        <v>2534</v>
      </c>
      <c r="Y6" s="29">
        <v>3.9</v>
      </c>
      <c r="Z6" s="30">
        <v>187.25</v>
      </c>
      <c r="AA6" s="18"/>
      <c r="AB6" s="19"/>
      <c r="AC6" s="4"/>
    </row>
    <row r="7" spans="24:29" ht="21">
      <c r="X7" s="20">
        <v>2535</v>
      </c>
      <c r="Y7" s="29">
        <v>4.3</v>
      </c>
      <c r="Z7" s="30">
        <v>273</v>
      </c>
      <c r="AA7" s="18"/>
      <c r="AB7" s="21"/>
      <c r="AC7" s="4"/>
    </row>
    <row r="8" spans="24:29" ht="21">
      <c r="X8" s="20">
        <v>2536</v>
      </c>
      <c r="Y8" s="29">
        <v>3.12</v>
      </c>
      <c r="Z8" s="30">
        <v>136.7</v>
      </c>
      <c r="AA8" s="18"/>
      <c r="AB8" s="21"/>
      <c r="AC8" s="4"/>
    </row>
    <row r="9" spans="24:29" ht="21">
      <c r="X9" s="15">
        <v>2537</v>
      </c>
      <c r="Y9" s="29">
        <v>3.28</v>
      </c>
      <c r="Z9" s="30">
        <v>142.76</v>
      </c>
      <c r="AA9" s="18"/>
      <c r="AB9" s="21"/>
      <c r="AC9" s="4"/>
    </row>
    <row r="10" spans="24:29" ht="21">
      <c r="X10" s="15">
        <v>2538</v>
      </c>
      <c r="Y10" s="29">
        <v>3.43</v>
      </c>
      <c r="Z10" s="30">
        <v>148.25</v>
      </c>
      <c r="AA10" s="18"/>
      <c r="AB10" s="21"/>
      <c r="AC10" s="4"/>
    </row>
    <row r="11" spans="24:29" ht="21">
      <c r="X11" s="15">
        <v>2539</v>
      </c>
      <c r="Y11" s="29">
        <v>3.81</v>
      </c>
      <c r="Z11" s="30">
        <v>160.65</v>
      </c>
      <c r="AA11" s="18"/>
      <c r="AB11" s="21"/>
      <c r="AC11" s="4"/>
    </row>
    <row r="12" spans="24:29" ht="21">
      <c r="X12" s="15">
        <v>2540</v>
      </c>
      <c r="Y12" s="29">
        <v>2.44</v>
      </c>
      <c r="Z12" s="30">
        <v>76.82</v>
      </c>
      <c r="AA12" s="18"/>
      <c r="AB12" s="21"/>
      <c r="AC12" s="4"/>
    </row>
    <row r="13" spans="24:29" ht="21">
      <c r="X13" s="15">
        <v>2541</v>
      </c>
      <c r="Y13" s="29">
        <v>1.67</v>
      </c>
      <c r="Z13" s="30">
        <v>40.82</v>
      </c>
      <c r="AA13" s="18"/>
      <c r="AB13" s="21"/>
      <c r="AC13" s="4"/>
    </row>
    <row r="14" spans="24:29" ht="21">
      <c r="X14" s="15">
        <v>2542</v>
      </c>
      <c r="Y14" s="29">
        <v>3.33</v>
      </c>
      <c r="Z14" s="30">
        <v>132.6</v>
      </c>
      <c r="AA14" s="18"/>
      <c r="AB14" s="21"/>
      <c r="AC14" s="4"/>
    </row>
    <row r="15" spans="24:29" ht="21">
      <c r="X15" s="15">
        <v>2543</v>
      </c>
      <c r="Y15" s="29">
        <v>4.2</v>
      </c>
      <c r="Z15" s="30">
        <v>193</v>
      </c>
      <c r="AA15" s="18"/>
      <c r="AB15" s="21"/>
      <c r="AC15" s="4"/>
    </row>
    <row r="16" spans="24:29" ht="21">
      <c r="X16" s="15">
        <v>2544</v>
      </c>
      <c r="Y16" s="29">
        <v>2.02</v>
      </c>
      <c r="Z16" s="30">
        <v>52.4</v>
      </c>
      <c r="AA16" s="18"/>
      <c r="AB16" s="21"/>
      <c r="AC16" s="4"/>
    </row>
    <row r="17" spans="24:29" ht="21">
      <c r="X17" s="15">
        <v>2545</v>
      </c>
      <c r="Y17" s="29">
        <v>4.07</v>
      </c>
      <c r="Z17" s="30">
        <v>170.55</v>
      </c>
      <c r="AA17" s="18"/>
      <c r="AB17" s="21"/>
      <c r="AC17" s="4"/>
    </row>
    <row r="18" spans="24:29" ht="21">
      <c r="X18" s="15">
        <v>2546</v>
      </c>
      <c r="Y18" s="29" t="s">
        <v>29</v>
      </c>
      <c r="Z18" s="30" t="s">
        <v>29</v>
      </c>
      <c r="AA18" s="18"/>
      <c r="AB18" s="21"/>
      <c r="AC18" s="4"/>
    </row>
    <row r="19" spans="24:29" ht="21">
      <c r="X19" s="15">
        <v>2547</v>
      </c>
      <c r="Y19" s="29">
        <v>2.97</v>
      </c>
      <c r="Z19" s="30">
        <v>105.38</v>
      </c>
      <c r="AA19" s="18"/>
      <c r="AB19" s="21"/>
      <c r="AC19" s="4"/>
    </row>
    <row r="20" spans="24:29" ht="21">
      <c r="X20" s="15">
        <v>2548</v>
      </c>
      <c r="Y20" s="29">
        <v>4.1</v>
      </c>
      <c r="Z20" s="30">
        <v>172.5</v>
      </c>
      <c r="AA20" s="18"/>
      <c r="AB20" s="21"/>
      <c r="AC20" s="4"/>
    </row>
    <row r="21" spans="24:29" ht="21">
      <c r="X21" s="15">
        <v>2549</v>
      </c>
      <c r="Y21" s="29">
        <v>4.2</v>
      </c>
      <c r="Z21" s="30">
        <v>205.42</v>
      </c>
      <c r="AA21" s="18"/>
      <c r="AB21" s="21"/>
      <c r="AC21" s="4"/>
    </row>
    <row r="22" spans="24:29" ht="21">
      <c r="X22" s="15">
        <v>2550</v>
      </c>
      <c r="Y22" s="29">
        <v>5.144999999999982</v>
      </c>
      <c r="Z22" s="30">
        <v>290.9</v>
      </c>
      <c r="AA22" s="18"/>
      <c r="AB22" s="21"/>
      <c r="AC22" s="4"/>
    </row>
    <row r="23" spans="24:29" ht="21">
      <c r="X23" s="15">
        <v>2551</v>
      </c>
      <c r="Y23" s="29">
        <v>2.505</v>
      </c>
      <c r="Z23" s="30">
        <v>79.75</v>
      </c>
      <c r="AA23" s="18"/>
      <c r="AB23" s="21"/>
      <c r="AC23" s="4"/>
    </row>
    <row r="24" spans="24:29" ht="21">
      <c r="X24" s="15">
        <v>2552</v>
      </c>
      <c r="Y24" s="29">
        <v>7.08</v>
      </c>
      <c r="Z24" s="30">
        <v>459.67</v>
      </c>
      <c r="AA24" s="18"/>
      <c r="AB24" s="21"/>
      <c r="AC24" s="4"/>
    </row>
    <row r="25" spans="24:29" ht="21">
      <c r="X25" s="22">
        <v>2553</v>
      </c>
      <c r="Y25" s="31">
        <v>4.44</v>
      </c>
      <c r="Z25" s="32" t="s">
        <v>29</v>
      </c>
      <c r="AA25" s="18"/>
      <c r="AB25" s="21"/>
      <c r="AC25" s="4"/>
    </row>
    <row r="26" spans="24:29" ht="21">
      <c r="X26" s="15">
        <v>2554</v>
      </c>
      <c r="Y26" s="29">
        <v>5.84</v>
      </c>
      <c r="Z26" s="30" t="s">
        <v>29</v>
      </c>
      <c r="AA26" s="18"/>
      <c r="AB26" s="21"/>
      <c r="AC26" s="4"/>
    </row>
    <row r="27" spans="24:29" ht="21">
      <c r="X27" s="22">
        <v>2555</v>
      </c>
      <c r="Y27" s="33">
        <v>3.28</v>
      </c>
      <c r="Z27" s="30" t="s">
        <v>29</v>
      </c>
      <c r="AA27" s="18"/>
      <c r="AB27" s="21"/>
      <c r="AC27" s="4"/>
    </row>
    <row r="28" spans="24:29" ht="21">
      <c r="X28" s="15">
        <v>2556</v>
      </c>
      <c r="Y28" s="33">
        <v>2.05</v>
      </c>
      <c r="Z28" s="30" t="s">
        <v>29</v>
      </c>
      <c r="AA28" s="18"/>
      <c r="AB28" s="21"/>
      <c r="AC28" s="4"/>
    </row>
    <row r="29" spans="24:29" ht="21">
      <c r="X29" s="22">
        <v>2557</v>
      </c>
      <c r="Y29" s="33">
        <v>3.62</v>
      </c>
      <c r="Z29" s="30" t="s">
        <v>29</v>
      </c>
      <c r="AA29" s="18"/>
      <c r="AB29" s="21"/>
      <c r="AC29" s="4"/>
    </row>
    <row r="30" spans="24:29" ht="21">
      <c r="X30" s="15">
        <v>2558</v>
      </c>
      <c r="Y30" s="33">
        <v>1.87</v>
      </c>
      <c r="Z30" s="34" t="s">
        <v>29</v>
      </c>
      <c r="AA30" s="18"/>
      <c r="AB30" s="21"/>
      <c r="AC30" s="4"/>
    </row>
    <row r="31" spans="24:29" ht="21">
      <c r="X31" s="22">
        <v>2559</v>
      </c>
      <c r="Y31" s="33">
        <v>2.21</v>
      </c>
      <c r="Z31" s="34" t="s">
        <v>29</v>
      </c>
      <c r="AA31" s="18"/>
      <c r="AB31" s="21"/>
      <c r="AC31" s="4"/>
    </row>
    <row r="32" spans="24:29" ht="21">
      <c r="X32" s="15">
        <v>2560</v>
      </c>
      <c r="Y32" s="33">
        <v>4.15</v>
      </c>
      <c r="Z32" s="34" t="s">
        <v>29</v>
      </c>
      <c r="AA32" s="18"/>
      <c r="AB32" s="21"/>
      <c r="AC32" s="4"/>
    </row>
    <row r="33" spans="24:29" ht="21">
      <c r="X33" s="22">
        <v>2561</v>
      </c>
      <c r="Y33" s="33">
        <v>2.86</v>
      </c>
      <c r="Z33" s="34" t="s">
        <v>29</v>
      </c>
      <c r="AA33" s="18"/>
      <c r="AB33" s="21"/>
      <c r="AC33" s="4"/>
    </row>
    <row r="34" spans="24:29" ht="21">
      <c r="X34" s="15">
        <v>2562</v>
      </c>
      <c r="Y34" s="33">
        <v>3.65</v>
      </c>
      <c r="Z34" s="34" t="s">
        <v>29</v>
      </c>
      <c r="AA34" s="18"/>
      <c r="AB34" s="21"/>
      <c r="AC34" s="4"/>
    </row>
    <row r="35" spans="24:29" ht="21">
      <c r="X35" s="22">
        <v>2563</v>
      </c>
      <c r="Y35" s="29">
        <v>2.1</v>
      </c>
      <c r="Z35" s="34" t="s">
        <v>29</v>
      </c>
      <c r="AA35" s="18"/>
      <c r="AB35" s="21"/>
      <c r="AC35" s="4"/>
    </row>
    <row r="36" spans="24:29" ht="21">
      <c r="X36" s="15">
        <v>2564</v>
      </c>
      <c r="Y36" s="33">
        <v>3.58</v>
      </c>
      <c r="Z36" s="34" t="s">
        <v>29</v>
      </c>
      <c r="AA36" s="18"/>
      <c r="AB36" s="21"/>
      <c r="AC36" s="4"/>
    </row>
    <row r="37" spans="24:29" ht="21">
      <c r="X37" s="22">
        <v>2565</v>
      </c>
      <c r="Y37" s="29">
        <v>4.18</v>
      </c>
      <c r="Z37" s="34" t="s">
        <v>29</v>
      </c>
      <c r="AA37" s="18"/>
      <c r="AB37" s="21"/>
      <c r="AC37" s="4"/>
    </row>
    <row r="38" spans="24:29" ht="21">
      <c r="X38" s="15"/>
      <c r="Y38" s="18"/>
      <c r="Z38" s="23"/>
      <c r="AA38" s="18"/>
      <c r="AB38" s="21"/>
      <c r="AC38" s="4"/>
    </row>
    <row r="39" spans="24:29" ht="21">
      <c r="X39" s="15"/>
      <c r="Y39" s="18"/>
      <c r="Z39" s="23"/>
      <c r="AA39" s="18"/>
      <c r="AB39" s="21"/>
      <c r="AC39" s="4"/>
    </row>
    <row r="40" spans="24:29" ht="21">
      <c r="X40" s="15"/>
      <c r="Y40" s="18"/>
      <c r="Z40" s="23"/>
      <c r="AA40" s="18"/>
      <c r="AB40" s="21"/>
      <c r="AC40" s="4"/>
    </row>
    <row r="41" spans="24:29" ht="21">
      <c r="X41" s="15"/>
      <c r="Y41" s="18"/>
      <c r="Z41" s="23"/>
      <c r="AA41" s="18"/>
      <c r="AB41" s="21"/>
      <c r="AC41" s="4"/>
    </row>
    <row r="42" spans="24:29" ht="21">
      <c r="X42" s="15"/>
      <c r="Y42" s="18"/>
      <c r="Z42" s="23"/>
      <c r="AA42" s="18"/>
      <c r="AB42" s="21"/>
      <c r="AC42" s="4"/>
    </row>
    <row r="43" spans="24:29" ht="21">
      <c r="X43" s="15"/>
      <c r="Y43" s="18"/>
      <c r="Z43" s="23"/>
      <c r="AA43" s="18"/>
      <c r="AB43" s="21"/>
      <c r="AC43" s="4"/>
    </row>
    <row r="44" spans="24:29" ht="21">
      <c r="X44" s="15"/>
      <c r="Y44" s="18"/>
      <c r="Z44" s="23"/>
      <c r="AA44" s="18"/>
      <c r="AB44" s="21"/>
      <c r="AC44" s="4"/>
    </row>
    <row r="45" spans="24:29" ht="21">
      <c r="X45" s="15"/>
      <c r="Y45" s="18"/>
      <c r="Z45" s="23"/>
      <c r="AA45" s="18"/>
      <c r="AB45" s="21"/>
      <c r="AC45" s="4"/>
    </row>
    <row r="46" spans="24:29" ht="21">
      <c r="X46" s="15"/>
      <c r="Y46" s="18"/>
      <c r="Z46" s="23"/>
      <c r="AA46" s="18"/>
      <c r="AB46" s="21"/>
      <c r="AC46" s="4"/>
    </row>
    <row r="47" spans="24:29" ht="21">
      <c r="X47" s="15"/>
      <c r="Y47" s="18"/>
      <c r="Z47" s="23"/>
      <c r="AA47" s="18"/>
      <c r="AB47" s="21"/>
      <c r="AC47" s="4"/>
    </row>
    <row r="48" spans="24:29" ht="21">
      <c r="X48" s="15"/>
      <c r="Y48" s="18"/>
      <c r="Z48" s="23"/>
      <c r="AA48" s="18"/>
      <c r="AB48" s="21"/>
      <c r="AC48" s="4"/>
    </row>
    <row r="49" spans="24:29" ht="21">
      <c r="X49" s="15"/>
      <c r="Y49" s="18"/>
      <c r="Z49" s="23"/>
      <c r="AA49" s="18"/>
      <c r="AB49" s="21"/>
      <c r="AC49" s="4"/>
    </row>
    <row r="50" spans="24:29" ht="21">
      <c r="X50" s="15"/>
      <c r="Y50" s="18"/>
      <c r="Z50" s="23"/>
      <c r="AA50" s="18"/>
      <c r="AB50" s="21"/>
      <c r="AC50" s="4"/>
    </row>
    <row r="51" spans="24:29" ht="21">
      <c r="X51" s="15"/>
      <c r="Y51" s="18"/>
      <c r="Z51" s="23"/>
      <c r="AA51" s="18"/>
      <c r="AB51" s="21"/>
      <c r="AC51" s="4"/>
    </row>
    <row r="52" spans="24:29" ht="21">
      <c r="X52" s="15"/>
      <c r="Y52" s="18"/>
      <c r="Z52" s="23"/>
      <c r="AA52" s="18"/>
      <c r="AB52" s="21"/>
      <c r="AC52" s="4"/>
    </row>
    <row r="53" spans="24:29" ht="21">
      <c r="X53" s="15"/>
      <c r="Y53" s="18"/>
      <c r="Z53" s="23"/>
      <c r="AA53" s="18"/>
      <c r="AB53" s="21"/>
      <c r="AC53" s="4"/>
    </row>
    <row r="54" spans="1:29" ht="21">
      <c r="A54" s="3" t="s">
        <v>31</v>
      </c>
      <c r="X54" s="15"/>
      <c r="Y54" s="18"/>
      <c r="Z54" s="23"/>
      <c r="AA54" s="18"/>
      <c r="AB54" s="21"/>
      <c r="AC54" s="4"/>
    </row>
    <row r="55" spans="24:29" ht="21">
      <c r="X55" s="15"/>
      <c r="Y55" s="18"/>
      <c r="Z55" s="23"/>
      <c r="AA55" s="18"/>
      <c r="AB55" s="21"/>
      <c r="AC55" s="4"/>
    </row>
    <row r="56" spans="24:29" ht="21">
      <c r="X56" s="15"/>
      <c r="Y56" s="18"/>
      <c r="Z56" s="23"/>
      <c r="AA56" s="18"/>
      <c r="AB56" s="21"/>
      <c r="AC56" s="4"/>
    </row>
    <row r="57" spans="24:29" ht="21">
      <c r="X57" s="15"/>
      <c r="Y57" s="18"/>
      <c r="Z57" s="23"/>
      <c r="AA57" s="18"/>
      <c r="AB57" s="21"/>
      <c r="AC57" s="4"/>
    </row>
    <row r="58" spans="24:29" ht="21">
      <c r="X58" s="15"/>
      <c r="Y58" s="18"/>
      <c r="Z58" s="23"/>
      <c r="AA58" s="18"/>
      <c r="AB58" s="21"/>
      <c r="AC58" s="4"/>
    </row>
    <row r="59" spans="24:29" ht="21">
      <c r="X59" s="15"/>
      <c r="Y59" s="18"/>
      <c r="Z59" s="23"/>
      <c r="AA59" s="18"/>
      <c r="AB59" s="21"/>
      <c r="AC59" s="4"/>
    </row>
    <row r="60" spans="24:29" ht="21">
      <c r="X60" s="15"/>
      <c r="Y60" s="18"/>
      <c r="Z60" s="23"/>
      <c r="AA60" s="18"/>
      <c r="AB60" s="21"/>
      <c r="AC60" s="4"/>
    </row>
    <row r="61" spans="24:29" ht="21">
      <c r="X61" s="15"/>
      <c r="Y61" s="18"/>
      <c r="Z61" s="23"/>
      <c r="AA61" s="18"/>
      <c r="AB61" s="21"/>
      <c r="AC61" s="4"/>
    </row>
    <row r="62" spans="24:29" ht="21">
      <c r="X62" s="15"/>
      <c r="Y62" s="18"/>
      <c r="Z62" s="23"/>
      <c r="AA62" s="18"/>
      <c r="AB62" s="21"/>
      <c r="AC62" s="4"/>
    </row>
    <row r="63" spans="24:29" ht="21">
      <c r="X63" s="15"/>
      <c r="Y63" s="18"/>
      <c r="Z63" s="23"/>
      <c r="AA63" s="18"/>
      <c r="AB63" s="21"/>
      <c r="AC63" s="4"/>
    </row>
    <row r="64" spans="24:29" ht="21">
      <c r="X64" s="15"/>
      <c r="Y64" s="18"/>
      <c r="Z64" s="23"/>
      <c r="AA64" s="18"/>
      <c r="AB64" s="21"/>
      <c r="AC64" s="4"/>
    </row>
    <row r="65" spans="24:29" ht="21">
      <c r="X65" s="15"/>
      <c r="Y65" s="18"/>
      <c r="Z65" s="23"/>
      <c r="AA65" s="18"/>
      <c r="AB65" s="21"/>
      <c r="AC65" s="4"/>
    </row>
    <row r="66" spans="24:29" ht="21">
      <c r="X66" s="15"/>
      <c r="Y66" s="18"/>
      <c r="Z66" s="23"/>
      <c r="AA66" s="18"/>
      <c r="AB66" s="21"/>
      <c r="AC66" s="4"/>
    </row>
    <row r="67" spans="24:29" ht="21">
      <c r="X67" s="15"/>
      <c r="Y67" s="18"/>
      <c r="Z67" s="23"/>
      <c r="AA67" s="18"/>
      <c r="AB67" s="21"/>
      <c r="AC67" s="4"/>
    </row>
    <row r="68" spans="24:29" ht="21">
      <c r="X68" s="15"/>
      <c r="Y68" s="18"/>
      <c r="Z68" s="23"/>
      <c r="AA68" s="18"/>
      <c r="AB68" s="21"/>
      <c r="AC68" s="4"/>
    </row>
    <row r="69" spans="24:29" ht="21">
      <c r="X69" s="15"/>
      <c r="Y69" s="18"/>
      <c r="Z69" s="23"/>
      <c r="AA69" s="18"/>
      <c r="AB69" s="21"/>
      <c r="AC69" s="4"/>
    </row>
    <row r="70" spans="24:29" ht="21">
      <c r="X70" s="15"/>
      <c r="Y70" s="18"/>
      <c r="Z70" s="23"/>
      <c r="AA70" s="18"/>
      <c r="AB70" s="21"/>
      <c r="AC70" s="4"/>
    </row>
    <row r="71" spans="24:29" ht="21">
      <c r="X71" s="15"/>
      <c r="Y71" s="18"/>
      <c r="Z71" s="23"/>
      <c r="AA71" s="18"/>
      <c r="AB71" s="21"/>
      <c r="AC71" s="4"/>
    </row>
    <row r="72" spans="24:29" ht="21">
      <c r="X72" s="15"/>
      <c r="Y72" s="18"/>
      <c r="Z72" s="23"/>
      <c r="AA72" s="18"/>
      <c r="AB72" s="21"/>
      <c r="AC72" s="4"/>
    </row>
    <row r="73" spans="24:29" ht="21">
      <c r="X73" s="15"/>
      <c r="Y73" s="18"/>
      <c r="Z73" s="23"/>
      <c r="AA73" s="18"/>
      <c r="AB73" s="21"/>
      <c r="AC73" s="4"/>
    </row>
    <row r="74" spans="24:29" ht="21">
      <c r="X74" s="15"/>
      <c r="Y74" s="7"/>
      <c r="Z74" s="8"/>
      <c r="AA74" s="18"/>
      <c r="AB74" s="21"/>
      <c r="AC74" s="4"/>
    </row>
    <row r="75" spans="24:29" ht="21">
      <c r="X75" s="15"/>
      <c r="Y75" s="7"/>
      <c r="Z75" s="8"/>
      <c r="AA75" s="18"/>
      <c r="AB75" s="21"/>
      <c r="AC75" s="4"/>
    </row>
    <row r="76" spans="24:29" ht="21">
      <c r="X76" s="20"/>
      <c r="Y76" s="7"/>
      <c r="Z76" s="8"/>
      <c r="AA76" s="18"/>
      <c r="AB76" s="21"/>
      <c r="AC76" s="4"/>
    </row>
    <row r="77" spans="24:29" ht="21">
      <c r="X77" s="20"/>
      <c r="Y77" s="7"/>
      <c r="Z77" s="8"/>
      <c r="AA77" s="18"/>
      <c r="AB77" s="21"/>
      <c r="AC77" s="4"/>
    </row>
    <row r="78" spans="24:29" ht="21">
      <c r="X78" s="15"/>
      <c r="Y78" s="7"/>
      <c r="Z78" s="8"/>
      <c r="AA78" s="18"/>
      <c r="AB78" s="21"/>
      <c r="AC78" s="4"/>
    </row>
    <row r="79" spans="24:29" ht="21">
      <c r="X79" s="15"/>
      <c r="Y79" s="7"/>
      <c r="Z79" s="8"/>
      <c r="AA79" s="18"/>
      <c r="AB79" s="21"/>
      <c r="AC79" s="4"/>
    </row>
    <row r="80" spans="24:29" ht="21">
      <c r="X80" s="15"/>
      <c r="Y80" s="7"/>
      <c r="Z80" s="8"/>
      <c r="AA80" s="18"/>
      <c r="AB80" s="21"/>
      <c r="AC80" s="4"/>
    </row>
    <row r="81" spans="24:29" ht="21">
      <c r="X81" s="15"/>
      <c r="Y81" s="7"/>
      <c r="Z81" s="8"/>
      <c r="AA81" s="18"/>
      <c r="AB81" s="21"/>
      <c r="AC81" s="4"/>
    </row>
    <row r="82" spans="24:29" ht="21">
      <c r="X82" s="15"/>
      <c r="Y82" s="7"/>
      <c r="Z82" s="8"/>
      <c r="AA82" s="18"/>
      <c r="AB82" s="21"/>
      <c r="AC82" s="4"/>
    </row>
    <row r="83" spans="24:29" ht="21">
      <c r="X83" s="15"/>
      <c r="Y83" s="7"/>
      <c r="Z83" s="8"/>
      <c r="AA83" s="18"/>
      <c r="AB83" s="21"/>
      <c r="AC83" s="4"/>
    </row>
    <row r="84" spans="24:29" ht="21">
      <c r="X84" s="15"/>
      <c r="Y84" s="7"/>
      <c r="Z84" s="8"/>
      <c r="AA84" s="18"/>
      <c r="AB84" s="21"/>
      <c r="AC84" s="4"/>
    </row>
    <row r="85" spans="24:29" ht="21">
      <c r="X85" s="15"/>
      <c r="Y85" s="7"/>
      <c r="Z85" s="8"/>
      <c r="AA85" s="18"/>
      <c r="AB85" s="21"/>
      <c r="AC85" s="4"/>
    </row>
    <row r="86" spans="24:29" ht="21">
      <c r="X86" s="15"/>
      <c r="Y86" s="7"/>
      <c r="Z86" s="8"/>
      <c r="AA86" s="18"/>
      <c r="AB86" s="21"/>
      <c r="AC86" s="4"/>
    </row>
    <row r="87" spans="24:29" ht="21">
      <c r="X87" s="15"/>
      <c r="Y87" s="7"/>
      <c r="Z87" s="8"/>
      <c r="AA87" s="18"/>
      <c r="AB87" s="21"/>
      <c r="AC87" s="4"/>
    </row>
    <row r="88" spans="24:29" ht="21">
      <c r="X88" s="15"/>
      <c r="Y88" s="7"/>
      <c r="Z88" s="8"/>
      <c r="AA88" s="18"/>
      <c r="AB88" s="21"/>
      <c r="AC88" s="4"/>
    </row>
    <row r="89" spans="24:29" ht="21">
      <c r="X89" s="15"/>
      <c r="Y89" s="7"/>
      <c r="Z89" s="8"/>
      <c r="AA89" s="18"/>
      <c r="AB89" s="21"/>
      <c r="AC89" s="4"/>
    </row>
    <row r="90" spans="24:29" ht="21">
      <c r="X90" s="15"/>
      <c r="Y90" s="7"/>
      <c r="Z90" s="8"/>
      <c r="AA90" s="18"/>
      <c r="AB90" s="21"/>
      <c r="AC90" s="4"/>
    </row>
    <row r="91" spans="24:29" ht="21">
      <c r="X91" s="15"/>
      <c r="Y91" s="7"/>
      <c r="Z91" s="8"/>
      <c r="AA91" s="18"/>
      <c r="AB91" s="21"/>
      <c r="AC91" s="4"/>
    </row>
    <row r="92" spans="24:29" ht="21">
      <c r="X92" s="15"/>
      <c r="Y92" s="7"/>
      <c r="Z92" s="8"/>
      <c r="AA92" s="18"/>
      <c r="AB92" s="21"/>
      <c r="AC92" s="4"/>
    </row>
    <row r="93" spans="24:29" ht="21">
      <c r="X93" s="15"/>
      <c r="Y93" s="7"/>
      <c r="Z93" s="8"/>
      <c r="AA93" s="18"/>
      <c r="AB93" s="21"/>
      <c r="AC93" s="4"/>
    </row>
    <row r="94" spans="24:29" ht="21">
      <c r="X94" s="22"/>
      <c r="Y94" s="5"/>
      <c r="Z94" s="6"/>
      <c r="AA94" s="24"/>
      <c r="AB94" s="25"/>
      <c r="AC94" s="4"/>
    </row>
    <row r="95" spans="24:29" ht="21">
      <c r="X95" s="15"/>
      <c r="Y95" s="7"/>
      <c r="Z95" s="8"/>
      <c r="AA95" s="18"/>
      <c r="AB95" s="21"/>
      <c r="AC95" s="4"/>
    </row>
    <row r="96" spans="24:29" ht="21">
      <c r="X96" s="15"/>
      <c r="Y96" s="7"/>
      <c r="Z96" s="8"/>
      <c r="AA96" s="18"/>
      <c r="AB96" s="21"/>
      <c r="AC96" s="4"/>
    </row>
    <row r="97" spans="24:29" ht="21">
      <c r="X97" s="15"/>
      <c r="Y97" s="7"/>
      <c r="Z97" s="8"/>
      <c r="AA97" s="18"/>
      <c r="AB97" s="21"/>
      <c r="AC97" s="4"/>
    </row>
    <row r="98" spans="24:29" ht="21">
      <c r="X98" s="15"/>
      <c r="Y98" s="7"/>
      <c r="Z98" s="8"/>
      <c r="AA98" s="18"/>
      <c r="AB98" s="21"/>
      <c r="AC98" s="4"/>
    </row>
    <row r="99" spans="24:29" ht="21">
      <c r="X99" s="15"/>
      <c r="Y99" s="7"/>
      <c r="Z99" s="8"/>
      <c r="AA99" s="18"/>
      <c r="AB99" s="21"/>
      <c r="AC99" s="4"/>
    </row>
    <row r="100" spans="24:29" ht="21">
      <c r="X100" s="26"/>
      <c r="Y100" s="9"/>
      <c r="Z100" s="10"/>
      <c r="AA100" s="27"/>
      <c r="AB100" s="28"/>
      <c r="AC100" s="4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2007-11-06T04:43:04Z</cp:lastPrinted>
  <dcterms:created xsi:type="dcterms:W3CDTF">1997-09-23T06:59:07Z</dcterms:created>
  <dcterms:modified xsi:type="dcterms:W3CDTF">2023-05-11T07:11:30Z</dcterms:modified>
  <cp:category/>
  <cp:version/>
  <cp:contentType/>
  <cp:contentStatus/>
</cp:coreProperties>
</file>