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P.64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<sst xmlns="http://schemas.openxmlformats.org/spreadsheetml/2006/main" count="38" uniqueCount="23">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</sst>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6"/>
      <color indexed="12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P.64 น้ำแม่ตื่น อ.อมก๋อย จ.เชียงใหม่</a:t>
            </a:r>
          </a:p>
        </c:rich>
      </c:tx>
      <c:layout>
        <c:manualLayout>
          <c:xMode val="factor"/>
          <c:yMode val="factor"/>
          <c:x val="0.02825"/>
          <c:y val="0.002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3275"/>
          <c:w val="0.87275"/>
          <c:h val="0.70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2F5E"/>
                </a:gs>
                <a:gs pos="100000">
                  <a:srgbClr val="0066CC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gradFill rotWithShape="1">
                <a:gsLst>
                  <a:gs pos="0">
                    <a:srgbClr val="757500"/>
                  </a:gs>
                  <a:gs pos="100000">
                    <a:srgbClr val="FFFF0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P.64'!$B$5:$B$22</c:f>
              <c:numCache>
                <c:ptCount val="18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</c:numCache>
            </c:numRef>
          </c:cat>
          <c:val>
            <c:numRef>
              <c:f>'std. - P.64'!$C$5:$C$22</c:f>
              <c:numCache>
                <c:ptCount val="18"/>
                <c:pt idx="0">
                  <c:v>263.38800000000003</c:v>
                </c:pt>
                <c:pt idx="1">
                  <c:v>192.629</c:v>
                </c:pt>
                <c:pt idx="2">
                  <c:v>150.91899999999998</c:v>
                </c:pt>
                <c:pt idx="3">
                  <c:v>340.68</c:v>
                </c:pt>
                <c:pt idx="4">
                  <c:v>206.01</c:v>
                </c:pt>
                <c:pt idx="5">
                  <c:v>276.348</c:v>
                </c:pt>
                <c:pt idx="6">
                  <c:v>192.82699999999997</c:v>
                </c:pt>
                <c:pt idx="7">
                  <c:v>34.067</c:v>
                </c:pt>
                <c:pt idx="8">
                  <c:v>271.698</c:v>
                </c:pt>
                <c:pt idx="9">
                  <c:v>266.287</c:v>
                </c:pt>
                <c:pt idx="10">
                  <c:v>112.34</c:v>
                </c:pt>
                <c:pt idx="11">
                  <c:v>366.6089999999999</c:v>
                </c:pt>
                <c:pt idx="12">
                  <c:v>179.90200000000002</c:v>
                </c:pt>
                <c:pt idx="13">
                  <c:v>187.7</c:v>
                </c:pt>
                <c:pt idx="14">
                  <c:v>232.88342400000005</c:v>
                </c:pt>
                <c:pt idx="15">
                  <c:v>321.1349759999998</c:v>
                </c:pt>
                <c:pt idx="16">
                  <c:v>220.13</c:v>
                </c:pt>
                <c:pt idx="17">
                  <c:v>353.19</c:v>
                </c:pt>
              </c:numCache>
            </c:numRef>
          </c:val>
        </c:ser>
        <c:axId val="55011810"/>
        <c:axId val="25344243"/>
      </c:barChart>
      <c:lineChart>
        <c:grouping val="standard"/>
        <c:varyColors val="0"/>
        <c:ser>
          <c:idx val="1"/>
          <c:order val="1"/>
          <c:tx>
            <c:v>ค่าเฉลี่ย (2534 - 2552 )อยู่ระหว่างค่า+- SD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P.64'!$B$5:$B$22</c:f>
              <c:numCache>
                <c:ptCount val="18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</c:numCache>
            </c:numRef>
          </c:cat>
          <c:val>
            <c:numRef>
              <c:f>'std. - P.64'!$E$5:$E$22</c:f>
              <c:numCache>
                <c:ptCount val="18"/>
                <c:pt idx="0">
                  <c:v>231.59679999999994</c:v>
                </c:pt>
                <c:pt idx="1">
                  <c:v>231.59679999999994</c:v>
                </c:pt>
                <c:pt idx="2">
                  <c:v>231.59679999999994</c:v>
                </c:pt>
                <c:pt idx="3">
                  <c:v>231.59679999999994</c:v>
                </c:pt>
                <c:pt idx="4">
                  <c:v>231.59679999999994</c:v>
                </c:pt>
                <c:pt idx="5">
                  <c:v>231.59679999999994</c:v>
                </c:pt>
                <c:pt idx="6">
                  <c:v>231.59679999999994</c:v>
                </c:pt>
                <c:pt idx="7">
                  <c:v>231.59679999999994</c:v>
                </c:pt>
                <c:pt idx="8">
                  <c:v>231.59679999999994</c:v>
                </c:pt>
                <c:pt idx="9">
                  <c:v>231.59679999999994</c:v>
                </c:pt>
                <c:pt idx="10">
                  <c:v>231.59679999999994</c:v>
                </c:pt>
                <c:pt idx="11">
                  <c:v>231.59679999999994</c:v>
                </c:pt>
                <c:pt idx="12">
                  <c:v>231.59679999999994</c:v>
                </c:pt>
                <c:pt idx="13">
                  <c:v>231.59679999999994</c:v>
                </c:pt>
                <c:pt idx="14">
                  <c:v>231.59679999999994</c:v>
                </c:pt>
                <c:pt idx="15">
                  <c:v>231.59679999999994</c:v>
                </c:pt>
                <c:pt idx="16">
                  <c:v>231.59679999999994</c:v>
                </c:pt>
                <c:pt idx="17">
                  <c:v>231.59679999999994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P.64'!$B$5:$B$22</c:f>
              <c:numCache>
                <c:ptCount val="18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</c:numCache>
            </c:numRef>
          </c:cat>
          <c:val>
            <c:numRef>
              <c:f>'std. - P.64'!$H$5:$H$22</c:f>
              <c:numCache>
                <c:ptCount val="18"/>
                <c:pt idx="0">
                  <c:v>317.9994502678233</c:v>
                </c:pt>
                <c:pt idx="1">
                  <c:v>317.9994502678233</c:v>
                </c:pt>
                <c:pt idx="2">
                  <c:v>317.9994502678233</c:v>
                </c:pt>
                <c:pt idx="3">
                  <c:v>317.9994502678233</c:v>
                </c:pt>
                <c:pt idx="4">
                  <c:v>317.9994502678233</c:v>
                </c:pt>
                <c:pt idx="5">
                  <c:v>317.9994502678233</c:v>
                </c:pt>
                <c:pt idx="6">
                  <c:v>317.9994502678233</c:v>
                </c:pt>
                <c:pt idx="7">
                  <c:v>317.9994502678233</c:v>
                </c:pt>
                <c:pt idx="8">
                  <c:v>317.9994502678233</c:v>
                </c:pt>
                <c:pt idx="9">
                  <c:v>317.9994502678233</c:v>
                </c:pt>
                <c:pt idx="10">
                  <c:v>317.9994502678233</c:v>
                </c:pt>
                <c:pt idx="11">
                  <c:v>317.9994502678233</c:v>
                </c:pt>
                <c:pt idx="12">
                  <c:v>317.9994502678233</c:v>
                </c:pt>
                <c:pt idx="13">
                  <c:v>317.9994502678233</c:v>
                </c:pt>
                <c:pt idx="14">
                  <c:v>317.9994502678233</c:v>
                </c:pt>
                <c:pt idx="15">
                  <c:v>317.9994502678233</c:v>
                </c:pt>
                <c:pt idx="16">
                  <c:v>317.9994502678233</c:v>
                </c:pt>
                <c:pt idx="17">
                  <c:v>317.9994502678233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P.64'!$B$5:$B$22</c:f>
              <c:numCache>
                <c:ptCount val="18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</c:numCache>
            </c:numRef>
          </c:cat>
          <c:val>
            <c:numRef>
              <c:f>'std. - P.64'!$F$5:$F$22</c:f>
              <c:numCache>
                <c:ptCount val="18"/>
                <c:pt idx="0">
                  <c:v>145.19414973217658</c:v>
                </c:pt>
                <c:pt idx="1">
                  <c:v>145.19414973217658</c:v>
                </c:pt>
                <c:pt idx="2">
                  <c:v>145.19414973217658</c:v>
                </c:pt>
                <c:pt idx="3">
                  <c:v>145.19414973217658</c:v>
                </c:pt>
                <c:pt idx="4">
                  <c:v>145.19414973217658</c:v>
                </c:pt>
                <c:pt idx="5">
                  <c:v>145.19414973217658</c:v>
                </c:pt>
                <c:pt idx="6">
                  <c:v>145.19414973217658</c:v>
                </c:pt>
                <c:pt idx="7">
                  <c:v>145.19414973217658</c:v>
                </c:pt>
                <c:pt idx="8">
                  <c:v>145.19414973217658</c:v>
                </c:pt>
                <c:pt idx="9">
                  <c:v>145.19414973217658</c:v>
                </c:pt>
                <c:pt idx="10">
                  <c:v>145.19414973217658</c:v>
                </c:pt>
                <c:pt idx="11">
                  <c:v>145.19414973217658</c:v>
                </c:pt>
                <c:pt idx="12">
                  <c:v>145.19414973217658</c:v>
                </c:pt>
                <c:pt idx="13">
                  <c:v>145.19414973217658</c:v>
                </c:pt>
                <c:pt idx="14">
                  <c:v>145.19414973217658</c:v>
                </c:pt>
                <c:pt idx="15">
                  <c:v>145.19414973217658</c:v>
                </c:pt>
                <c:pt idx="16">
                  <c:v>145.19414973217658</c:v>
                </c:pt>
                <c:pt idx="17">
                  <c:v>145.19414973217658</c:v>
                </c:pt>
              </c:numCache>
            </c:numRef>
          </c:val>
          <c:smooth val="0"/>
        </c:ser>
        <c:axId val="55011810"/>
        <c:axId val="25344243"/>
      </c:lineChart>
      <c:catAx>
        <c:axId val="55011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344243"/>
        <c:crossesAt val="0"/>
        <c:auto val="1"/>
        <c:lblOffset val="100"/>
        <c:tickLblSkip val="1"/>
        <c:noMultiLvlLbl val="0"/>
      </c:catAx>
      <c:valAx>
        <c:axId val="25344243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1810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725"/>
          <c:y val="0.86025"/>
          <c:w val="0.831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P.64 น้ำแม่ตื่น อ.อมก๋อย จ.เชียงใหม่</a:t>
            </a:r>
          </a:p>
        </c:rich>
      </c:tx>
      <c:layout>
        <c:manualLayout>
          <c:xMode val="factor"/>
          <c:yMode val="factor"/>
          <c:x val="0.05525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2075"/>
          <c:w val="0.8695"/>
          <c:h val="0.789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4F81BD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4F81BD"/>
              </a:solidFill>
              <a:ln w="254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P.64'!$B$5:$B$22</c:f>
              <c:numCache>
                <c:ptCount val="18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</c:numCache>
            </c:numRef>
          </c:cat>
          <c:val>
            <c:numRef>
              <c:f>'std. - P.64'!$C$5:$C$22</c:f>
              <c:numCache>
                <c:ptCount val="18"/>
                <c:pt idx="0">
                  <c:v>263.38800000000003</c:v>
                </c:pt>
                <c:pt idx="1">
                  <c:v>192.629</c:v>
                </c:pt>
                <c:pt idx="2">
                  <c:v>150.91899999999998</c:v>
                </c:pt>
                <c:pt idx="3">
                  <c:v>340.68</c:v>
                </c:pt>
                <c:pt idx="4">
                  <c:v>206.01</c:v>
                </c:pt>
                <c:pt idx="5">
                  <c:v>276.348</c:v>
                </c:pt>
                <c:pt idx="6">
                  <c:v>192.82699999999997</c:v>
                </c:pt>
                <c:pt idx="7">
                  <c:v>34.067</c:v>
                </c:pt>
                <c:pt idx="8">
                  <c:v>271.698</c:v>
                </c:pt>
                <c:pt idx="9">
                  <c:v>266.287</c:v>
                </c:pt>
                <c:pt idx="10">
                  <c:v>112.34</c:v>
                </c:pt>
                <c:pt idx="11">
                  <c:v>366.6089999999999</c:v>
                </c:pt>
                <c:pt idx="12">
                  <c:v>179.90200000000002</c:v>
                </c:pt>
                <c:pt idx="13">
                  <c:v>187.7</c:v>
                </c:pt>
                <c:pt idx="14">
                  <c:v>232.88342400000005</c:v>
                </c:pt>
                <c:pt idx="15">
                  <c:v>321.1349759999998</c:v>
                </c:pt>
                <c:pt idx="16">
                  <c:v>220.13</c:v>
                </c:pt>
                <c:pt idx="17">
                  <c:v>353.19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(2534- 2552 )18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P.64'!$F$5:$F$22</c:f>
              <c:numCache>
                <c:ptCount val="18"/>
                <c:pt idx="0">
                  <c:v>145.19414973217658</c:v>
                </c:pt>
                <c:pt idx="1">
                  <c:v>145.19414973217658</c:v>
                </c:pt>
                <c:pt idx="2">
                  <c:v>145.19414973217658</c:v>
                </c:pt>
                <c:pt idx="3">
                  <c:v>145.19414973217658</c:v>
                </c:pt>
                <c:pt idx="4">
                  <c:v>145.19414973217658</c:v>
                </c:pt>
                <c:pt idx="5">
                  <c:v>145.19414973217658</c:v>
                </c:pt>
                <c:pt idx="6">
                  <c:v>145.19414973217658</c:v>
                </c:pt>
                <c:pt idx="7">
                  <c:v>145.19414973217658</c:v>
                </c:pt>
                <c:pt idx="8">
                  <c:v>145.19414973217658</c:v>
                </c:pt>
                <c:pt idx="9">
                  <c:v>145.19414973217658</c:v>
                </c:pt>
                <c:pt idx="10">
                  <c:v>145.19414973217658</c:v>
                </c:pt>
                <c:pt idx="11">
                  <c:v>145.19414973217658</c:v>
                </c:pt>
                <c:pt idx="12">
                  <c:v>145.19414973217658</c:v>
                </c:pt>
                <c:pt idx="13">
                  <c:v>145.19414973217658</c:v>
                </c:pt>
                <c:pt idx="14">
                  <c:v>145.19414973217658</c:v>
                </c:pt>
                <c:pt idx="15">
                  <c:v>145.19414973217658</c:v>
                </c:pt>
                <c:pt idx="16">
                  <c:v>145.19414973217658</c:v>
                </c:pt>
                <c:pt idx="17">
                  <c:v>145.19414973217658</c:v>
                </c:pt>
              </c:numCache>
            </c:numRef>
          </c:cat>
          <c:val>
            <c:numRef>
              <c:f>'std. - P.64'!$E$5:$E$22</c:f>
              <c:numCache>
                <c:ptCount val="18"/>
                <c:pt idx="0">
                  <c:v>231.59679999999994</c:v>
                </c:pt>
                <c:pt idx="1">
                  <c:v>231.59679999999994</c:v>
                </c:pt>
                <c:pt idx="2">
                  <c:v>231.59679999999994</c:v>
                </c:pt>
                <c:pt idx="3">
                  <c:v>231.59679999999994</c:v>
                </c:pt>
                <c:pt idx="4">
                  <c:v>231.59679999999994</c:v>
                </c:pt>
                <c:pt idx="5">
                  <c:v>231.59679999999994</c:v>
                </c:pt>
                <c:pt idx="6">
                  <c:v>231.59679999999994</c:v>
                </c:pt>
                <c:pt idx="7">
                  <c:v>231.59679999999994</c:v>
                </c:pt>
                <c:pt idx="8">
                  <c:v>231.59679999999994</c:v>
                </c:pt>
                <c:pt idx="9">
                  <c:v>231.59679999999994</c:v>
                </c:pt>
                <c:pt idx="10">
                  <c:v>231.59679999999994</c:v>
                </c:pt>
                <c:pt idx="11">
                  <c:v>231.59679999999994</c:v>
                </c:pt>
                <c:pt idx="12">
                  <c:v>231.59679999999994</c:v>
                </c:pt>
                <c:pt idx="13">
                  <c:v>231.59679999999994</c:v>
                </c:pt>
                <c:pt idx="14">
                  <c:v>231.59679999999994</c:v>
                </c:pt>
                <c:pt idx="15">
                  <c:v>231.59679999999994</c:v>
                </c:pt>
                <c:pt idx="16">
                  <c:v>231.59679999999994</c:v>
                </c:pt>
                <c:pt idx="17">
                  <c:v>231.59679999999994</c:v>
                </c:pt>
              </c:numCache>
            </c:numRef>
          </c:val>
          <c:smooth val="0"/>
        </c:ser>
        <c:marker val="1"/>
        <c:axId val="26771596"/>
        <c:axId val="39617773"/>
      </c:lineChart>
      <c:catAx>
        <c:axId val="26771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9617773"/>
        <c:crossesAt val="0"/>
        <c:auto val="1"/>
        <c:lblOffset val="100"/>
        <c:tickLblSkip val="1"/>
        <c:noMultiLvlLbl val="0"/>
      </c:catAx>
      <c:valAx>
        <c:axId val="39617773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71596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75"/>
          <c:y val="0.92875"/>
          <c:w val="0.83325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552450</xdr:colOff>
      <xdr:row>86</xdr:row>
      <xdr:rowOff>47625</xdr:rowOff>
    </xdr:from>
    <xdr:ext cx="2000250" cy="466725"/>
    <xdr:sp>
      <xdr:nvSpPr>
        <xdr:cNvPr id="1" name="TextBox 6"/>
        <xdr:cNvSpPr txBox="1">
          <a:spLocks noChangeArrowheads="1"/>
        </xdr:cNvSpPr>
      </xdr:nvSpPr>
      <xdr:spPr>
        <a:xfrm>
          <a:off x="5495925" y="13201650"/>
          <a:ext cx="2000250" cy="4667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หมายเหตุ
ปี2546 ไม่มีการสำรวจปริมาณน้ำ</a:t>
          </a:r>
        </a:p>
      </xdr:txBody>
    </xdr:sp>
    <xdr:clientData/>
  </xdr:oneCellAnchor>
  <xdr:oneCellAnchor>
    <xdr:from>
      <xdr:col>2</xdr:col>
      <xdr:colOff>276225</xdr:colOff>
      <xdr:row>25</xdr:row>
      <xdr:rowOff>123825</xdr:rowOff>
    </xdr:from>
    <xdr:ext cx="2057400" cy="504825"/>
    <xdr:sp>
      <xdr:nvSpPr>
        <xdr:cNvPr id="2" name="TextBox 7"/>
        <xdr:cNvSpPr txBox="1">
          <a:spLocks noChangeArrowheads="1"/>
        </xdr:cNvSpPr>
      </xdr:nvSpPr>
      <xdr:spPr>
        <a:xfrm>
          <a:off x="1000125" y="3971925"/>
          <a:ext cx="2057400" cy="5048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ปิดการสำรวจปริมาณน้ำ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0.47375</cdr:y>
    </cdr:from>
    <cdr:to>
      <cdr:x>0.601</cdr:x>
      <cdr:y>0.51775</cdr:y>
    </cdr:to>
    <cdr:sp>
      <cdr:nvSpPr>
        <cdr:cNvPr id="1" name="TextBox 1"/>
        <cdr:cNvSpPr txBox="1">
          <a:spLocks noChangeArrowheads="1"/>
        </cdr:cNvSpPr>
      </cdr:nvSpPr>
      <cdr:spPr>
        <a:xfrm>
          <a:off x="4314825" y="2914650"/>
          <a:ext cx="132397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232 ล้าน ลบ.ม..</a:t>
          </a:r>
        </a:p>
      </cdr:txBody>
    </cdr:sp>
  </cdr:relSizeAnchor>
  <cdr:relSizeAnchor xmlns:cdr="http://schemas.openxmlformats.org/drawingml/2006/chartDrawing">
    <cdr:from>
      <cdr:x>0.651</cdr:x>
      <cdr:y>0.33025</cdr:y>
    </cdr:from>
    <cdr:to>
      <cdr:x>0.79975</cdr:x>
      <cdr:y>0.3755</cdr:y>
    </cdr:to>
    <cdr:sp>
      <cdr:nvSpPr>
        <cdr:cNvPr id="2" name="TextBox 1"/>
        <cdr:cNvSpPr txBox="1">
          <a:spLocks noChangeArrowheads="1"/>
        </cdr:cNvSpPr>
      </cdr:nvSpPr>
      <cdr:spPr>
        <a:xfrm>
          <a:off x="6105525" y="2038350"/>
          <a:ext cx="140017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318 ล้าน ลบ.ม.</a:t>
          </a:r>
        </a:p>
      </cdr:txBody>
    </cdr:sp>
  </cdr:relSizeAnchor>
  <cdr:relSizeAnchor xmlns:cdr="http://schemas.openxmlformats.org/drawingml/2006/chartDrawing">
    <cdr:from>
      <cdr:x>0.277</cdr:x>
      <cdr:y>0.606</cdr:y>
    </cdr:from>
    <cdr:to>
      <cdr:x>0.42575</cdr:x>
      <cdr:y>0.65125</cdr:y>
    </cdr:to>
    <cdr:sp>
      <cdr:nvSpPr>
        <cdr:cNvPr id="3" name="TextBox 1"/>
        <cdr:cNvSpPr txBox="1">
          <a:spLocks noChangeArrowheads="1"/>
        </cdr:cNvSpPr>
      </cdr:nvSpPr>
      <cdr:spPr>
        <a:xfrm>
          <a:off x="2600325" y="3733800"/>
          <a:ext cx="140017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145 ล้าน ลบ.ม.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0.74125</cdr:x>
      <cdr:y>0.32175</cdr:y>
    </cdr:from>
    <cdr:to>
      <cdr:x>0.791</cdr:x>
      <cdr:y>0.49375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6953250" y="1962150"/>
          <a:ext cx="466725" cy="1057275"/>
        </a:xfrm>
        <a:prstGeom prst="curvedConnector3">
          <a:avLst>
            <a:gd name="adj1" fmla="val 0"/>
            <a:gd name="adj2" fmla="val -686888"/>
            <a:gd name="adj3" fmla="val -714967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4">
      <selection activeCell="L37" sqref="L3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9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1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2534</v>
      </c>
      <c r="C5" s="71">
        <v>263.38800000000003</v>
      </c>
      <c r="D5" s="72"/>
      <c r="E5" s="73">
        <f aca="true" t="shared" si="0" ref="E5:E22">$C$105</f>
        <v>231.59679999999994</v>
      </c>
      <c r="F5" s="74">
        <f aca="true" t="shared" si="1" ref="F5:F22">+$C$108</f>
        <v>145.19414973217658</v>
      </c>
      <c r="G5" s="75">
        <f aca="true" t="shared" si="2" ref="G5:G22">$C$106</f>
        <v>86.40265026782336</v>
      </c>
      <c r="H5" s="76">
        <f aca="true" t="shared" si="3" ref="H5:H22">+$C$109</f>
        <v>317.9994502678233</v>
      </c>
      <c r="I5" s="2">
        <v>1</v>
      </c>
    </row>
    <row r="6" spans="2:9" ht="12">
      <c r="B6" s="22">
        <v>2535</v>
      </c>
      <c r="C6" s="77">
        <v>192.629</v>
      </c>
      <c r="D6" s="72"/>
      <c r="E6" s="78">
        <f t="shared" si="0"/>
        <v>231.59679999999994</v>
      </c>
      <c r="F6" s="79">
        <f t="shared" si="1"/>
        <v>145.19414973217658</v>
      </c>
      <c r="G6" s="80">
        <f t="shared" si="2"/>
        <v>86.40265026782336</v>
      </c>
      <c r="H6" s="81">
        <f t="shared" si="3"/>
        <v>317.9994502678233</v>
      </c>
      <c r="I6" s="2">
        <v>2</v>
      </c>
    </row>
    <row r="7" spans="2:9" ht="12">
      <c r="B7" s="22">
        <v>2536</v>
      </c>
      <c r="C7" s="77">
        <v>150.91899999999998</v>
      </c>
      <c r="D7" s="72"/>
      <c r="E7" s="78">
        <f t="shared" si="0"/>
        <v>231.59679999999994</v>
      </c>
      <c r="F7" s="79">
        <f t="shared" si="1"/>
        <v>145.19414973217658</v>
      </c>
      <c r="G7" s="80">
        <f t="shared" si="2"/>
        <v>86.40265026782336</v>
      </c>
      <c r="H7" s="81">
        <f t="shared" si="3"/>
        <v>317.9994502678233</v>
      </c>
      <c r="I7" s="2">
        <v>3</v>
      </c>
    </row>
    <row r="8" spans="2:9" ht="12">
      <c r="B8" s="22">
        <v>2537</v>
      </c>
      <c r="C8" s="77">
        <v>340.68</v>
      </c>
      <c r="D8" s="72"/>
      <c r="E8" s="78">
        <f t="shared" si="0"/>
        <v>231.59679999999994</v>
      </c>
      <c r="F8" s="79">
        <f t="shared" si="1"/>
        <v>145.19414973217658</v>
      </c>
      <c r="G8" s="80">
        <f t="shared" si="2"/>
        <v>86.40265026782336</v>
      </c>
      <c r="H8" s="81">
        <f t="shared" si="3"/>
        <v>317.9994502678233</v>
      </c>
      <c r="I8" s="2">
        <v>4</v>
      </c>
    </row>
    <row r="9" spans="2:9" ht="12">
      <c r="B9" s="22">
        <v>2538</v>
      </c>
      <c r="C9" s="77">
        <v>206.01</v>
      </c>
      <c r="D9" s="72"/>
      <c r="E9" s="78">
        <f t="shared" si="0"/>
        <v>231.59679999999994</v>
      </c>
      <c r="F9" s="79">
        <f t="shared" si="1"/>
        <v>145.19414973217658</v>
      </c>
      <c r="G9" s="80">
        <f t="shared" si="2"/>
        <v>86.40265026782336</v>
      </c>
      <c r="H9" s="81">
        <f t="shared" si="3"/>
        <v>317.9994502678233</v>
      </c>
      <c r="I9" s="2">
        <v>5</v>
      </c>
    </row>
    <row r="10" spans="2:9" ht="12">
      <c r="B10" s="22">
        <v>2539</v>
      </c>
      <c r="C10" s="77">
        <v>276.348</v>
      </c>
      <c r="D10" s="72"/>
      <c r="E10" s="78">
        <f t="shared" si="0"/>
        <v>231.59679999999994</v>
      </c>
      <c r="F10" s="79">
        <f t="shared" si="1"/>
        <v>145.19414973217658</v>
      </c>
      <c r="G10" s="80">
        <f t="shared" si="2"/>
        <v>86.40265026782336</v>
      </c>
      <c r="H10" s="81">
        <f t="shared" si="3"/>
        <v>317.9994502678233</v>
      </c>
      <c r="I10" s="2">
        <v>6</v>
      </c>
    </row>
    <row r="11" spans="2:9" ht="12">
      <c r="B11" s="22">
        <v>2540</v>
      </c>
      <c r="C11" s="77">
        <v>192.82699999999997</v>
      </c>
      <c r="D11" s="72"/>
      <c r="E11" s="78">
        <f t="shared" si="0"/>
        <v>231.59679999999994</v>
      </c>
      <c r="F11" s="79">
        <f t="shared" si="1"/>
        <v>145.19414973217658</v>
      </c>
      <c r="G11" s="80">
        <f t="shared" si="2"/>
        <v>86.40265026782336</v>
      </c>
      <c r="H11" s="81">
        <f t="shared" si="3"/>
        <v>317.9994502678233</v>
      </c>
      <c r="I11" s="2">
        <v>7</v>
      </c>
    </row>
    <row r="12" spans="2:9" ht="12">
      <c r="B12" s="22">
        <v>2541</v>
      </c>
      <c r="C12" s="77">
        <v>34.067</v>
      </c>
      <c r="D12" s="72"/>
      <c r="E12" s="78">
        <f t="shared" si="0"/>
        <v>231.59679999999994</v>
      </c>
      <c r="F12" s="79">
        <f t="shared" si="1"/>
        <v>145.19414973217658</v>
      </c>
      <c r="G12" s="80">
        <f t="shared" si="2"/>
        <v>86.40265026782336</v>
      </c>
      <c r="H12" s="81">
        <f t="shared" si="3"/>
        <v>317.9994502678233</v>
      </c>
      <c r="I12" s="2">
        <v>8</v>
      </c>
    </row>
    <row r="13" spans="2:9" ht="12">
      <c r="B13" s="22">
        <v>2542</v>
      </c>
      <c r="C13" s="77">
        <v>271.698</v>
      </c>
      <c r="D13" s="72"/>
      <c r="E13" s="78">
        <f t="shared" si="0"/>
        <v>231.59679999999994</v>
      </c>
      <c r="F13" s="79">
        <f t="shared" si="1"/>
        <v>145.19414973217658</v>
      </c>
      <c r="G13" s="80">
        <f t="shared" si="2"/>
        <v>86.40265026782336</v>
      </c>
      <c r="H13" s="81">
        <f t="shared" si="3"/>
        <v>317.9994502678233</v>
      </c>
      <c r="I13" s="2">
        <v>9</v>
      </c>
    </row>
    <row r="14" spans="2:9" ht="12">
      <c r="B14" s="22">
        <v>2543</v>
      </c>
      <c r="C14" s="77">
        <v>266.287</v>
      </c>
      <c r="D14" s="72"/>
      <c r="E14" s="78">
        <f t="shared" si="0"/>
        <v>231.59679999999994</v>
      </c>
      <c r="F14" s="79">
        <f t="shared" si="1"/>
        <v>145.19414973217658</v>
      </c>
      <c r="G14" s="80">
        <f t="shared" si="2"/>
        <v>86.40265026782336</v>
      </c>
      <c r="H14" s="81">
        <f t="shared" si="3"/>
        <v>317.9994502678233</v>
      </c>
      <c r="I14" s="2">
        <v>10</v>
      </c>
    </row>
    <row r="15" spans="2:9" ht="12">
      <c r="B15" s="22">
        <v>2544</v>
      </c>
      <c r="C15" s="77">
        <v>112.34</v>
      </c>
      <c r="D15" s="72"/>
      <c r="E15" s="78">
        <f t="shared" si="0"/>
        <v>231.59679999999994</v>
      </c>
      <c r="F15" s="79">
        <f t="shared" si="1"/>
        <v>145.19414973217658</v>
      </c>
      <c r="G15" s="80">
        <f t="shared" si="2"/>
        <v>86.40265026782336</v>
      </c>
      <c r="H15" s="81">
        <f t="shared" si="3"/>
        <v>317.9994502678233</v>
      </c>
      <c r="I15" s="2">
        <v>11</v>
      </c>
    </row>
    <row r="16" spans="2:9" ht="12">
      <c r="B16" s="22">
        <v>2545</v>
      </c>
      <c r="C16" s="77">
        <v>366.6089999999999</v>
      </c>
      <c r="D16" s="72"/>
      <c r="E16" s="78">
        <f t="shared" si="0"/>
        <v>231.59679999999994</v>
      </c>
      <c r="F16" s="79">
        <f t="shared" si="1"/>
        <v>145.19414973217658</v>
      </c>
      <c r="G16" s="80">
        <f t="shared" si="2"/>
        <v>86.40265026782336</v>
      </c>
      <c r="H16" s="81">
        <f t="shared" si="3"/>
        <v>317.9994502678233</v>
      </c>
      <c r="I16" s="2">
        <v>12</v>
      </c>
    </row>
    <row r="17" spans="2:9" ht="12">
      <c r="B17" s="22">
        <v>2547</v>
      </c>
      <c r="C17" s="77">
        <v>179.90200000000002</v>
      </c>
      <c r="D17" s="72"/>
      <c r="E17" s="78">
        <f t="shared" si="0"/>
        <v>231.59679999999994</v>
      </c>
      <c r="F17" s="79">
        <f t="shared" si="1"/>
        <v>145.19414973217658</v>
      </c>
      <c r="G17" s="80">
        <f t="shared" si="2"/>
        <v>86.40265026782336</v>
      </c>
      <c r="H17" s="81">
        <f t="shared" si="3"/>
        <v>317.9994502678233</v>
      </c>
      <c r="I17" s="2">
        <v>13</v>
      </c>
    </row>
    <row r="18" spans="2:9" ht="12">
      <c r="B18" s="22">
        <v>2548</v>
      </c>
      <c r="C18" s="77">
        <v>187.7</v>
      </c>
      <c r="D18" s="72"/>
      <c r="E18" s="78">
        <f t="shared" si="0"/>
        <v>231.59679999999994</v>
      </c>
      <c r="F18" s="79">
        <f t="shared" si="1"/>
        <v>145.19414973217658</v>
      </c>
      <c r="G18" s="80">
        <f t="shared" si="2"/>
        <v>86.40265026782336</v>
      </c>
      <c r="H18" s="81">
        <f t="shared" si="3"/>
        <v>317.9994502678233</v>
      </c>
      <c r="I18" s="2">
        <v>14</v>
      </c>
    </row>
    <row r="19" spans="2:9" ht="12">
      <c r="B19" s="22">
        <v>2549</v>
      </c>
      <c r="C19" s="77">
        <v>232.88342400000005</v>
      </c>
      <c r="D19" s="72"/>
      <c r="E19" s="78">
        <f t="shared" si="0"/>
        <v>231.59679999999994</v>
      </c>
      <c r="F19" s="79">
        <f t="shared" si="1"/>
        <v>145.19414973217658</v>
      </c>
      <c r="G19" s="80">
        <f t="shared" si="2"/>
        <v>86.40265026782336</v>
      </c>
      <c r="H19" s="81">
        <f t="shared" si="3"/>
        <v>317.9994502678233</v>
      </c>
      <c r="I19" s="2">
        <v>15</v>
      </c>
    </row>
    <row r="20" spans="2:9" ht="12">
      <c r="B20" s="22">
        <v>2550</v>
      </c>
      <c r="C20" s="77">
        <v>321.1349759999998</v>
      </c>
      <c r="D20" s="72"/>
      <c r="E20" s="78">
        <f t="shared" si="0"/>
        <v>231.59679999999994</v>
      </c>
      <c r="F20" s="79">
        <f t="shared" si="1"/>
        <v>145.19414973217658</v>
      </c>
      <c r="G20" s="80">
        <f t="shared" si="2"/>
        <v>86.40265026782336</v>
      </c>
      <c r="H20" s="81">
        <f t="shared" si="3"/>
        <v>317.9994502678233</v>
      </c>
      <c r="I20" s="2">
        <v>16</v>
      </c>
    </row>
    <row r="21" spans="2:9" ht="12">
      <c r="B21" s="22">
        <v>2551</v>
      </c>
      <c r="C21" s="77">
        <v>220.13</v>
      </c>
      <c r="D21" s="72"/>
      <c r="E21" s="78">
        <f t="shared" si="0"/>
        <v>231.59679999999994</v>
      </c>
      <c r="F21" s="79">
        <f t="shared" si="1"/>
        <v>145.19414973217658</v>
      </c>
      <c r="G21" s="80">
        <f t="shared" si="2"/>
        <v>86.40265026782336</v>
      </c>
      <c r="H21" s="81">
        <f t="shared" si="3"/>
        <v>317.9994502678233</v>
      </c>
      <c r="I21" s="2">
        <v>17</v>
      </c>
    </row>
    <row r="22" spans="2:9" ht="12">
      <c r="B22" s="22">
        <v>2552</v>
      </c>
      <c r="C22" s="82">
        <v>353.19</v>
      </c>
      <c r="D22" s="72"/>
      <c r="E22" s="78">
        <f t="shared" si="0"/>
        <v>231.59679999999994</v>
      </c>
      <c r="F22" s="79">
        <f t="shared" si="1"/>
        <v>145.19414973217658</v>
      </c>
      <c r="G22" s="80">
        <f t="shared" si="2"/>
        <v>86.40265026782336</v>
      </c>
      <c r="H22" s="81">
        <f t="shared" si="3"/>
        <v>317.9994502678233</v>
      </c>
      <c r="I22" s="2">
        <v>18</v>
      </c>
    </row>
    <row r="23" spans="2:8" ht="12">
      <c r="B23" s="22"/>
      <c r="C23" s="82"/>
      <c r="D23" s="72"/>
      <c r="E23" s="78"/>
      <c r="F23" s="79"/>
      <c r="G23" s="80"/>
      <c r="H23" s="81"/>
    </row>
    <row r="24" spans="2:8" ht="12">
      <c r="B24" s="22"/>
      <c r="C24" s="82"/>
      <c r="D24" s="72"/>
      <c r="E24" s="78"/>
      <c r="F24" s="79"/>
      <c r="G24" s="80"/>
      <c r="H24" s="81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2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2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2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2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2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2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2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2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2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2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2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2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AVERAGE(C5:C22)</f>
        <v>231.59679999999994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STDEV(C5:C22)</f>
        <v>86.40265026782336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0.37307359284680697</v>
      </c>
      <c r="D107" s="48"/>
      <c r="E107" s="59">
        <f>C107*100</f>
        <v>37.3073592846807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12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145.19414973217658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4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317.9994502678233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2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18</v>
      </c>
    </row>
    <row r="113" ht="12">
      <c r="C113" s="2">
        <f>COUNTIF(C5:C22,"&gt;318")</f>
        <v>4</v>
      </c>
    </row>
    <row r="114" ht="12">
      <c r="C114" s="2">
        <f>COUNTIF(C5:C22,"&lt;145")</f>
        <v>2</v>
      </c>
    </row>
  </sheetData>
  <sheetProtection/>
  <mergeCells count="1">
    <mergeCell ref="B2:B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2017-12-12T06:12:38Z</dcterms:modified>
  <cp:category/>
  <cp:version/>
  <cp:contentType/>
  <cp:contentStatus/>
</cp:coreProperties>
</file>