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5" sheetId="1" r:id="rId1"/>
    <sheet name="กราฟP.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<sst xmlns="http://schemas.openxmlformats.org/spreadsheetml/2006/main" count="23" uniqueCount="23">
  <si>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</si>
  <si>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</si>
  <si>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</si>
  <si>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</si>
  <si>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</si>
  <si>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</si>
  <si>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</si>
  <si>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</si>
  <si>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</si>
  <si>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</si>
  <si>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</si>
  <si>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</si>
  <si>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</si>
  <si>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</si>
  <si>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</si>
  <si>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</si>
  <si>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</si>
  <si>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</si>
  <si>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</si>
  <si>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</si>
  <si>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</si>
  <si>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P.5 สะพานท่านาง อ.เมือง จ.ลำพูน</t>
  </si>
  <si>
    <t>พื้นที่รับน้ำ 1,569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</si>
</sst>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91" fontId="25" fillId="19" borderId="13" xfId="46" applyNumberFormat="1" applyFont="1" applyFill="1" applyBorder="1" applyAlignment="1">
      <alignment/>
      <protection/>
    </xf>
    <xf numFmtId="191" fontId="25" fillId="18" borderId="15" xfId="46" applyNumberFormat="1" applyFont="1" applyFill="1" applyBorder="1" applyAlignment="1">
      <alignment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>
      <alignment horizontal="right"/>
      <protection/>
    </xf>
    <xf numFmtId="191" fontId="29" fillId="18" borderId="17" xfId="46" applyNumberFormat="1" applyFont="1" applyFill="1" applyBorder="1" applyAlignment="1">
      <alignment horizontal="right"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น้ำแม่กวง สถานี P.5 สะพานท่านาง อ.เมือง จ.ลำพูน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311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260,773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2,397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P.5'!$A$5:$A$12</c:f>
              <c:numCache>
                <c:ptCount val="8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  <c:pt idx="6">
                  <c:v>2561</c:v>
                </c:pt>
                <c:pt idx="7">
                  <c:v>2562</c:v>
                </c:pt>
              </c:numCache>
            </c:numRef>
          </c:cat>
          <c:val>
            <c:numRef>
              <c:f>'ตะกอน- P.5'!$N$5:$N$12</c:f>
              <c:numCache>
                <c:ptCount val="8"/>
                <c:pt idx="0">
                  <c:v>29362.42</c:v>
                </c:pt>
                <c:pt idx="1">
                  <c:v>14595.76</c:v>
                </c:pt>
                <c:pt idx="2">
                  <c:v>13658.66</c:v>
                </c:pt>
                <c:pt idx="3">
                  <c:v>311.82</c:v>
                </c:pt>
                <c:pt idx="4">
                  <c:v>14748.66</c:v>
                </c:pt>
                <c:pt idx="5">
                  <c:v>18024</c:v>
                </c:pt>
                <c:pt idx="6">
                  <c:v>33397</c:v>
                </c:pt>
                <c:pt idx="7">
                  <c:v>5947</c:v>
                </c:pt>
              </c:numCache>
            </c:numRef>
          </c:val>
        </c:ser>
        <c:gapWidth val="50"/>
        <c:axId val="57944642"/>
        <c:axId val="5173973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17,728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P.5'!$A$5:$A$11</c:f>
              <c:numCache>
                <c:ptCount val="7"/>
                <c:pt idx="0">
                  <c:v>2555</c:v>
                </c:pt>
                <c:pt idx="1">
                  <c:v>2556</c:v>
                </c:pt>
                <c:pt idx="2">
                  <c:v>2557</c:v>
                </c:pt>
                <c:pt idx="3">
                  <c:v>2558</c:v>
                </c:pt>
                <c:pt idx="4">
                  <c:v>2559</c:v>
                </c:pt>
                <c:pt idx="5">
                  <c:v>2560</c:v>
                </c:pt>
                <c:pt idx="6">
                  <c:v>2561</c:v>
                </c:pt>
              </c:numCache>
            </c:numRef>
          </c:cat>
          <c:val>
            <c:numRef>
              <c:f>'ตะกอน- P.5'!$P$5:$P$11</c:f>
              <c:numCache>
                <c:ptCount val="7"/>
                <c:pt idx="0">
                  <c:v>17728.332857142857</c:v>
                </c:pt>
                <c:pt idx="1">
                  <c:v>17728.332857142857</c:v>
                </c:pt>
                <c:pt idx="2">
                  <c:v>17728.332857142857</c:v>
                </c:pt>
                <c:pt idx="3">
                  <c:v>17728.332857142857</c:v>
                </c:pt>
                <c:pt idx="4">
                  <c:v>17728.332857142857</c:v>
                </c:pt>
                <c:pt idx="5">
                  <c:v>17728.332857142857</c:v>
                </c:pt>
                <c:pt idx="6">
                  <c:v>17728.332857142857</c:v>
                </c:pt>
              </c:numCache>
            </c:numRef>
          </c:val>
          <c:smooth val="0"/>
        </c:ser>
        <c:axId val="57944642"/>
        <c:axId val="51739731"/>
      </c:lineChart>
      <c:catAx>
        <c:axId val="57944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739731"/>
        <c:crosses val="autoZero"/>
        <c:auto val="1"/>
        <c:lblOffset val="100"/>
        <c:tickLblSkip val="1"/>
        <c:noMultiLvlLbl val="0"/>
      </c:catAx>
      <c:valAx>
        <c:axId val="51739731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7944642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7">
      <selection activeCell="K18" sqref="K1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">
      <c r="A5" s="9">
        <v>2555</v>
      </c>
      <c r="B5" s="18">
        <v>1260.5</v>
      </c>
      <c r="C5" s="18">
        <v>6072.66</v>
      </c>
      <c r="D5" s="18">
        <v>459.37</v>
      </c>
      <c r="E5" s="18">
        <v>1929.67</v>
      </c>
      <c r="F5" s="18">
        <v>4232.99</v>
      </c>
      <c r="G5" s="18">
        <v>12319.38</v>
      </c>
      <c r="H5" s="18">
        <v>2098.44</v>
      </c>
      <c r="I5" s="18">
        <v>553.98</v>
      </c>
      <c r="J5" s="18">
        <v>128.47</v>
      </c>
      <c r="K5" s="18">
        <v>132.23</v>
      </c>
      <c r="L5" s="18">
        <v>120.42</v>
      </c>
      <c r="M5" s="18">
        <v>54.32</v>
      </c>
      <c r="N5" s="13">
        <v>29362.42</v>
      </c>
      <c r="P5" s="24">
        <f>N39</f>
        <v>17728.332857142857</v>
      </c>
    </row>
    <row r="6" spans="1:16" ht="21">
      <c r="A6" s="10">
        <v>2556</v>
      </c>
      <c r="B6" s="19">
        <v>13.76</v>
      </c>
      <c r="C6" s="19">
        <v>68.72</v>
      </c>
      <c r="D6" s="19">
        <v>52.1</v>
      </c>
      <c r="E6" s="19">
        <v>785.42</v>
      </c>
      <c r="F6" s="19">
        <v>2502.75</v>
      </c>
      <c r="G6" s="19">
        <v>4652.26</v>
      </c>
      <c r="H6" s="19">
        <v>4241.12</v>
      </c>
      <c r="I6" s="19">
        <v>1621.06</v>
      </c>
      <c r="J6" s="19">
        <v>197.34</v>
      </c>
      <c r="K6" s="19">
        <v>194.85</v>
      </c>
      <c r="L6" s="19">
        <v>248.11</v>
      </c>
      <c r="M6" s="19">
        <v>18.27</v>
      </c>
      <c r="N6" s="14">
        <v>14595.76</v>
      </c>
      <c r="P6" s="24">
        <f aca="true" t="shared" si="0" ref="P6:P11">P5</f>
        <v>17728.332857142857</v>
      </c>
    </row>
    <row r="7" spans="1:16" ht="21">
      <c r="A7" s="10">
        <v>2557</v>
      </c>
      <c r="B7" s="19">
        <v>144.86</v>
      </c>
      <c r="C7" s="19">
        <v>487.47</v>
      </c>
      <c r="D7" s="19">
        <v>649.73</v>
      </c>
      <c r="E7" s="19">
        <v>1086.06</v>
      </c>
      <c r="F7" s="19">
        <v>2691.08</v>
      </c>
      <c r="G7" s="19">
        <v>5846.32</v>
      </c>
      <c r="H7" s="19">
        <v>1359.2</v>
      </c>
      <c r="I7" s="19">
        <v>836.34</v>
      </c>
      <c r="J7" s="19">
        <v>106.16</v>
      </c>
      <c r="K7" s="19">
        <v>304.47</v>
      </c>
      <c r="L7" s="19">
        <v>15.66</v>
      </c>
      <c r="M7" s="19">
        <v>131.31</v>
      </c>
      <c r="N7" s="14">
        <v>13658.66</v>
      </c>
      <c r="P7" s="24">
        <f t="shared" si="0"/>
        <v>17728.332857142857</v>
      </c>
    </row>
    <row r="8" spans="1:16" ht="21">
      <c r="A8" s="10">
        <v>2558</v>
      </c>
      <c r="B8" s="19">
        <v>29.65</v>
      </c>
      <c r="C8" s="19">
        <v>31.14</v>
      </c>
      <c r="D8" s="19">
        <v>24.54</v>
      </c>
      <c r="E8" s="19">
        <v>31.32</v>
      </c>
      <c r="F8" s="19">
        <v>34.66</v>
      </c>
      <c r="G8" s="19">
        <v>32.36</v>
      </c>
      <c r="H8" s="19">
        <v>32.28</v>
      </c>
      <c r="I8" s="19">
        <v>30.79</v>
      </c>
      <c r="J8" s="19">
        <v>20.57</v>
      </c>
      <c r="K8" s="19">
        <v>14.45</v>
      </c>
      <c r="L8" s="19">
        <v>14.9</v>
      </c>
      <c r="M8" s="19">
        <v>15.16</v>
      </c>
      <c r="N8" s="14">
        <v>311.82</v>
      </c>
      <c r="P8" s="24">
        <f t="shared" si="0"/>
        <v>17728.332857142857</v>
      </c>
    </row>
    <row r="9" spans="1:16" ht="21">
      <c r="A9" s="10">
        <v>2559</v>
      </c>
      <c r="B9" s="19">
        <v>0.27</v>
      </c>
      <c r="C9" s="19">
        <v>1.96</v>
      </c>
      <c r="D9" s="19">
        <v>268.14</v>
      </c>
      <c r="E9" s="19">
        <v>760.95</v>
      </c>
      <c r="F9" s="19">
        <v>1400.55</v>
      </c>
      <c r="G9" s="19">
        <v>7421.1</v>
      </c>
      <c r="H9" s="19">
        <v>3708.77</v>
      </c>
      <c r="I9" s="19">
        <v>747.35</v>
      </c>
      <c r="J9" s="19">
        <v>115.38</v>
      </c>
      <c r="K9" s="19">
        <v>256.51</v>
      </c>
      <c r="L9" s="19">
        <v>66.78</v>
      </c>
      <c r="M9" s="19">
        <v>0.9</v>
      </c>
      <c r="N9" s="14">
        <v>14748.66</v>
      </c>
      <c r="P9" s="24">
        <f t="shared" si="0"/>
        <v>17728.332857142857</v>
      </c>
    </row>
    <row r="10" spans="1:16" ht="21">
      <c r="A10" s="10">
        <v>2560</v>
      </c>
      <c r="B10" s="19">
        <v>133</v>
      </c>
      <c r="C10" s="19">
        <v>2593</v>
      </c>
      <c r="D10" s="19">
        <v>718</v>
      </c>
      <c r="E10" s="19">
        <v>193</v>
      </c>
      <c r="F10" s="19">
        <v>3986</v>
      </c>
      <c r="G10" s="19">
        <v>3163</v>
      </c>
      <c r="H10" s="19">
        <v>6048</v>
      </c>
      <c r="I10" s="19">
        <v>725</v>
      </c>
      <c r="J10" s="19">
        <v>322</v>
      </c>
      <c r="K10" s="19">
        <v>41</v>
      </c>
      <c r="L10" s="19">
        <v>50</v>
      </c>
      <c r="M10" s="19">
        <v>52</v>
      </c>
      <c r="N10" s="14">
        <f>SUM(B10:M10)</f>
        <v>18024</v>
      </c>
      <c r="P10" s="24">
        <f t="shared" si="0"/>
        <v>17728.332857142857</v>
      </c>
    </row>
    <row r="11" spans="1:16" ht="21">
      <c r="A11" s="10">
        <v>2561</v>
      </c>
      <c r="B11" s="19">
        <v>374</v>
      </c>
      <c r="C11" s="19">
        <v>3299</v>
      </c>
      <c r="D11" s="19">
        <v>2096</v>
      </c>
      <c r="E11" s="19">
        <v>6702</v>
      </c>
      <c r="F11" s="19">
        <v>4936</v>
      </c>
      <c r="G11" s="19">
        <v>1907</v>
      </c>
      <c r="H11" s="19">
        <v>11961</v>
      </c>
      <c r="I11" s="19">
        <v>1129</v>
      </c>
      <c r="J11" s="19">
        <v>266</v>
      </c>
      <c r="K11" s="19">
        <v>461</v>
      </c>
      <c r="L11" s="19">
        <v>185</v>
      </c>
      <c r="M11" s="19">
        <v>81</v>
      </c>
      <c r="N11" s="14">
        <f>SUM(B11:M11)</f>
        <v>33397</v>
      </c>
      <c r="P11" s="24">
        <f t="shared" si="0"/>
        <v>17728.332857142857</v>
      </c>
    </row>
    <row r="12" spans="1:16" ht="21">
      <c r="A12" s="28">
        <v>2562</v>
      </c>
      <c r="B12" s="29">
        <v>116</v>
      </c>
      <c r="C12" s="29">
        <v>365</v>
      </c>
      <c r="D12" s="29">
        <v>162</v>
      </c>
      <c r="E12" s="29">
        <v>168</v>
      </c>
      <c r="F12" s="29">
        <v>3791</v>
      </c>
      <c r="G12" s="29">
        <v>6362</v>
      </c>
      <c r="H12" s="29">
        <v>1814</v>
      </c>
      <c r="I12" s="29">
        <v>1285</v>
      </c>
      <c r="J12" s="29">
        <v>143</v>
      </c>
      <c r="K12" s="29">
        <v>4</v>
      </c>
      <c r="L12" s="29">
        <v>1</v>
      </c>
      <c r="M12" s="29">
        <v>2</v>
      </c>
      <c r="N12" s="30">
        <f>SUM(B12:M12)</f>
        <v>14213</v>
      </c>
      <c r="P12" s="24"/>
    </row>
    <row r="13" spans="1:16" ht="21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">
      <c r="A19" s="1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4"/>
      <c r="P19" s="24"/>
    </row>
    <row r="20" spans="1:16" ht="21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MAX(B5:B11)</f>
        <v>1260.5</v>
      </c>
      <c r="C38" s="22">
        <f aca="true" t="shared" si="1" ref="C38:M38">MAX(C5:C11)</f>
        <v>6072.66</v>
      </c>
      <c r="D38" s="22">
        <f t="shared" si="1"/>
        <v>2096</v>
      </c>
      <c r="E38" s="22">
        <f t="shared" si="1"/>
        <v>6702</v>
      </c>
      <c r="F38" s="22">
        <f t="shared" si="1"/>
        <v>4936</v>
      </c>
      <c r="G38" s="22">
        <f t="shared" si="1"/>
        <v>12319.38</v>
      </c>
      <c r="H38" s="22">
        <f t="shared" si="1"/>
        <v>11961</v>
      </c>
      <c r="I38" s="22">
        <f t="shared" si="1"/>
        <v>1621.06</v>
      </c>
      <c r="J38" s="22">
        <f t="shared" si="1"/>
        <v>322</v>
      </c>
      <c r="K38" s="22">
        <f t="shared" si="1"/>
        <v>461</v>
      </c>
      <c r="L38" s="22">
        <f t="shared" si="1"/>
        <v>248.11</v>
      </c>
      <c r="M38" s="22">
        <f t="shared" si="1"/>
        <v>131.31</v>
      </c>
      <c r="N38" s="27">
        <f>MAX(N5:N11)</f>
        <v>33397</v>
      </c>
    </row>
    <row r="39" spans="1:14" ht="21">
      <c r="A39" s="12" t="s">
        <v>14</v>
      </c>
      <c r="B39" s="22">
        <f>AVERAGE(B5:B11)</f>
        <v>279.4342857142857</v>
      </c>
      <c r="C39" s="22">
        <f aca="true" t="shared" si="2" ref="C39:M39">AVERAGE(C5:C11)</f>
        <v>1793.4214285714286</v>
      </c>
      <c r="D39" s="22">
        <f t="shared" si="2"/>
        <v>609.6971428571429</v>
      </c>
      <c r="E39" s="22">
        <f t="shared" si="2"/>
        <v>1641.202857142857</v>
      </c>
      <c r="F39" s="22">
        <f t="shared" si="2"/>
        <v>2826.29</v>
      </c>
      <c r="G39" s="22">
        <f t="shared" si="2"/>
        <v>5048.774285714286</v>
      </c>
      <c r="H39" s="22">
        <f t="shared" si="2"/>
        <v>4206.972857142857</v>
      </c>
      <c r="I39" s="22">
        <f t="shared" si="2"/>
        <v>806.2171428571429</v>
      </c>
      <c r="J39" s="22">
        <f t="shared" si="2"/>
        <v>165.1314285714286</v>
      </c>
      <c r="K39" s="22">
        <f t="shared" si="2"/>
        <v>200.6442857142857</v>
      </c>
      <c r="L39" s="22">
        <f t="shared" si="2"/>
        <v>100.12428571428572</v>
      </c>
      <c r="M39" s="22">
        <f t="shared" si="2"/>
        <v>50.42285714285715</v>
      </c>
      <c r="N39" s="17">
        <f>SUM(B39:M39)</f>
        <v>17728.332857142857</v>
      </c>
    </row>
    <row r="40" spans="1:14" ht="21">
      <c r="A40" s="12" t="s">
        <v>15</v>
      </c>
      <c r="B40" s="22">
        <f>MIN(B5:B11)</f>
        <v>0.27</v>
      </c>
      <c r="C40" s="22">
        <f aca="true" t="shared" si="3" ref="C40:M40">MIN(C5:C11)</f>
        <v>1.96</v>
      </c>
      <c r="D40" s="22">
        <f t="shared" si="3"/>
        <v>24.54</v>
      </c>
      <c r="E40" s="22">
        <f t="shared" si="3"/>
        <v>31.32</v>
      </c>
      <c r="F40" s="22">
        <f t="shared" si="3"/>
        <v>34.66</v>
      </c>
      <c r="G40" s="22">
        <f t="shared" si="3"/>
        <v>32.36</v>
      </c>
      <c r="H40" s="22">
        <f t="shared" si="3"/>
        <v>32.28</v>
      </c>
      <c r="I40" s="22">
        <f t="shared" si="3"/>
        <v>30.79</v>
      </c>
      <c r="J40" s="22">
        <f t="shared" si="3"/>
        <v>20.57</v>
      </c>
      <c r="K40" s="22">
        <f t="shared" si="3"/>
        <v>14.45</v>
      </c>
      <c r="L40" s="22">
        <f t="shared" si="3"/>
        <v>14.9</v>
      </c>
      <c r="M40" s="22">
        <f t="shared" si="3"/>
        <v>0.9</v>
      </c>
      <c r="N40" s="27">
        <f>MIN(N5:N11)</f>
        <v>311.82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2020-04-23T07:15:22Z</dcterms:modified>
  <cp:category/>
  <cp:version/>
  <cp:contentType/>
  <cp:contentStatus/>
</cp:coreProperties>
</file>