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FE4ABB49-ABF9-4996-B539-E86E7FBBFE8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1" l="1"/>
  <c r="K57" i="1" l="1"/>
  <c r="K60" i="1"/>
  <c r="K59" i="1"/>
  <c r="G60" i="1"/>
  <c r="J58" i="1"/>
  <c r="J56" i="1"/>
  <c r="J55" i="1"/>
  <c r="K54" i="1"/>
  <c r="K53" i="1"/>
  <c r="J52" i="1"/>
  <c r="J41" i="1"/>
  <c r="J40" i="1"/>
  <c r="J39" i="1"/>
  <c r="J38" i="1"/>
  <c r="J37" i="1"/>
  <c r="J36" i="1"/>
  <c r="K24" i="1"/>
  <c r="J23" i="1"/>
  <c r="K22" i="1"/>
  <c r="K21" i="1"/>
  <c r="K20" i="1"/>
  <c r="J19" i="1"/>
  <c r="K18" i="1"/>
  <c r="J17" i="1"/>
  <c r="K16" i="1"/>
  <c r="K15" i="1"/>
  <c r="K14" i="1"/>
  <c r="J13" i="1"/>
  <c r="J12" i="1"/>
  <c r="J60" i="1" s="1"/>
  <c r="J11" i="1"/>
  <c r="M11" i="1" s="1"/>
  <c r="M12" i="1" l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31" i="1" l="1"/>
  <c r="M33" i="1"/>
  <c r="M29" i="1"/>
  <c r="M25" i="1"/>
  <c r="M36" i="1"/>
  <c r="M37" i="1" s="1"/>
  <c r="M38" i="1" s="1"/>
  <c r="M39" i="1" s="1"/>
  <c r="M40" i="1" s="1"/>
  <c r="M41" i="1" s="1"/>
  <c r="M52" i="1" s="1"/>
  <c r="M53" i="1" s="1"/>
  <c r="M54" i="1" s="1"/>
  <c r="M55" i="1" s="1"/>
  <c r="M56" i="1" s="1"/>
  <c r="M57" i="1" s="1"/>
  <c r="M58" i="1" s="1"/>
  <c r="M59" i="1" s="1"/>
  <c r="M32" i="1"/>
  <c r="M28" i="1"/>
  <c r="M35" i="1"/>
  <c r="M27" i="1"/>
  <c r="M34" i="1"/>
  <c r="M30" i="1"/>
  <c r="M26" i="1"/>
  <c r="J33" i="2"/>
  <c r="J34" i="2"/>
  <c r="J35" i="2" l="1"/>
  <c r="J11" i="2"/>
  <c r="Q52" i="3"/>
  <c r="O2" i="3"/>
  <c r="G8" i="2"/>
  <c r="D5" i="2"/>
  <c r="C119" i="1"/>
</calcChain>
</file>

<file path=xl/sharedStrings.xml><?xml version="1.0" encoding="utf-8"?>
<sst xmlns="http://schemas.openxmlformats.org/spreadsheetml/2006/main" count="197" uniqueCount="97">
  <si>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</si>
  <si>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</si>
  <si>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</si>
  <si>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</si>
  <si>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</si>
  <si>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</si>
  <si>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</si>
  <si>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</si>
  <si>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</si>
  <si>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</si>
  <si>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</si>
  <si>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</si>
  <si>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</si>
  <si>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</si>
  <si>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</si>
  <si>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</si>
  <si>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</si>
  <si>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</si>
  <si>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</si>
  <si>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</si>
  <si>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</si>
  <si>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</si>
  <si>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</si>
  <si>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</si>
  <si>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</si>
  <si>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</si>
  <si>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</si>
  <si>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</si>
  <si>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</si>
  <si>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</si>
  <si>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</si>
  <si>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</si>
  <si>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</si>
  <si>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</si>
  <si>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</si>
  <si>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</si>
  <si>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</si>
  <si>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</si>
  <si>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</si>
  <si>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</si>
  <si>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</si>
  <si>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</si>
  <si>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</si>
  <si>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</si>
  <si>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</si>
  <si>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</si>
  <si>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</si>
  <si>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</si>
  <si>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</si>
  <si>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</si>
  <si>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</si>
  <si>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</si>
  <si>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</si>
  <si>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</si>
  <si>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</si>
  <si>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</si>
  <si>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</si>
  <si>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</si>
  <si>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</si>
  <si>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</si>
  <si>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</si>
  <si>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</si>
  <si>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</si>
  <si>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</si>
  <si>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</si>
  <si>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</si>
  <si>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</si>
  <si>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</si>
  <si>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</si>
  <si>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</si>
  <si>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</si>
  <si>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</si>
  <si>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</si>
  <si>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</si>
  <si>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</si>
  <si>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</si>
  <si>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</si>
  <si>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</si>
  <si>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</si>
  <si>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</si>
  <si>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</si>
  <si>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ลำพูน</t>
  </si>
  <si>
    <t>P.5</t>
  </si>
  <si>
    <t>น้ำแม่กวง</t>
  </si>
  <si>
    <t>เมือง</t>
  </si>
  <si>
    <t>ในเมือง</t>
  </si>
  <si>
    <t>90(R.2)</t>
  </si>
  <si>
    <t xml:space="preserve">( แผ่นที่  2  )   </t>
  </si>
  <si>
    <t>คอบน(R2)</t>
  </si>
  <si>
    <t>0( คอล่าง )</t>
  </si>
  <si>
    <t>90( คอล่าง )</t>
  </si>
  <si>
    <t>หัวแผ่นที่ 7 ม.</t>
  </si>
  <si>
    <t>TP3</t>
  </si>
  <si>
    <t>TP4</t>
  </si>
  <si>
    <t>TP5</t>
  </si>
  <si>
    <t>พ.ศ.        2562</t>
  </si>
  <si>
    <t>10.38-11.25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</si>
</sst>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00B0F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0" fontId="2" fillId="0" borderId="9" xfId="1" applyFont="1" applyFill="1" applyBorder="1" applyAlignment="1">
      <alignment horizontal="center"/>
    </xf>
    <xf numFmtId="187" fontId="13" fillId="0" borderId="0" xfId="1" applyNumberFormat="1" applyFont="1" applyFill="1"/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187" fontId="25" fillId="0" borderId="0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187" fontId="2" fillId="0" borderId="9" xfId="1" applyNumberFormat="1" applyFont="1" applyFill="1" applyBorder="1" applyAlignment="1">
      <alignment vertical="center"/>
    </xf>
    <xf numFmtId="187" fontId="26" fillId="0" borderId="1" xfId="1" applyNumberFormat="1" applyFont="1" applyFill="1" applyBorder="1" applyAlignment="1">
      <alignment horizontal="center" vertic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"/>
  <sheetViews>
    <sheetView topLeftCell="A8" zoomScale="118" zoomScaleNormal="118" workbookViewId="0">
      <selection activeCell="M11" sqref="M11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74"/>
      <c r="G3" s="174"/>
      <c r="H3" s="174"/>
    </row>
    <row r="4" spans="1:16" ht="26.25" customHeight="1" x14ac:dyDescent="0.7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6" ht="24" customHeight="1" x14ac:dyDescent="0.55000000000000004">
      <c r="A5" s="4" t="s">
        <v>4</v>
      </c>
      <c r="B5" s="176" t="s">
        <v>83</v>
      </c>
      <c r="C5" s="176"/>
      <c r="D5" s="5" t="s">
        <v>5</v>
      </c>
      <c r="E5" s="176" t="s">
        <v>82</v>
      </c>
      <c r="F5" s="176"/>
      <c r="G5" s="5" t="s">
        <v>6</v>
      </c>
      <c r="H5" s="176" t="s">
        <v>84</v>
      </c>
      <c r="I5" s="176"/>
      <c r="J5" s="5" t="s">
        <v>7</v>
      </c>
      <c r="K5" s="176" t="s">
        <v>81</v>
      </c>
      <c r="L5" s="176"/>
      <c r="M5" s="4" t="s">
        <v>8</v>
      </c>
    </row>
    <row r="6" spans="1:16" ht="27" customHeight="1" x14ac:dyDescent="0.55000000000000004">
      <c r="A6" s="6" t="s">
        <v>9</v>
      </c>
      <c r="B6" s="177" t="s">
        <v>79</v>
      </c>
      <c r="C6" s="178"/>
      <c r="D6" s="178"/>
      <c r="E6" s="178"/>
      <c r="F6" s="178"/>
      <c r="G6" s="5" t="s">
        <v>10</v>
      </c>
      <c r="H6" s="179" t="s">
        <v>64</v>
      </c>
      <c r="I6" s="179"/>
      <c r="J6" s="179"/>
      <c r="K6" s="179"/>
      <c r="L6" s="179"/>
      <c r="M6" s="179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69" t="s">
        <v>11</v>
      </c>
      <c r="B8" s="171" t="s">
        <v>12</v>
      </c>
      <c r="C8" s="171"/>
      <c r="D8" s="172" t="s">
        <v>13</v>
      </c>
      <c r="E8" s="173"/>
      <c r="F8" s="9" t="s">
        <v>14</v>
      </c>
      <c r="G8" s="171" t="s">
        <v>15</v>
      </c>
      <c r="H8" s="171"/>
      <c r="I8" s="171"/>
      <c r="J8" s="171" t="s">
        <v>16</v>
      </c>
      <c r="K8" s="171"/>
      <c r="L8" s="169" t="s">
        <v>17</v>
      </c>
      <c r="M8" s="169"/>
      <c r="N8" s="10"/>
    </row>
    <row r="9" spans="1:16" ht="21.75" x14ac:dyDescent="0.5">
      <c r="A9" s="170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70"/>
      <c r="M9" s="170"/>
    </row>
    <row r="10" spans="1:16" ht="17.100000000000001" customHeight="1" x14ac:dyDescent="0.35">
      <c r="A10" s="12" t="s">
        <v>24</v>
      </c>
      <c r="B10" s="13"/>
      <c r="C10" s="13"/>
      <c r="D10" s="13"/>
      <c r="E10" s="13"/>
      <c r="F10" s="13"/>
      <c r="G10" s="14">
        <v>3.625</v>
      </c>
      <c r="H10" s="14"/>
      <c r="I10" s="14"/>
      <c r="J10" s="14"/>
      <c r="K10" s="14"/>
      <c r="L10" s="14"/>
      <c r="M10" s="15">
        <v>294.59199999999998</v>
      </c>
    </row>
    <row r="11" spans="1:16" ht="17.100000000000001" customHeight="1" x14ac:dyDescent="0.5">
      <c r="A11" s="19" t="s">
        <v>91</v>
      </c>
      <c r="B11" s="16"/>
      <c r="C11" s="16"/>
      <c r="D11" s="16"/>
      <c r="E11" s="16"/>
      <c r="F11" s="16"/>
      <c r="G11" s="17"/>
      <c r="H11" s="17">
        <v>2.7170000000000001</v>
      </c>
      <c r="I11" s="17"/>
      <c r="J11" s="17">
        <f>G10-H11</f>
        <v>0.90799999999999992</v>
      </c>
      <c r="K11" s="17"/>
      <c r="L11" s="17"/>
      <c r="M11" s="17">
        <f>M10+J11</f>
        <v>295.5</v>
      </c>
      <c r="O11" s="18"/>
    </row>
    <row r="12" spans="1:16" ht="17.100000000000001" customHeight="1" x14ac:dyDescent="0.35">
      <c r="A12" s="16"/>
      <c r="B12" s="16">
        <v>-50</v>
      </c>
      <c r="C12" s="16"/>
      <c r="D12" s="16"/>
      <c r="E12" s="16"/>
      <c r="F12" s="16"/>
      <c r="G12" s="17"/>
      <c r="H12" s="17">
        <v>2.6440000000000001</v>
      </c>
      <c r="I12" s="17"/>
      <c r="J12" s="17">
        <f>H11-H12</f>
        <v>7.2999999999999954E-2</v>
      </c>
      <c r="K12" s="17"/>
      <c r="L12" s="17"/>
      <c r="M12" s="17">
        <f>M11:N11+J12</f>
        <v>295.57299999999998</v>
      </c>
      <c r="O12" s="155"/>
    </row>
    <row r="13" spans="1:16" ht="17.100000000000001" customHeight="1" x14ac:dyDescent="0.5">
      <c r="A13" s="16"/>
      <c r="B13" s="16">
        <v>-40</v>
      </c>
      <c r="C13" s="16"/>
      <c r="D13" s="16"/>
      <c r="E13" s="16"/>
      <c r="F13" s="16"/>
      <c r="G13" s="17"/>
      <c r="H13" s="17">
        <v>2.6150000000000002</v>
      </c>
      <c r="I13" s="17"/>
      <c r="J13" s="17">
        <f>H12-H13</f>
        <v>2.8999999999999915E-2</v>
      </c>
      <c r="K13" s="17"/>
      <c r="L13" s="17"/>
      <c r="M13" s="17">
        <f>M12:N12+J13</f>
        <v>295.60199999999998</v>
      </c>
      <c r="P13" s="19"/>
    </row>
    <row r="14" spans="1:16" ht="17.100000000000001" customHeight="1" x14ac:dyDescent="0.5">
      <c r="A14" s="16"/>
      <c r="B14" s="16">
        <v>-30</v>
      </c>
      <c r="C14" s="16"/>
      <c r="D14" s="16"/>
      <c r="E14" s="16"/>
      <c r="F14" s="16"/>
      <c r="G14" s="17"/>
      <c r="H14" s="17">
        <v>2.6160000000000001</v>
      </c>
      <c r="I14" s="17"/>
      <c r="J14" s="17"/>
      <c r="K14" s="17">
        <f>H13-H14</f>
        <v>-9.9999999999988987E-4</v>
      </c>
      <c r="L14" s="17"/>
      <c r="M14" s="17">
        <f>M13:N13+K14</f>
        <v>295.601</v>
      </c>
      <c r="P14" s="19"/>
    </row>
    <row r="15" spans="1:16" ht="17.100000000000001" customHeight="1" x14ac:dyDescent="0.35">
      <c r="A15" s="16"/>
      <c r="B15" s="16">
        <v>-20</v>
      </c>
      <c r="C15" s="16"/>
      <c r="D15" s="16"/>
      <c r="E15" s="16"/>
      <c r="F15" s="16"/>
      <c r="G15" s="17"/>
      <c r="H15" s="17">
        <v>2.7210000000000001</v>
      </c>
      <c r="I15" s="17"/>
      <c r="J15" s="17"/>
      <c r="K15" s="17">
        <f>H14-H15</f>
        <v>-0.10499999999999998</v>
      </c>
      <c r="L15" s="17"/>
      <c r="M15" s="17">
        <f>M14:N14+K15</f>
        <v>295.49599999999998</v>
      </c>
    </row>
    <row r="16" spans="1:16" ht="17.100000000000001" customHeight="1" x14ac:dyDescent="0.5">
      <c r="A16" s="156"/>
      <c r="B16" s="16">
        <v>-10</v>
      </c>
      <c r="C16" s="16"/>
      <c r="D16" s="20"/>
      <c r="E16" s="20"/>
      <c r="F16" s="20"/>
      <c r="G16" s="17"/>
      <c r="H16" s="17">
        <v>2.95</v>
      </c>
      <c r="I16" s="17"/>
      <c r="J16" s="17"/>
      <c r="K16" s="17">
        <f>H15-H16</f>
        <v>-0.22900000000000009</v>
      </c>
      <c r="L16" s="17"/>
      <c r="M16" s="17">
        <f>M15:N15+K16</f>
        <v>295.267</v>
      </c>
    </row>
    <row r="17" spans="1:16" ht="17.100000000000001" customHeight="1" x14ac:dyDescent="0.5">
      <c r="A17" s="156" t="s">
        <v>69</v>
      </c>
      <c r="B17" s="16"/>
      <c r="C17" s="16">
        <v>0</v>
      </c>
      <c r="D17" s="20"/>
      <c r="E17" s="20"/>
      <c r="F17" s="20"/>
      <c r="G17" s="17"/>
      <c r="H17" s="17">
        <v>2.3260000000000001</v>
      </c>
      <c r="I17" s="17"/>
      <c r="J17" s="17">
        <f>H16-H17</f>
        <v>0.62400000000000011</v>
      </c>
      <c r="K17" s="17"/>
      <c r="L17" s="17"/>
      <c r="M17" s="157">
        <f>M16:N16+J17</f>
        <v>295.89100000000002</v>
      </c>
      <c r="O17" s="156" t="s">
        <v>69</v>
      </c>
    </row>
    <row r="18" spans="1:16" ht="17.100000000000001" customHeight="1" x14ac:dyDescent="0.5">
      <c r="A18" s="19" t="s">
        <v>70</v>
      </c>
      <c r="B18" s="16"/>
      <c r="C18" s="16">
        <v>0</v>
      </c>
      <c r="D18" s="20"/>
      <c r="E18" s="20"/>
      <c r="F18" s="20"/>
      <c r="G18" s="17"/>
      <c r="H18" s="17">
        <v>3.4910000000000001</v>
      </c>
      <c r="I18" s="17"/>
      <c r="J18" s="17"/>
      <c r="K18" s="17">
        <f>H17-H18</f>
        <v>-1.165</v>
      </c>
      <c r="L18" s="17"/>
      <c r="M18" s="17">
        <f>M17:N17+K18</f>
        <v>294.726</v>
      </c>
      <c r="O18" s="19" t="s">
        <v>70</v>
      </c>
    </row>
    <row r="19" spans="1:16" ht="17.100000000000001" customHeight="1" x14ac:dyDescent="0.5">
      <c r="A19" s="19" t="s">
        <v>71</v>
      </c>
      <c r="B19" s="16"/>
      <c r="C19" s="16"/>
      <c r="D19" s="20"/>
      <c r="E19" s="20"/>
      <c r="F19" s="20"/>
      <c r="G19" s="17">
        <v>0.26</v>
      </c>
      <c r="H19" s="17"/>
      <c r="I19" s="17">
        <v>2.282</v>
      </c>
      <c r="J19" s="17">
        <f>H18-I19</f>
        <v>1.2090000000000001</v>
      </c>
      <c r="K19" s="17"/>
      <c r="L19" s="17"/>
      <c r="M19" s="17">
        <f>M18:N18+J19</f>
        <v>295.935</v>
      </c>
    </row>
    <row r="20" spans="1:16" ht="17.100000000000001" customHeight="1" x14ac:dyDescent="0.5">
      <c r="A20" s="19"/>
      <c r="B20" s="16"/>
      <c r="C20" s="16">
        <v>5</v>
      </c>
      <c r="D20" s="20"/>
      <c r="E20" s="20"/>
      <c r="F20" s="20"/>
      <c r="G20" s="17"/>
      <c r="H20" s="17">
        <v>3.09</v>
      </c>
      <c r="I20" s="17"/>
      <c r="J20" s="17"/>
      <c r="K20" s="17">
        <f>G19-H20</f>
        <v>-2.83</v>
      </c>
      <c r="L20" s="17"/>
      <c r="M20" s="17">
        <f>M19:N19+K20</f>
        <v>293.10500000000002</v>
      </c>
      <c r="O20" s="19" t="s">
        <v>71</v>
      </c>
    </row>
    <row r="21" spans="1:16" ht="17.100000000000001" customHeight="1" x14ac:dyDescent="0.35">
      <c r="A21" s="16"/>
      <c r="B21" s="16"/>
      <c r="C21" s="16">
        <v>10</v>
      </c>
      <c r="D21" s="20"/>
      <c r="E21" s="20"/>
      <c r="F21" s="20"/>
      <c r="G21" s="17"/>
      <c r="H21" s="17">
        <v>3.3580000000000001</v>
      </c>
      <c r="I21" s="17"/>
      <c r="J21" s="17"/>
      <c r="K21" s="17">
        <f>H20-H21</f>
        <v>-0.26800000000000024</v>
      </c>
      <c r="L21" s="17"/>
      <c r="M21" s="17">
        <f>M20:N20+K21</f>
        <v>292.83700000000005</v>
      </c>
      <c r="O21" s="35"/>
      <c r="P21" s="35"/>
    </row>
    <row r="22" spans="1:16" ht="17.100000000000001" customHeight="1" x14ac:dyDescent="0.35">
      <c r="A22" s="121"/>
      <c r="B22" s="16"/>
      <c r="C22" s="16">
        <v>15</v>
      </c>
      <c r="D22" s="20"/>
      <c r="E22" s="20"/>
      <c r="F22" s="20"/>
      <c r="G22" s="17"/>
      <c r="H22" s="17">
        <v>3.9550000000000001</v>
      </c>
      <c r="I22" s="17"/>
      <c r="J22" s="17"/>
      <c r="K22" s="17">
        <f>H21-H22</f>
        <v>-0.59699999999999998</v>
      </c>
      <c r="L22" s="17"/>
      <c r="M22" s="17">
        <f>M21:N21+K22</f>
        <v>292.24000000000007</v>
      </c>
      <c r="O22" s="153"/>
      <c r="P22" s="35"/>
    </row>
    <row r="23" spans="1:16" ht="17.100000000000001" customHeight="1" x14ac:dyDescent="0.5">
      <c r="A23" s="19" t="s">
        <v>72</v>
      </c>
      <c r="B23" s="16"/>
      <c r="C23" s="16"/>
      <c r="D23" s="20"/>
      <c r="E23" s="20"/>
      <c r="F23" s="21"/>
      <c r="G23" s="17">
        <v>0.625</v>
      </c>
      <c r="H23" s="17"/>
      <c r="I23" s="17">
        <v>3.665</v>
      </c>
      <c r="J23" s="17">
        <f>H22-I23</f>
        <v>0.29000000000000004</v>
      </c>
      <c r="K23" s="17"/>
      <c r="L23" s="17"/>
      <c r="M23" s="17">
        <f>M22:N22+J23</f>
        <v>292.53000000000009</v>
      </c>
      <c r="O23" s="160"/>
      <c r="P23" s="35"/>
    </row>
    <row r="24" spans="1:16" ht="17.100000000000001" customHeight="1" x14ac:dyDescent="0.35">
      <c r="A24" s="121" t="s">
        <v>61</v>
      </c>
      <c r="B24" s="16"/>
      <c r="C24" s="16"/>
      <c r="D24" s="20"/>
      <c r="E24" s="20"/>
      <c r="F24" s="21"/>
      <c r="G24" s="17"/>
      <c r="H24" s="17">
        <v>2.5649999999999999</v>
      </c>
      <c r="I24" s="17"/>
      <c r="J24" s="17"/>
      <c r="K24" s="17">
        <f>G23-H24</f>
        <v>-1.94</v>
      </c>
      <c r="L24" s="17"/>
      <c r="M24" s="162">
        <f>M23:N23+K24</f>
        <v>290.59000000000009</v>
      </c>
      <c r="O24" s="160"/>
      <c r="P24" s="35"/>
    </row>
    <row r="25" spans="1:16" ht="17.100000000000001" customHeight="1" x14ac:dyDescent="0.35">
      <c r="A25" s="16"/>
      <c r="B25" s="16"/>
      <c r="C25" s="16">
        <v>20</v>
      </c>
      <c r="D25" s="20"/>
      <c r="E25" s="20"/>
      <c r="F25" s="21">
        <v>0.96</v>
      </c>
      <c r="G25" s="17"/>
      <c r="H25" s="17"/>
      <c r="I25" s="17"/>
      <c r="J25" s="17"/>
      <c r="K25" s="17"/>
      <c r="L25" s="17"/>
      <c r="M25" s="17">
        <f>M24:N24-F25</f>
        <v>289.63000000000011</v>
      </c>
      <c r="O25" s="160"/>
      <c r="P25" s="35"/>
    </row>
    <row r="26" spans="1:16" ht="17.100000000000001" customHeight="1" x14ac:dyDescent="0.35">
      <c r="A26" s="16"/>
      <c r="B26" s="16"/>
      <c r="C26" s="16">
        <v>25</v>
      </c>
      <c r="D26" s="20"/>
      <c r="E26" s="20"/>
      <c r="F26" s="21">
        <v>1.17</v>
      </c>
      <c r="G26" s="17"/>
      <c r="H26" s="17"/>
      <c r="I26" s="17"/>
      <c r="J26" s="17"/>
      <c r="K26" s="17"/>
      <c r="L26" s="17"/>
      <c r="M26" s="17">
        <f>M24-F26</f>
        <v>289.42000000000007</v>
      </c>
      <c r="O26" s="160"/>
      <c r="P26" s="35"/>
    </row>
    <row r="27" spans="1:16" ht="17.100000000000001" customHeight="1" x14ac:dyDescent="0.35">
      <c r="A27" s="121"/>
      <c r="B27" s="16"/>
      <c r="C27" s="16">
        <v>30</v>
      </c>
      <c r="D27" s="20"/>
      <c r="E27" s="20"/>
      <c r="F27" s="21">
        <v>1</v>
      </c>
      <c r="G27" s="17"/>
      <c r="H27" s="17"/>
      <c r="I27" s="17"/>
      <c r="J27" s="17"/>
      <c r="K27" s="17"/>
      <c r="L27" s="17"/>
      <c r="M27" s="17">
        <f>M24-F27</f>
        <v>289.59000000000009</v>
      </c>
      <c r="O27" s="160"/>
      <c r="P27" s="35"/>
    </row>
    <row r="28" spans="1:16" ht="17.100000000000001" customHeight="1" x14ac:dyDescent="0.35">
      <c r="A28" s="16"/>
      <c r="B28" s="16"/>
      <c r="C28" s="16">
        <v>35</v>
      </c>
      <c r="D28" s="20"/>
      <c r="E28" s="20"/>
      <c r="F28" s="21">
        <v>0.45</v>
      </c>
      <c r="G28" s="17"/>
      <c r="H28" s="17"/>
      <c r="I28" s="17"/>
      <c r="J28" s="17"/>
      <c r="K28" s="17"/>
      <c r="L28" s="17"/>
      <c r="M28" s="17">
        <f>M24-F28</f>
        <v>290.1400000000001</v>
      </c>
      <c r="O28" s="160"/>
      <c r="P28" s="35"/>
    </row>
    <row r="29" spans="1:16" ht="17.100000000000001" customHeight="1" x14ac:dyDescent="0.35">
      <c r="A29" s="16"/>
      <c r="B29" s="16"/>
      <c r="C29" s="16">
        <v>40</v>
      </c>
      <c r="D29" s="20"/>
      <c r="E29" s="20"/>
      <c r="F29" s="21">
        <v>0.95</v>
      </c>
      <c r="G29" s="17"/>
      <c r="H29" s="17"/>
      <c r="I29" s="17"/>
      <c r="J29" s="17"/>
      <c r="K29" s="17"/>
      <c r="L29" s="17"/>
      <c r="M29" s="17">
        <f>M24-F29</f>
        <v>289.6400000000001</v>
      </c>
      <c r="O29" s="160"/>
      <c r="P29" s="35"/>
    </row>
    <row r="30" spans="1:16" ht="17.100000000000001" customHeight="1" x14ac:dyDescent="0.35">
      <c r="A30" s="22"/>
      <c r="B30" s="16"/>
      <c r="C30" s="16">
        <v>45</v>
      </c>
      <c r="D30" s="20"/>
      <c r="E30" s="20"/>
      <c r="F30" s="21">
        <v>1.5</v>
      </c>
      <c r="G30" s="17"/>
      <c r="H30" s="17"/>
      <c r="I30" s="17"/>
      <c r="J30" s="17"/>
      <c r="K30" s="17"/>
      <c r="L30" s="17"/>
      <c r="M30" s="17">
        <f>M24-F30</f>
        <v>289.09000000000009</v>
      </c>
      <c r="O30" s="160"/>
      <c r="P30" s="35"/>
    </row>
    <row r="31" spans="1:16" ht="17.100000000000001" customHeight="1" x14ac:dyDescent="0.35">
      <c r="A31" s="16"/>
      <c r="B31" s="16"/>
      <c r="C31" s="16">
        <v>50</v>
      </c>
      <c r="D31" s="20"/>
      <c r="E31" s="20"/>
      <c r="F31" s="21">
        <v>1.71</v>
      </c>
      <c r="G31" s="17"/>
      <c r="H31" s="17"/>
      <c r="I31" s="17"/>
      <c r="J31" s="17"/>
      <c r="K31" s="17"/>
      <c r="L31" s="17"/>
      <c r="M31" s="17">
        <f>M24-F31</f>
        <v>288.88000000000011</v>
      </c>
      <c r="O31" s="160"/>
      <c r="P31" s="35"/>
    </row>
    <row r="32" spans="1:16" ht="17.100000000000001" customHeight="1" x14ac:dyDescent="0.35">
      <c r="A32" s="16"/>
      <c r="B32" s="16"/>
      <c r="C32" s="16">
        <v>55</v>
      </c>
      <c r="D32" s="20"/>
      <c r="E32" s="20"/>
      <c r="F32" s="21">
        <v>1.1000000000000001</v>
      </c>
      <c r="G32" s="17"/>
      <c r="H32" s="17"/>
      <c r="I32" s="17"/>
      <c r="J32" s="17"/>
      <c r="K32" s="17"/>
      <c r="L32" s="17"/>
      <c r="M32" s="17">
        <f>M24-F32</f>
        <v>289.49000000000007</v>
      </c>
      <c r="O32" s="160"/>
      <c r="P32" s="35"/>
    </row>
    <row r="33" spans="1:16" ht="17.100000000000001" customHeight="1" x14ac:dyDescent="0.35">
      <c r="A33" s="16"/>
      <c r="B33" s="16"/>
      <c r="C33" s="16">
        <v>60</v>
      </c>
      <c r="D33" s="20"/>
      <c r="E33" s="20"/>
      <c r="F33" s="21">
        <v>1.1299999999999999</v>
      </c>
      <c r="G33" s="17"/>
      <c r="H33" s="17"/>
      <c r="I33" s="17"/>
      <c r="J33" s="17"/>
      <c r="K33" s="17"/>
      <c r="L33" s="17"/>
      <c r="M33" s="17">
        <f>M24-F33</f>
        <v>289.46000000000009</v>
      </c>
      <c r="O33" s="160"/>
      <c r="P33" s="35"/>
    </row>
    <row r="34" spans="1:16" ht="17.100000000000001" customHeight="1" x14ac:dyDescent="0.35">
      <c r="A34" s="16"/>
      <c r="B34" s="16"/>
      <c r="C34" s="16">
        <v>65</v>
      </c>
      <c r="D34" s="20"/>
      <c r="E34" s="20"/>
      <c r="F34" s="21">
        <v>1.4</v>
      </c>
      <c r="G34" s="17"/>
      <c r="H34" s="17"/>
      <c r="I34" s="17"/>
      <c r="J34" s="17"/>
      <c r="L34" s="17"/>
      <c r="M34" s="17">
        <f>M24-F34</f>
        <v>289.19000000000011</v>
      </c>
      <c r="O34" s="35"/>
      <c r="P34" s="35"/>
    </row>
    <row r="35" spans="1:16" ht="17.100000000000001" customHeight="1" x14ac:dyDescent="0.5">
      <c r="A35" s="19"/>
      <c r="B35" s="16"/>
      <c r="C35" s="16">
        <v>70</v>
      </c>
      <c r="D35" s="20"/>
      <c r="E35" s="20"/>
      <c r="F35" s="21">
        <v>0.7</v>
      </c>
      <c r="G35" s="17"/>
      <c r="H35" s="17"/>
      <c r="I35" s="17"/>
      <c r="J35" s="17"/>
      <c r="K35" s="17"/>
      <c r="L35" s="17"/>
      <c r="M35" s="17">
        <f>M24-F35</f>
        <v>289.8900000000001</v>
      </c>
    </row>
    <row r="36" spans="1:16" ht="17.100000000000001" customHeight="1" x14ac:dyDescent="0.5">
      <c r="A36" s="19"/>
      <c r="B36" s="16"/>
      <c r="C36" s="16">
        <v>75</v>
      </c>
      <c r="D36" s="20"/>
      <c r="E36" s="20"/>
      <c r="F36" s="17"/>
      <c r="G36" s="17"/>
      <c r="H36" s="17">
        <v>1.371</v>
      </c>
      <c r="I36" s="17"/>
      <c r="J36" s="17">
        <f>H24-H36</f>
        <v>1.194</v>
      </c>
      <c r="K36" s="17"/>
      <c r="L36" s="17"/>
      <c r="M36" s="17">
        <f>M24+J36</f>
        <v>291.78400000000011</v>
      </c>
    </row>
    <row r="37" spans="1:16" ht="17.100000000000001" customHeight="1" x14ac:dyDescent="0.5">
      <c r="A37" s="19" t="s">
        <v>92</v>
      </c>
      <c r="B37" s="16"/>
      <c r="C37" s="16"/>
      <c r="D37" s="20"/>
      <c r="E37" s="20"/>
      <c r="F37" s="21"/>
      <c r="G37" s="17">
        <v>3.5310000000000001</v>
      </c>
      <c r="H37" s="17"/>
      <c r="I37" s="17">
        <v>0.20200000000000001</v>
      </c>
      <c r="J37" s="17">
        <f>H36-I37</f>
        <v>1.169</v>
      </c>
      <c r="K37" s="17"/>
      <c r="L37" s="17"/>
      <c r="M37" s="17">
        <f>M36:N36+J37</f>
        <v>292.95300000000009</v>
      </c>
    </row>
    <row r="38" spans="1:16" ht="17.100000000000001" customHeight="1" x14ac:dyDescent="0.5">
      <c r="A38" s="19"/>
      <c r="B38" s="16"/>
      <c r="C38" s="16">
        <v>80</v>
      </c>
      <c r="D38" s="20"/>
      <c r="E38" s="20"/>
      <c r="F38" s="21"/>
      <c r="G38" s="17"/>
      <c r="H38" s="17">
        <v>1.966</v>
      </c>
      <c r="I38" s="17"/>
      <c r="J38" s="17">
        <f>G37-H38</f>
        <v>1.5650000000000002</v>
      </c>
      <c r="K38" s="17"/>
      <c r="L38" s="17"/>
      <c r="M38" s="17">
        <f>M37:N37+J38</f>
        <v>294.51800000000009</v>
      </c>
    </row>
    <row r="39" spans="1:16" ht="17.100000000000001" customHeight="1" x14ac:dyDescent="0.5">
      <c r="A39" s="156"/>
      <c r="B39" s="16"/>
      <c r="C39" s="16">
        <v>85</v>
      </c>
      <c r="D39" s="20"/>
      <c r="E39" s="20"/>
      <c r="F39" s="21"/>
      <c r="G39" s="17"/>
      <c r="H39" s="17">
        <v>1.363</v>
      </c>
      <c r="I39" s="17"/>
      <c r="J39" s="17">
        <f>H38-H39</f>
        <v>0.60299999999999998</v>
      </c>
      <c r="K39" s="17"/>
      <c r="L39" s="17"/>
      <c r="M39" s="17">
        <f>M38:N38+J39</f>
        <v>295.12100000000009</v>
      </c>
    </row>
    <row r="40" spans="1:16" ht="17.100000000000001" customHeight="1" x14ac:dyDescent="0.5">
      <c r="A40" s="19" t="s">
        <v>70</v>
      </c>
      <c r="B40" s="16"/>
      <c r="C40" s="133">
        <v>90</v>
      </c>
      <c r="D40" s="20"/>
      <c r="E40" s="20"/>
      <c r="F40" s="21"/>
      <c r="G40" s="17"/>
      <c r="H40" s="17">
        <v>0.76400000000000001</v>
      </c>
      <c r="I40" s="17"/>
      <c r="J40" s="17">
        <f>H39-H40</f>
        <v>0.59899999999999998</v>
      </c>
      <c r="K40" s="17"/>
      <c r="L40" s="17"/>
      <c r="M40" s="17">
        <f>M39:N39+J40</f>
        <v>295.72000000000008</v>
      </c>
    </row>
    <row r="41" spans="1:16" ht="17.100000000000001" customHeight="1" x14ac:dyDescent="0.5">
      <c r="A41" s="19" t="s">
        <v>93</v>
      </c>
      <c r="B41" s="16"/>
      <c r="C41" s="16"/>
      <c r="D41" s="20"/>
      <c r="E41" s="20"/>
      <c r="F41" s="21"/>
      <c r="G41" s="17">
        <v>1.268</v>
      </c>
      <c r="H41" s="17"/>
      <c r="I41" s="17">
        <v>0.59399999999999997</v>
      </c>
      <c r="J41" s="17">
        <f>H40-I41</f>
        <v>0.17000000000000004</v>
      </c>
      <c r="K41" s="17"/>
      <c r="L41" s="17"/>
      <c r="M41" s="17">
        <f>M40:N40+J41</f>
        <v>295.8900000000001</v>
      </c>
      <c r="O41" s="18"/>
    </row>
    <row r="42" spans="1:16" ht="33" customHeight="1" x14ac:dyDescent="0.5">
      <c r="A42" s="33"/>
      <c r="B42" s="32" t="s">
        <v>25</v>
      </c>
      <c r="C42" s="168" t="s">
        <v>80</v>
      </c>
      <c r="D42" s="168"/>
      <c r="E42" s="168"/>
      <c r="F42" s="34" t="s">
        <v>26</v>
      </c>
      <c r="G42" s="32"/>
      <c r="H42" s="32" t="s">
        <v>27</v>
      </c>
      <c r="I42" s="168"/>
      <c r="J42" s="168"/>
      <c r="K42" s="168"/>
      <c r="L42" s="168"/>
      <c r="M42" s="35"/>
    </row>
    <row r="43" spans="1:16" ht="22.5" customHeight="1" x14ac:dyDescent="0.5">
      <c r="A43" s="35"/>
      <c r="B43" s="32" t="s">
        <v>28</v>
      </c>
      <c r="C43" s="167">
        <v>241758</v>
      </c>
      <c r="D43" s="168"/>
      <c r="E43" s="168"/>
      <c r="F43" s="32"/>
      <c r="G43" s="32"/>
      <c r="H43" s="32" t="s">
        <v>28</v>
      </c>
      <c r="I43" s="168"/>
      <c r="J43" s="168"/>
      <c r="K43" s="168"/>
      <c r="L43" s="168"/>
      <c r="M43" s="35"/>
    </row>
    <row r="44" spans="1:16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6" ht="16.5" customHeight="1" x14ac:dyDescent="0.5">
      <c r="A45" s="1" t="s">
        <v>2</v>
      </c>
      <c r="B45" s="1"/>
      <c r="C45" s="1"/>
      <c r="D45" s="1"/>
      <c r="E45" s="1"/>
    </row>
    <row r="46" spans="1:16" ht="19.5" customHeight="1" x14ac:dyDescent="0.35">
      <c r="F46" s="174"/>
      <c r="G46" s="174"/>
      <c r="H46" s="174"/>
    </row>
    <row r="47" spans="1:16" ht="26.25" customHeight="1" x14ac:dyDescent="0.7">
      <c r="A47" s="175" t="s">
        <v>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</row>
    <row r="48" spans="1:16" ht="24" customHeight="1" x14ac:dyDescent="0.55000000000000004">
      <c r="A48" s="4" t="s">
        <v>4</v>
      </c>
      <c r="B48" s="176" t="s">
        <v>83</v>
      </c>
      <c r="C48" s="176"/>
      <c r="D48" s="148" t="s">
        <v>5</v>
      </c>
      <c r="E48" s="176" t="s">
        <v>82</v>
      </c>
      <c r="F48" s="176"/>
      <c r="G48" s="148" t="s">
        <v>6</v>
      </c>
      <c r="H48" s="176" t="s">
        <v>84</v>
      </c>
      <c r="I48" s="176"/>
      <c r="J48" s="148" t="s">
        <v>7</v>
      </c>
      <c r="K48" s="176" t="s">
        <v>81</v>
      </c>
      <c r="L48" s="176"/>
      <c r="M48" s="4" t="s">
        <v>87</v>
      </c>
    </row>
    <row r="49" spans="1:18" ht="27" customHeight="1" x14ac:dyDescent="0.55000000000000004">
      <c r="A49" s="146" t="s">
        <v>9</v>
      </c>
      <c r="B49" s="177" t="s">
        <v>79</v>
      </c>
      <c r="C49" s="178"/>
      <c r="D49" s="178"/>
      <c r="E49" s="178"/>
      <c r="F49" s="178"/>
      <c r="G49" s="148" t="s">
        <v>10</v>
      </c>
      <c r="H49" s="179" t="s">
        <v>64</v>
      </c>
      <c r="I49" s="179"/>
      <c r="J49" s="179"/>
      <c r="K49" s="179"/>
      <c r="L49" s="179"/>
      <c r="M49" s="179"/>
    </row>
    <row r="50" spans="1:18" ht="21.75" x14ac:dyDescent="0.5">
      <c r="A50" s="169" t="s">
        <v>11</v>
      </c>
      <c r="B50" s="171" t="s">
        <v>12</v>
      </c>
      <c r="C50" s="171"/>
      <c r="D50" s="172" t="s">
        <v>13</v>
      </c>
      <c r="E50" s="173"/>
      <c r="F50" s="9" t="s">
        <v>14</v>
      </c>
      <c r="G50" s="171" t="s">
        <v>15</v>
      </c>
      <c r="H50" s="171"/>
      <c r="I50" s="171"/>
      <c r="J50" s="171" t="s">
        <v>16</v>
      </c>
      <c r="K50" s="171"/>
      <c r="L50" s="169" t="s">
        <v>17</v>
      </c>
      <c r="M50" s="169"/>
      <c r="N50" s="10"/>
    </row>
    <row r="51" spans="1:18" ht="21.75" x14ac:dyDescent="0.5">
      <c r="A51" s="170"/>
      <c r="B51" s="11" t="s">
        <v>18</v>
      </c>
      <c r="C51" s="11" t="s">
        <v>19</v>
      </c>
      <c r="D51" s="11" t="s">
        <v>18</v>
      </c>
      <c r="E51" s="11" t="s">
        <v>19</v>
      </c>
      <c r="F51" s="11" t="s">
        <v>20</v>
      </c>
      <c r="G51" s="11" t="s">
        <v>18</v>
      </c>
      <c r="H51" s="11" t="s">
        <v>21</v>
      </c>
      <c r="I51" s="11" t="s">
        <v>19</v>
      </c>
      <c r="J51" s="11" t="s">
        <v>22</v>
      </c>
      <c r="K51" s="11" t="s">
        <v>23</v>
      </c>
      <c r="L51" s="170"/>
      <c r="M51" s="170"/>
    </row>
    <row r="52" spans="1:18" ht="17.100000000000001" customHeight="1" x14ac:dyDescent="0.5">
      <c r="A52" s="156" t="s">
        <v>88</v>
      </c>
      <c r="B52" s="13"/>
      <c r="C52" s="13">
        <v>90</v>
      </c>
      <c r="D52" s="124"/>
      <c r="E52" s="124"/>
      <c r="F52" s="125"/>
      <c r="G52" s="14"/>
      <c r="H52" s="14">
        <v>1.0860000000000001</v>
      </c>
      <c r="I52" s="14"/>
      <c r="J52" s="134">
        <f>G41-H52</f>
        <v>0.18199999999999994</v>
      </c>
      <c r="K52" s="14"/>
      <c r="L52" s="14"/>
      <c r="M52" s="166">
        <f>M41+J52</f>
        <v>296.07200000000012</v>
      </c>
      <c r="O52" s="18"/>
    </row>
    <row r="53" spans="1:18" ht="17.100000000000001" customHeight="1" x14ac:dyDescent="0.5">
      <c r="A53" s="19"/>
      <c r="B53" s="16"/>
      <c r="C53" s="16">
        <v>100</v>
      </c>
      <c r="D53" s="20"/>
      <c r="E53" s="20"/>
      <c r="F53" s="21"/>
      <c r="G53" s="17"/>
      <c r="H53" s="17">
        <v>1.7210000000000001</v>
      </c>
      <c r="I53" s="17"/>
      <c r="J53" s="17"/>
      <c r="K53" s="17">
        <f>H52-H53</f>
        <v>-0.63500000000000001</v>
      </c>
      <c r="L53" s="17"/>
      <c r="M53" s="17">
        <f>M52:N52+K53</f>
        <v>295.43700000000013</v>
      </c>
      <c r="O53" s="18"/>
    </row>
    <row r="54" spans="1:18" ht="17.100000000000001" customHeight="1" x14ac:dyDescent="0.5">
      <c r="A54" s="19"/>
      <c r="B54" s="27"/>
      <c r="C54" s="27">
        <v>110</v>
      </c>
      <c r="D54" s="28"/>
      <c r="E54" s="28"/>
      <c r="F54" s="29"/>
      <c r="G54" s="30"/>
      <c r="H54" s="30">
        <v>1.8320000000000001</v>
      </c>
      <c r="I54" s="30"/>
      <c r="J54" s="30"/>
      <c r="K54" s="30">
        <f>H53-H54</f>
        <v>-0.11099999999999999</v>
      </c>
      <c r="L54" s="30"/>
      <c r="M54" s="30">
        <f>M53:N53+K54</f>
        <v>295.32600000000014</v>
      </c>
      <c r="O54" s="18"/>
    </row>
    <row r="55" spans="1:18" ht="17.100000000000001" customHeight="1" x14ac:dyDescent="0.5">
      <c r="A55" s="19"/>
      <c r="B55" s="27"/>
      <c r="C55" s="27">
        <v>120</v>
      </c>
      <c r="D55" s="28"/>
      <c r="E55" s="28"/>
      <c r="F55" s="29"/>
      <c r="G55" s="30"/>
      <c r="H55" s="30">
        <v>1.698</v>
      </c>
      <c r="I55" s="30"/>
      <c r="J55" s="30">
        <f>H54-H55</f>
        <v>0.13400000000000012</v>
      </c>
      <c r="K55" s="30"/>
      <c r="L55" s="30"/>
      <c r="M55" s="17">
        <f>M54:N54+J55</f>
        <v>295.46000000000015</v>
      </c>
      <c r="N55" s="17"/>
      <c r="O55" s="17"/>
    </row>
    <row r="56" spans="1:18" ht="17.100000000000001" customHeight="1" x14ac:dyDescent="0.5">
      <c r="A56" s="154"/>
      <c r="B56" s="27"/>
      <c r="C56" s="27">
        <v>130</v>
      </c>
      <c r="D56" s="28"/>
      <c r="E56" s="27"/>
      <c r="F56" s="27"/>
      <c r="G56" s="19"/>
      <c r="H56" s="27">
        <v>1.4690000000000001</v>
      </c>
      <c r="I56" s="27"/>
      <c r="J56" s="30">
        <f>H55-H56</f>
        <v>0.22899999999999987</v>
      </c>
      <c r="K56" s="28"/>
      <c r="L56" s="29"/>
      <c r="M56" s="30">
        <f>M55:N55+J56</f>
        <v>295.68900000000014</v>
      </c>
      <c r="N56" s="30"/>
      <c r="O56" s="30"/>
      <c r="P56" s="30"/>
      <c r="Q56" s="30"/>
      <c r="R56" s="30"/>
    </row>
    <row r="57" spans="1:18" ht="17.100000000000001" customHeight="1" x14ac:dyDescent="0.5">
      <c r="A57" s="16"/>
      <c r="B57" s="16"/>
      <c r="C57" s="16">
        <v>140</v>
      </c>
      <c r="D57" s="20"/>
      <c r="E57" s="20"/>
      <c r="F57" s="19"/>
      <c r="G57" s="16"/>
      <c r="H57" s="16">
        <v>1.5429999999999999</v>
      </c>
      <c r="I57" s="20"/>
      <c r="J57" s="20"/>
      <c r="K57" s="17">
        <f>H56-H57</f>
        <v>-7.3999999999999844E-2</v>
      </c>
      <c r="L57" s="17"/>
      <c r="M57" s="17">
        <f>M56:N56+K57</f>
        <v>295.61500000000012</v>
      </c>
      <c r="N57" s="17"/>
      <c r="O57" s="17"/>
      <c r="P57" s="17"/>
      <c r="Q57" s="17"/>
    </row>
    <row r="58" spans="1:18" ht="17.100000000000001" customHeight="1" x14ac:dyDescent="0.5">
      <c r="A58" s="19" t="s">
        <v>94</v>
      </c>
      <c r="B58" s="16"/>
      <c r="C58" s="16"/>
      <c r="D58" s="20"/>
      <c r="E58" s="20"/>
      <c r="F58" s="19"/>
      <c r="G58" s="27">
        <v>1.3140000000000001</v>
      </c>
      <c r="H58" s="27"/>
      <c r="I58" s="28">
        <v>1.288</v>
      </c>
      <c r="J58" s="28">
        <f>H57-I58</f>
        <v>0.25499999999999989</v>
      </c>
      <c r="K58" s="29"/>
      <c r="L58" s="30"/>
      <c r="M58" s="30">
        <f>M57:N57+J58</f>
        <v>295.87000000000012</v>
      </c>
      <c r="N58" s="30"/>
      <c r="O58" s="30"/>
      <c r="P58" s="30"/>
      <c r="Q58" s="30"/>
    </row>
    <row r="59" spans="1:18" ht="17.100000000000001" customHeight="1" x14ac:dyDescent="0.5">
      <c r="A59" s="163" t="s">
        <v>24</v>
      </c>
      <c r="B59" s="161"/>
      <c r="C59" s="161"/>
      <c r="D59" s="24"/>
      <c r="E59" s="24"/>
      <c r="F59" s="164"/>
      <c r="G59" s="161"/>
      <c r="H59" s="161"/>
      <c r="I59" s="24">
        <v>2.5920000000000001</v>
      </c>
      <c r="J59" s="24"/>
      <c r="K59" s="26">
        <f>G58-I59</f>
        <v>-1.278</v>
      </c>
      <c r="L59" s="26"/>
      <c r="M59" s="137">
        <f>M58:N58+K59</f>
        <v>294.5920000000001</v>
      </c>
      <c r="N59" s="30"/>
      <c r="O59" s="30"/>
      <c r="P59" s="30"/>
      <c r="Q59" s="30"/>
    </row>
    <row r="60" spans="1:18" ht="17.100000000000001" customHeight="1" x14ac:dyDescent="0.5">
      <c r="A60" s="27"/>
      <c r="B60" s="27"/>
      <c r="C60" s="27"/>
      <c r="D60" s="28"/>
      <c r="E60" s="28"/>
      <c r="F60" s="154"/>
      <c r="G60" s="30">
        <f>G10+G19+G23+G37+G41+G58</f>
        <v>10.623000000000001</v>
      </c>
      <c r="H60" s="27"/>
      <c r="I60" s="165">
        <f>I59:J59+I58+I37+I41+I23+I19</f>
        <v>10.623000000000001</v>
      </c>
      <c r="J60" s="30">
        <f>J58+J56+J55+J52+J41+J40+J39+J38+J37+J36+J23+J19+J17+J13+J12+J11</f>
        <v>9.2330000000000005</v>
      </c>
      <c r="K60" s="30">
        <f>K59:L59+K57+K54+K53+K24+K22+K21+K20+K18+K16+K15+K14</f>
        <v>-9.2329999999999988</v>
      </c>
      <c r="L60" s="154"/>
      <c r="M60" s="27">
        <v>294.59199999999998</v>
      </c>
      <c r="N60" s="27"/>
      <c r="O60" s="28"/>
      <c r="P60" s="28"/>
      <c r="Q60" s="29"/>
    </row>
    <row r="61" spans="1:18" ht="17.100000000000001" customHeight="1" x14ac:dyDescent="0.35">
      <c r="A61" s="16"/>
      <c r="B61" s="16"/>
      <c r="C61" s="16"/>
      <c r="D61" s="20"/>
      <c r="E61" s="20"/>
      <c r="F61" s="21"/>
      <c r="G61" s="26">
        <v>-10.622999999999999</v>
      </c>
      <c r="H61" s="26"/>
      <c r="I61" s="26"/>
      <c r="J61" s="26">
        <v>-9.2330000000000005</v>
      </c>
      <c r="K61" s="26"/>
      <c r="L61" s="26"/>
      <c r="M61" s="26">
        <v>294.59199999999998</v>
      </c>
      <c r="N61" s="17"/>
      <c r="O61" s="18"/>
    </row>
    <row r="62" spans="1:18" ht="17.100000000000001" customHeight="1" thickBot="1" x14ac:dyDescent="0.4">
      <c r="A62" s="16"/>
      <c r="B62" s="16"/>
      <c r="C62" s="16"/>
      <c r="D62" s="20"/>
      <c r="E62" s="20"/>
      <c r="F62" s="21"/>
      <c r="G62" s="138">
        <v>0</v>
      </c>
      <c r="H62" s="138"/>
      <c r="I62" s="138"/>
      <c r="J62" s="138">
        <v>0</v>
      </c>
      <c r="K62" s="138"/>
      <c r="L62" s="138"/>
      <c r="M62" s="138">
        <v>0</v>
      </c>
      <c r="O62" s="18"/>
    </row>
    <row r="63" spans="1:18" ht="17.100000000000001" customHeight="1" thickTop="1" x14ac:dyDescent="0.35">
      <c r="A63" s="16"/>
      <c r="B63" s="16"/>
      <c r="C63" s="16"/>
      <c r="D63" s="20"/>
      <c r="E63" s="20"/>
      <c r="F63" s="21"/>
      <c r="G63" s="30"/>
      <c r="H63" s="30"/>
      <c r="I63" s="30"/>
      <c r="J63" s="30"/>
      <c r="K63" s="30"/>
      <c r="L63" s="30"/>
      <c r="M63" s="30"/>
      <c r="O63" s="18"/>
    </row>
    <row r="64" spans="1:18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30"/>
      <c r="H67" s="30"/>
      <c r="I67" s="30"/>
      <c r="J67" s="30"/>
      <c r="K67" s="30"/>
      <c r="L67" s="30"/>
      <c r="M67" s="30"/>
      <c r="O67" s="18"/>
    </row>
    <row r="68" spans="1:16" ht="17.100000000000001" customHeight="1" x14ac:dyDescent="0.35">
      <c r="A68" s="16"/>
      <c r="B68" s="16"/>
      <c r="C68" s="16"/>
      <c r="D68" s="20"/>
      <c r="E68" s="20"/>
      <c r="F68" s="21"/>
      <c r="G68" s="17"/>
      <c r="H68" s="17"/>
      <c r="I68" s="17"/>
      <c r="J68" s="17"/>
      <c r="K68" s="17"/>
      <c r="L68" s="17"/>
      <c r="M68" s="17"/>
      <c r="O68" s="18"/>
      <c r="P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47"/>
      <c r="B80" s="147"/>
      <c r="C80" s="147"/>
      <c r="D80" s="24"/>
      <c r="E80" s="24"/>
      <c r="F80" s="25"/>
      <c r="G80" s="26"/>
      <c r="H80" s="26"/>
      <c r="I80" s="26"/>
      <c r="J80" s="26"/>
      <c r="K80" s="26"/>
      <c r="L80" s="26"/>
      <c r="M80" s="26"/>
      <c r="O80" s="18"/>
    </row>
    <row r="81" spans="1:15" s="35" customFormat="1" ht="17.100000000000001" customHeight="1" x14ac:dyDescent="0.5">
      <c r="A81" s="145"/>
      <c r="B81" s="32"/>
      <c r="C81" s="168"/>
      <c r="D81" s="168"/>
      <c r="E81" s="168"/>
      <c r="F81" s="34"/>
      <c r="G81" s="32"/>
      <c r="H81" s="32"/>
      <c r="I81" s="152"/>
      <c r="J81" s="152"/>
      <c r="K81" s="152"/>
      <c r="L81" s="152"/>
      <c r="M81" s="152"/>
      <c r="O81" s="153"/>
    </row>
    <row r="82" spans="1:15" s="35" customFormat="1" ht="17.100000000000001" customHeight="1" x14ac:dyDescent="0.5">
      <c r="A82" s="145"/>
      <c r="B82" s="32" t="s">
        <v>25</v>
      </c>
      <c r="C82" s="168" t="s">
        <v>80</v>
      </c>
      <c r="D82" s="168"/>
      <c r="E82" s="168"/>
      <c r="F82" s="34" t="s">
        <v>26</v>
      </c>
      <c r="G82" s="32"/>
      <c r="H82" s="32" t="s">
        <v>27</v>
      </c>
      <c r="I82" s="152"/>
      <c r="J82" s="152"/>
      <c r="K82" s="152"/>
      <c r="L82" s="152"/>
      <c r="M82" s="152"/>
      <c r="O82" s="153"/>
    </row>
    <row r="83" spans="1:15" s="35" customFormat="1" ht="17.100000000000001" customHeight="1" x14ac:dyDescent="0.5">
      <c r="B83" s="32" t="s">
        <v>28</v>
      </c>
      <c r="C83" s="167">
        <v>241758</v>
      </c>
      <c r="D83" s="168"/>
      <c r="E83" s="168"/>
      <c r="F83" s="32"/>
      <c r="G83" s="32"/>
      <c r="H83" s="32" t="s">
        <v>28</v>
      </c>
      <c r="I83" s="152"/>
      <c r="J83" s="152"/>
      <c r="K83" s="152"/>
      <c r="L83" s="152"/>
      <c r="M83" s="152"/>
      <c r="O83" s="153"/>
    </row>
    <row r="84" spans="1:15" s="35" customFormat="1" ht="17.100000000000001" customHeight="1" x14ac:dyDescent="0.35">
      <c r="A84" s="149"/>
      <c r="B84" s="149"/>
      <c r="C84" s="149"/>
      <c r="D84" s="150"/>
      <c r="E84" s="150"/>
      <c r="F84" s="151"/>
      <c r="G84" s="152"/>
      <c r="H84" s="152"/>
      <c r="I84" s="152"/>
      <c r="J84" s="152"/>
      <c r="K84" s="152"/>
      <c r="L84" s="152"/>
      <c r="M84" s="152"/>
      <c r="O84" s="153"/>
    </row>
    <row r="85" spans="1:15" s="35" customFormat="1" ht="17.100000000000001" customHeight="1" x14ac:dyDescent="0.35">
      <c r="A85" s="149"/>
      <c r="B85" s="149"/>
      <c r="C85" s="149"/>
      <c r="D85" s="150"/>
      <c r="E85" s="150"/>
      <c r="F85" s="151"/>
      <c r="G85" s="152"/>
      <c r="H85" s="152"/>
      <c r="I85" s="152"/>
      <c r="J85" s="152"/>
      <c r="K85" s="152"/>
      <c r="L85" s="152"/>
      <c r="M85" s="152"/>
      <c r="O85" s="153"/>
    </row>
    <row r="86" spans="1:15" s="35" customFormat="1" ht="17.100000000000001" customHeight="1" x14ac:dyDescent="0.35">
      <c r="A86" s="149"/>
      <c r="B86" s="149"/>
      <c r="C86" s="149"/>
      <c r="D86" s="150"/>
      <c r="E86" s="150"/>
      <c r="F86" s="151"/>
      <c r="G86" s="152"/>
      <c r="H86" s="152"/>
      <c r="I86" s="152"/>
      <c r="J86" s="152"/>
      <c r="K86" s="152"/>
      <c r="L86" s="152"/>
      <c r="M86" s="152"/>
      <c r="O86" s="153"/>
    </row>
    <row r="87" spans="1:15" s="35" customFormat="1" ht="17.100000000000001" customHeight="1" x14ac:dyDescent="0.35">
      <c r="A87" s="149"/>
      <c r="B87" s="149"/>
      <c r="C87" s="149"/>
      <c r="D87" s="150"/>
      <c r="E87" s="150"/>
      <c r="F87" s="151"/>
      <c r="G87" s="152"/>
      <c r="H87" s="152"/>
      <c r="I87" s="152"/>
      <c r="J87" s="152"/>
      <c r="K87" s="152"/>
      <c r="L87" s="152"/>
      <c r="M87" s="152"/>
      <c r="O87" s="153"/>
    </row>
    <row r="88" spans="1:15" ht="17.100000000000001" customHeight="1" x14ac:dyDescent="0.35">
      <c r="A88" s="27"/>
      <c r="B88" s="27"/>
      <c r="C88" s="27"/>
      <c r="D88" s="28"/>
      <c r="E88" s="28"/>
      <c r="F88" s="29"/>
      <c r="G88" s="30"/>
      <c r="H88" s="30"/>
      <c r="I88" s="30"/>
      <c r="J88" s="30"/>
      <c r="K88" s="30"/>
      <c r="L88" s="30"/>
      <c r="M88" s="30"/>
      <c r="O88" s="18"/>
    </row>
    <row r="89" spans="1:15" ht="17.100000000000001" customHeight="1" x14ac:dyDescent="0.35">
      <c r="A89" s="135"/>
      <c r="B89" s="135"/>
      <c r="C89" s="135"/>
      <c r="D89" s="24"/>
      <c r="E89" s="24"/>
      <c r="F89" s="25"/>
      <c r="G89" s="26"/>
      <c r="H89" s="26"/>
      <c r="I89" s="26"/>
      <c r="J89" s="26"/>
      <c r="K89" s="26"/>
      <c r="L89" s="26"/>
      <c r="M89" s="26"/>
      <c r="O89" s="18"/>
    </row>
    <row r="90" spans="1:15" ht="16.5" customHeight="1" x14ac:dyDescent="0.35">
      <c r="A90" s="16"/>
      <c r="B90" s="16"/>
      <c r="C90" s="16"/>
      <c r="D90" s="20"/>
      <c r="E90" s="20"/>
      <c r="F90" s="21"/>
      <c r="G90" s="17"/>
      <c r="H90" s="17"/>
      <c r="I90" s="17"/>
      <c r="J90" s="17"/>
      <c r="K90" s="17"/>
      <c r="L90" s="17"/>
      <c r="M90" s="17"/>
    </row>
    <row r="91" spans="1:15" ht="17.100000000000001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J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21"/>
      <c r="G100" s="17"/>
      <c r="H100" s="17"/>
      <c r="I100" s="17"/>
      <c r="J100" s="17"/>
      <c r="K100" s="17"/>
      <c r="L100" s="16"/>
      <c r="M100" s="17"/>
      <c r="O100" s="18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16"/>
      <c r="B114" s="16"/>
      <c r="C114" s="16"/>
      <c r="D114" s="16"/>
      <c r="E114" s="16"/>
      <c r="F114" s="21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  <c r="O116" s="18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3"/>
      <c r="B118" s="23"/>
      <c r="C118" s="23"/>
      <c r="D118" s="23"/>
      <c r="E118" s="23"/>
      <c r="F118" s="23"/>
      <c r="G118" s="26"/>
      <c r="H118" s="26"/>
      <c r="I118" s="26"/>
      <c r="J118" s="26"/>
      <c r="K118" s="26"/>
      <c r="L118" s="23"/>
      <c r="M118" s="26"/>
    </row>
    <row r="119" spans="1:15" ht="33" customHeight="1" x14ac:dyDescent="0.5">
      <c r="A119" s="31"/>
      <c r="B119" s="32" t="s">
        <v>25</v>
      </c>
      <c r="C119" s="168">
        <f>C75</f>
        <v>0</v>
      </c>
      <c r="D119" s="168"/>
      <c r="E119" s="168"/>
      <c r="F119" s="34" t="s">
        <v>26</v>
      </c>
      <c r="G119" s="32"/>
      <c r="H119" s="32" t="s">
        <v>27</v>
      </c>
      <c r="I119" s="168"/>
      <c r="J119" s="168"/>
      <c r="K119" s="168"/>
      <c r="L119" s="168"/>
      <c r="M119" s="35"/>
    </row>
    <row r="120" spans="1:15" ht="22.5" customHeight="1" x14ac:dyDescent="0.5">
      <c r="A120" s="35"/>
      <c r="B120" s="32" t="s">
        <v>28</v>
      </c>
      <c r="C120" s="167">
        <v>241758</v>
      </c>
      <c r="D120" s="168"/>
      <c r="E120" s="168"/>
      <c r="F120" s="32"/>
      <c r="G120" s="32"/>
      <c r="H120" s="32" t="s">
        <v>28</v>
      </c>
      <c r="I120" s="168"/>
      <c r="J120" s="168"/>
      <c r="K120" s="168"/>
      <c r="L120" s="168"/>
      <c r="M120" s="35"/>
    </row>
  </sheetData>
  <mergeCells count="39"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L50:M51"/>
    <mergeCell ref="B49:F49"/>
    <mergeCell ref="H49:M49"/>
    <mergeCell ref="C81:E81"/>
    <mergeCell ref="G50:I50"/>
    <mergeCell ref="J50:K50"/>
    <mergeCell ref="F46:H46"/>
    <mergeCell ref="A47:M47"/>
    <mergeCell ref="B48:C48"/>
    <mergeCell ref="E48:F48"/>
    <mergeCell ref="H48:I48"/>
    <mergeCell ref="K48:L48"/>
    <mergeCell ref="C83:E83"/>
    <mergeCell ref="C82:E82"/>
    <mergeCell ref="A50:A51"/>
    <mergeCell ref="B50:C50"/>
    <mergeCell ref="D50:E50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9" zoomScale="110" zoomScaleNormal="110" workbookViewId="0">
      <selection activeCell="C29" sqref="C29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81" t="s">
        <v>30</v>
      </c>
      <c r="B4" s="181"/>
      <c r="C4" s="181"/>
      <c r="D4" s="181"/>
      <c r="E4" s="181"/>
      <c r="F4" s="181"/>
      <c r="G4" s="181"/>
      <c r="H4" s="181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83</v>
      </c>
      <c r="C5" s="41" t="s">
        <v>5</v>
      </c>
      <c r="D5" s="41" t="str">
        <f>อท.15!E5</f>
        <v>P.5</v>
      </c>
      <c r="E5" s="40" t="s">
        <v>73</v>
      </c>
      <c r="G5" s="40" t="s">
        <v>32</v>
      </c>
      <c r="H5" s="40" t="s">
        <v>85</v>
      </c>
      <c r="I5" s="40"/>
    </row>
    <row r="6" spans="1:13" ht="24.6" customHeight="1" x14ac:dyDescent="0.5">
      <c r="A6" s="40" t="s">
        <v>33</v>
      </c>
      <c r="B6" s="41" t="s">
        <v>84</v>
      </c>
      <c r="C6" s="40" t="s">
        <v>34</v>
      </c>
      <c r="D6" s="42" t="s">
        <v>81</v>
      </c>
      <c r="E6" s="182" t="s">
        <v>35</v>
      </c>
      <c r="F6" s="182"/>
      <c r="G6" s="182" t="s">
        <v>36</v>
      </c>
      <c r="H6" s="182"/>
      <c r="I6" s="40"/>
      <c r="M6" s="44"/>
    </row>
    <row r="7" spans="1:13" ht="24.6" customHeight="1" x14ac:dyDescent="0.35">
      <c r="A7" s="40"/>
      <c r="B7" s="40"/>
      <c r="D7" s="40"/>
      <c r="E7" s="40"/>
      <c r="G7" s="182" t="s">
        <v>37</v>
      </c>
      <c r="H7" s="182"/>
      <c r="I7" s="40"/>
    </row>
    <row r="8" spans="1:13" ht="24.6" customHeight="1" x14ac:dyDescent="0.35">
      <c r="A8" s="40" t="s">
        <v>38</v>
      </c>
      <c r="B8" s="45">
        <v>242136</v>
      </c>
      <c r="C8" s="40" t="s">
        <v>39</v>
      </c>
      <c r="D8" s="40"/>
      <c r="E8" s="41" t="s">
        <v>74</v>
      </c>
      <c r="F8" s="46" t="s">
        <v>40</v>
      </c>
      <c r="G8" s="41">
        <f>อท.15!M10</f>
        <v>294.59199999999998</v>
      </c>
      <c r="H8" s="40" t="s">
        <v>41</v>
      </c>
      <c r="I8" s="40"/>
    </row>
    <row r="9" spans="1:13" ht="24.6" customHeight="1" x14ac:dyDescent="0.35">
      <c r="A9" s="182"/>
      <c r="B9" s="182"/>
      <c r="C9" s="40" t="s">
        <v>42</v>
      </c>
      <c r="E9" s="182" t="s">
        <v>95</v>
      </c>
      <c r="F9" s="182"/>
      <c r="G9" s="182" t="s">
        <v>43</v>
      </c>
      <c r="H9" s="182"/>
      <c r="I9" s="41"/>
      <c r="J9" s="41"/>
    </row>
    <row r="10" spans="1:13" ht="24.6" customHeight="1" x14ac:dyDescent="0.35">
      <c r="A10" s="40"/>
      <c r="B10" s="40"/>
      <c r="C10" s="182" t="s">
        <v>44</v>
      </c>
      <c r="D10" s="182"/>
      <c r="E10" s="182"/>
      <c r="F10" s="182"/>
      <c r="G10" s="48" t="s">
        <v>75</v>
      </c>
      <c r="H10" s="43" t="s">
        <v>76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290.58999999999997</v>
      </c>
      <c r="D11" s="40" t="s">
        <v>46</v>
      </c>
      <c r="E11" s="41"/>
      <c r="F11" s="46" t="s">
        <v>47</v>
      </c>
      <c r="G11" s="48" t="s">
        <v>96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83" t="s">
        <v>78</v>
      </c>
      <c r="B14" s="183"/>
      <c r="C14" s="183"/>
      <c r="D14" s="183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295.57299999999998</v>
      </c>
      <c r="C18" s="56">
        <v>65</v>
      </c>
      <c r="D18" s="55">
        <v>289.18</v>
      </c>
      <c r="E18" s="57"/>
      <c r="F18" s="58"/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60">
        <v>295.60199999999998</v>
      </c>
      <c r="C19" s="54">
        <v>70</v>
      </c>
      <c r="D19" s="60">
        <v>289.89</v>
      </c>
      <c r="E19" s="54"/>
      <c r="F19" s="60"/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60">
        <v>295.601</v>
      </c>
      <c r="C20" s="54">
        <v>75</v>
      </c>
      <c r="D20" s="60">
        <v>291.78399999999999</v>
      </c>
      <c r="E20" s="57"/>
      <c r="F20" s="60"/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60">
        <v>295.49599999999998</v>
      </c>
      <c r="C21" s="16">
        <v>80</v>
      </c>
      <c r="D21" s="60">
        <v>294.51799999999997</v>
      </c>
      <c r="E21" s="54"/>
      <c r="F21" s="60"/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60">
        <v>295.267</v>
      </c>
      <c r="C22" s="54">
        <v>85</v>
      </c>
      <c r="D22" s="60">
        <v>295.12099999999998</v>
      </c>
      <c r="E22" s="57"/>
      <c r="F22" s="60"/>
      <c r="G22" s="54"/>
      <c r="H22" s="60"/>
      <c r="J22" s="40"/>
      <c r="K22" s="119"/>
      <c r="M22" s="40"/>
    </row>
    <row r="23" spans="1:14" ht="18" customHeight="1" x14ac:dyDescent="0.5">
      <c r="A23" s="158" t="s">
        <v>77</v>
      </c>
      <c r="B23" s="159">
        <v>295.89100000000002</v>
      </c>
      <c r="C23" s="16" t="s">
        <v>90</v>
      </c>
      <c r="D23" s="60">
        <v>295.72000000000003</v>
      </c>
      <c r="E23" s="54"/>
      <c r="F23" s="60"/>
      <c r="G23" s="57"/>
      <c r="H23" s="60"/>
      <c r="K23" s="119"/>
      <c r="M23" s="40"/>
    </row>
    <row r="24" spans="1:14" ht="18" customHeight="1" x14ac:dyDescent="0.5">
      <c r="A24" s="16" t="s">
        <v>89</v>
      </c>
      <c r="B24" s="60">
        <v>294.726</v>
      </c>
      <c r="C24" s="158" t="s">
        <v>86</v>
      </c>
      <c r="D24" s="159">
        <v>296.072</v>
      </c>
      <c r="E24" s="57"/>
      <c r="F24" s="60"/>
      <c r="G24" s="57"/>
      <c r="H24" s="60"/>
      <c r="K24" s="119"/>
      <c r="M24" s="40"/>
    </row>
    <row r="25" spans="1:14" ht="18" customHeight="1" x14ac:dyDescent="0.5">
      <c r="A25" s="16">
        <v>5</v>
      </c>
      <c r="B25" s="60">
        <v>293.10500000000002</v>
      </c>
      <c r="C25" s="16">
        <v>100</v>
      </c>
      <c r="D25" s="60">
        <v>295.43700000000001</v>
      </c>
      <c r="E25" s="54"/>
      <c r="F25" s="60"/>
      <c r="G25" s="54"/>
      <c r="H25" s="60"/>
      <c r="K25" s="119"/>
      <c r="M25" s="40"/>
    </row>
    <row r="26" spans="1:14" ht="18" customHeight="1" x14ac:dyDescent="0.5">
      <c r="A26" s="16">
        <v>10</v>
      </c>
      <c r="B26" s="60">
        <v>292.83699999999999</v>
      </c>
      <c r="C26" s="54">
        <v>110</v>
      </c>
      <c r="D26" s="60">
        <v>295.32600000000002</v>
      </c>
      <c r="E26" s="57"/>
      <c r="F26" s="60"/>
      <c r="G26" s="57"/>
      <c r="H26" s="60"/>
      <c r="K26" s="119"/>
      <c r="M26" s="40"/>
    </row>
    <row r="27" spans="1:14" ht="18" customHeight="1" x14ac:dyDescent="0.5">
      <c r="A27" s="16">
        <v>15</v>
      </c>
      <c r="B27" s="60">
        <v>292.24</v>
      </c>
      <c r="C27" s="54">
        <v>120</v>
      </c>
      <c r="D27" s="60">
        <v>295.45999999999998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21" t="s">
        <v>61</v>
      </c>
      <c r="B28" s="144">
        <v>290.58999999999997</v>
      </c>
      <c r="C28" s="16">
        <v>130</v>
      </c>
      <c r="D28" s="60">
        <v>295.68900000000002</v>
      </c>
      <c r="E28" s="54"/>
      <c r="F28" s="60"/>
      <c r="G28" s="57"/>
      <c r="H28" s="60"/>
      <c r="M28" s="122"/>
    </row>
    <row r="29" spans="1:14" ht="18" customHeight="1" x14ac:dyDescent="0.5">
      <c r="A29" s="16">
        <v>20</v>
      </c>
      <c r="B29" s="60">
        <v>289.63</v>
      </c>
      <c r="C29" s="16">
        <v>140</v>
      </c>
      <c r="D29" s="60">
        <v>295.61500000000001</v>
      </c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6">
        <v>25</v>
      </c>
      <c r="B30" s="60">
        <v>289.42</v>
      </c>
      <c r="C30" s="16"/>
      <c r="D30" s="60"/>
      <c r="E30" s="54"/>
      <c r="F30" s="60"/>
      <c r="G30" s="54"/>
      <c r="H30" s="60"/>
      <c r="M30" s="122"/>
    </row>
    <row r="31" spans="1:14" ht="18" customHeight="1" x14ac:dyDescent="0.5">
      <c r="A31" s="16">
        <v>30</v>
      </c>
      <c r="B31" s="60">
        <v>289.58999999999997</v>
      </c>
      <c r="C31" s="54"/>
      <c r="D31" s="60"/>
      <c r="E31" s="54"/>
      <c r="F31" s="60"/>
      <c r="G31" s="54"/>
      <c r="H31" s="60"/>
      <c r="M31" s="122"/>
    </row>
    <row r="32" spans="1:14" ht="18" customHeight="1" x14ac:dyDescent="0.5">
      <c r="A32" s="16">
        <v>35</v>
      </c>
      <c r="B32" s="60">
        <v>290.14</v>
      </c>
      <c r="C32" s="54"/>
      <c r="D32" s="60"/>
      <c r="E32" s="54"/>
      <c r="F32" s="60"/>
      <c r="G32" s="54"/>
      <c r="H32" s="60"/>
      <c r="M32" s="122"/>
    </row>
    <row r="33" spans="1:16" ht="18" customHeight="1" x14ac:dyDescent="0.5">
      <c r="A33" s="16">
        <v>40</v>
      </c>
      <c r="B33" s="60">
        <v>289.64</v>
      </c>
      <c r="C33" s="141"/>
      <c r="D33" s="60"/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45</v>
      </c>
      <c r="B34" s="60">
        <v>289.08999999999997</v>
      </c>
      <c r="C34" s="141"/>
      <c r="D34" s="60"/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50</v>
      </c>
      <c r="B35" s="139">
        <v>288.88</v>
      </c>
      <c r="C35" s="141"/>
      <c r="D35" s="140"/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55</v>
      </c>
      <c r="B36" s="60">
        <v>289.49</v>
      </c>
      <c r="C36" s="141"/>
      <c r="D36" s="60"/>
      <c r="E36" s="54"/>
      <c r="F36" s="60"/>
      <c r="G36" s="54"/>
      <c r="H36" s="60"/>
    </row>
    <row r="37" spans="1:16" ht="24" customHeight="1" x14ac:dyDescent="0.5">
      <c r="A37" s="135">
        <v>60</v>
      </c>
      <c r="B37" s="61">
        <v>289.45999999999998</v>
      </c>
      <c r="C37" s="142"/>
      <c r="D37" s="61"/>
      <c r="E37" s="136"/>
      <c r="F37" s="61"/>
      <c r="G37" s="136"/>
      <c r="H37" s="61"/>
    </row>
    <row r="38" spans="1:16" s="63" customFormat="1" ht="24" customHeight="1" x14ac:dyDescent="0.5">
      <c r="A38" s="180" t="s">
        <v>57</v>
      </c>
      <c r="B38" s="180"/>
      <c r="C38" s="143">
        <v>288.5</v>
      </c>
      <c r="D38" s="126" t="s">
        <v>58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A16"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85">
        <v>2559</v>
      </c>
      <c r="P1" s="186"/>
      <c r="Q1" s="187"/>
    </row>
    <row r="2" spans="14:17" ht="15" customHeight="1" x14ac:dyDescent="0.35">
      <c r="O2" s="188" t="str">
        <f>I52</f>
        <v>สำรวจเมื่อ 7 ม.ค.2558</v>
      </c>
      <c r="P2" s="189"/>
      <c r="Q2" s="190"/>
    </row>
    <row r="3" spans="14:17" ht="15" customHeight="1" x14ac:dyDescent="0.45">
      <c r="O3" s="67" t="s">
        <v>59</v>
      </c>
      <c r="P3" s="68" t="s">
        <v>60</v>
      </c>
      <c r="Q3" s="69" t="s">
        <v>61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59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60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59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60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59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60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59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60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59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60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59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60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59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60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91" t="s">
        <v>24</v>
      </c>
      <c r="B51" s="192"/>
      <c r="C51" s="105">
        <v>266.95999999999998</v>
      </c>
      <c r="D51" s="106" t="s">
        <v>62</v>
      </c>
      <c r="E51" s="191" t="s">
        <v>63</v>
      </c>
      <c r="F51" s="192"/>
      <c r="G51" s="105">
        <v>267.61200000000002</v>
      </c>
      <c r="H51" s="107" t="s">
        <v>62</v>
      </c>
      <c r="I51" s="191" t="s">
        <v>64</v>
      </c>
      <c r="J51" s="192"/>
      <c r="K51" s="108">
        <v>267.34199999999998</v>
      </c>
      <c r="L51" s="107" t="s">
        <v>62</v>
      </c>
      <c r="N51" s="109"/>
      <c r="O51" s="74"/>
      <c r="P51" s="75"/>
      <c r="Q51" s="73"/>
    </row>
    <row r="52" spans="1:17" s="104" customFormat="1" ht="24.95" customHeight="1" x14ac:dyDescent="0.45">
      <c r="A52" s="193" t="s">
        <v>65</v>
      </c>
      <c r="B52" s="194"/>
      <c r="C52" s="105">
        <v>257</v>
      </c>
      <c r="D52" s="106" t="s">
        <v>62</v>
      </c>
      <c r="E52" s="193" t="s">
        <v>66</v>
      </c>
      <c r="F52" s="194"/>
      <c r="G52" s="105">
        <v>254.2</v>
      </c>
      <c r="H52" s="107" t="s">
        <v>62</v>
      </c>
      <c r="I52" s="195" t="s">
        <v>67</v>
      </c>
      <c r="J52" s="196"/>
      <c r="K52" s="196"/>
      <c r="L52" s="197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84" t="s">
        <v>68</v>
      </c>
      <c r="F56" s="184"/>
      <c r="G56" s="184"/>
      <c r="H56" s="184"/>
      <c r="I56" s="184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2020-01-14T03:59:17Z</cp:lastPrinted>
  <dcterms:created xsi:type="dcterms:W3CDTF">2017-11-15T07:22:33Z</dcterms:created>
  <dcterms:modified xsi:type="dcterms:W3CDTF">2020-02-17T04:23:46Z</dcterms:modified>
</cp:coreProperties>
</file>