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-P.56A" sheetId="1" r:id="rId1"/>
    <sheet name="ปริมาณน้ำสูงสุด" sheetId="2" r:id="rId2"/>
    <sheet name="ปริมาณน้ำต่ำสุด" sheetId="3" r:id="rId3"/>
    <sheet name="Data P.56A" sheetId="4" r:id="rId4"/>
  </sheets>
  <externalReferences>
    <externalReference r:id="rId7"/>
  </externalReferences>
  <definedNames>
    <definedName name="_xlnm.Print_Area" localSheetId="3">'Data P.56A'!$A:$O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<sst xmlns="http://schemas.openxmlformats.org/spreadsheetml/2006/main" count="41" uniqueCount="21">
  <si>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</si>
  <si>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</si>
  <si>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</si>
  <si>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พื้นที่รับน้ำ   539   ตร.กม.</t>
  </si>
  <si>
    <t>ตลิ่งฝั่งซ้าย 415.730 ม.(ร.ท.ก.) ตลิ่งฝั่งขวา  415.768  ม.(ร.ท.ก.) ท้องน้ำ 409.270         ม.(ร.ท.ก.) ศูนย์เสาระดับน้ำ  408.300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</si>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</sst>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bbbb"/>
    <numFmt numFmtId="242" formatCode="#,##0_ ;\-#,##0\ "/>
    <numFmt numFmtId="243" formatCode="mmm\-yyyy"/>
    <numFmt numFmtId="244" formatCode="#,##0.0_ ;\-#,##0.0\ "/>
    <numFmt numFmtId="245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39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39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39" fontId="25" fillId="0" borderId="0" xfId="46" applyNumberFormat="1" applyFont="1" applyAlignment="1">
      <alignment horizontal="center"/>
      <protection/>
    </xf>
    <xf numFmtId="241" fontId="0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39" fontId="26" fillId="0" borderId="11" xfId="46" applyNumberFormat="1" applyFont="1" applyBorder="1" applyAlignment="1">
      <alignment horizontal="centerContinuous"/>
      <protection/>
    </xf>
    <xf numFmtId="239" fontId="26" fillId="0" borderId="12" xfId="46" applyNumberFormat="1" applyFont="1" applyBorder="1" applyAlignment="1">
      <alignment horizontal="centerContinuous"/>
      <protection/>
    </xf>
    <xf numFmtId="239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239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39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Continuous"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6" fillId="0" borderId="16" xfId="46" applyNumberFormat="1" applyFont="1" applyBorder="1" applyAlignment="1">
      <alignment horizontal="center"/>
      <protection/>
    </xf>
    <xf numFmtId="2" fontId="26" fillId="0" borderId="20" xfId="46" applyNumberFormat="1" applyFont="1" applyBorder="1">
      <alignment/>
      <protection/>
    </xf>
    <xf numFmtId="239" fontId="26" fillId="0" borderId="20" xfId="46" applyNumberFormat="1" applyFont="1" applyBorder="1" applyAlignment="1">
      <alignment horizontal="center"/>
      <protection/>
    </xf>
    <xf numFmtId="2" fontId="26" fillId="0" borderId="20" xfId="46" applyNumberFormat="1" applyFont="1" applyBorder="1" applyAlignment="1">
      <alignment horizontal="left"/>
      <protection/>
    </xf>
    <xf numFmtId="2" fontId="26" fillId="0" borderId="20" xfId="46" applyNumberFormat="1" applyFont="1" applyBorder="1" applyAlignment="1">
      <alignment horizontal="center"/>
      <protection/>
    </xf>
    <xf numFmtId="239" fontId="26" fillId="0" borderId="16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6" fillId="0" borderId="17" xfId="46" applyNumberFormat="1" applyFont="1" applyBorder="1">
      <alignment/>
      <protection/>
    </xf>
    <xf numFmtId="239" fontId="26" fillId="0" borderId="17" xfId="46" applyNumberFormat="1" applyFont="1" applyBorder="1" applyAlignment="1">
      <alignment horizontal="right"/>
      <protection/>
    </xf>
    <xf numFmtId="239" fontId="26" fillId="0" borderId="17" xfId="46" applyNumberFormat="1" applyFont="1" applyBorder="1" applyAlignment="1">
      <alignment horizontal="center"/>
      <protection/>
    </xf>
    <xf numFmtId="239" fontId="26" fillId="0" borderId="19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10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0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0" fontId="28" fillId="0" borderId="0" xfId="46" applyFont="1">
      <alignment/>
      <protection/>
    </xf>
    <xf numFmtId="0" fontId="0" fillId="0" borderId="16" xfId="46" applyFont="1" applyFill="1" applyBorder="1" applyAlignment="1">
      <alignment horizontal="center"/>
      <protection/>
    </xf>
    <xf numFmtId="2" fontId="0" fillId="18" borderId="22" xfId="46" applyNumberFormat="1" applyFont="1" applyFill="1" applyBorder="1" applyAlignment="1">
      <alignment horizontal="right"/>
      <protection/>
    </xf>
    <xf numFmtId="240" fontId="0" fillId="0" borderId="23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0" fontId="0" fillId="0" borderId="23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240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39" fontId="29" fillId="0" borderId="23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39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5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35"/>
          <c:w val="0.84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P.56A'!$Q$9:$Q$29</c:f>
              <c:numCache>
                <c:ptCount val="21"/>
                <c:pt idx="0">
                  <c:v>4.18</c:v>
                </c:pt>
                <c:pt idx="1">
                  <c:v>2.7</c:v>
                </c:pt>
                <c:pt idx="2">
                  <c:v>4.2</c:v>
                </c:pt>
                <c:pt idx="3">
                  <c:v>4.23</c:v>
                </c:pt>
                <c:pt idx="4">
                  <c:v>4.61</c:v>
                </c:pt>
                <c:pt idx="5">
                  <c:v>5.029999999999973</c:v>
                </c:pt>
                <c:pt idx="6">
                  <c:v>7.48</c:v>
                </c:pt>
                <c:pt idx="7">
                  <c:v>4.48</c:v>
                </c:pt>
                <c:pt idx="8">
                  <c:v>4.170000000000016</c:v>
                </c:pt>
                <c:pt idx="9">
                  <c:v>4.089999999999975</c:v>
                </c:pt>
                <c:pt idx="10">
                  <c:v>4.420000000000016</c:v>
                </c:pt>
                <c:pt idx="11">
                  <c:v>4.050000000000011</c:v>
                </c:pt>
                <c:pt idx="12">
                  <c:v>4.849999999999966</c:v>
                </c:pt>
                <c:pt idx="13">
                  <c:v>4.139999999999986</c:v>
                </c:pt>
                <c:pt idx="14">
                  <c:v>5.019999999999982</c:v>
                </c:pt>
                <c:pt idx="15">
                  <c:v>4.360000000000014</c:v>
                </c:pt>
                <c:pt idx="16">
                  <c:v>1.8100000000000023</c:v>
                </c:pt>
                <c:pt idx="17">
                  <c:v>2.4499999999999886</c:v>
                </c:pt>
                <c:pt idx="18">
                  <c:v>3.38</c:v>
                </c:pt>
                <c:pt idx="19">
                  <c:v>3.66</c:v>
                </c:pt>
                <c:pt idx="20">
                  <c:v>2.83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P.56A'!$T$9:$T$29</c:f>
              <c:numCache>
                <c:ptCount val="21"/>
                <c:pt idx="0">
                  <c:v>0.6</c:v>
                </c:pt>
                <c:pt idx="1">
                  <c:v>0.59</c:v>
                </c:pt>
                <c:pt idx="2">
                  <c:v>0.52</c:v>
                </c:pt>
                <c:pt idx="3">
                  <c:v>0.48</c:v>
                </c:pt>
                <c:pt idx="4">
                  <c:v>0.37</c:v>
                </c:pt>
                <c:pt idx="5">
                  <c:v>0.32</c:v>
                </c:pt>
                <c:pt idx="6">
                  <c:v>0.51</c:v>
                </c:pt>
                <c:pt idx="7">
                  <c:v>1.22</c:v>
                </c:pt>
                <c:pt idx="8">
                  <c:v>1.1999999999999886</c:v>
                </c:pt>
                <c:pt idx="9">
                  <c:v>1.099999999999966</c:v>
                </c:pt>
                <c:pt idx="10">
                  <c:v>1.099999999999966</c:v>
                </c:pt>
                <c:pt idx="11">
                  <c:v>1</c:v>
                </c:pt>
                <c:pt idx="12">
                  <c:v>1.1599999999999682</c:v>
                </c:pt>
                <c:pt idx="13">
                  <c:v>0.8999999999999773</c:v>
                </c:pt>
                <c:pt idx="14">
                  <c:v>0.5</c:v>
                </c:pt>
                <c:pt idx="15">
                  <c:v>0.19999999999998863</c:v>
                </c:pt>
                <c:pt idx="16">
                  <c:v>0.21999999999997044</c:v>
                </c:pt>
                <c:pt idx="17">
                  <c:v>0.18999999999999773</c:v>
                </c:pt>
                <c:pt idx="18">
                  <c:v>0.32</c:v>
                </c:pt>
                <c:pt idx="19">
                  <c:v>0.39</c:v>
                </c:pt>
                <c:pt idx="20">
                  <c:v>0.2</c:v>
                </c:pt>
              </c:numCache>
            </c:numRef>
          </c:val>
        </c:ser>
        <c:overlap val="100"/>
        <c:gapWidth val="50"/>
        <c:axId val="65273840"/>
        <c:axId val="29621361"/>
      </c:barChart>
      <c:catAx>
        <c:axId val="6527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621361"/>
        <c:crosses val="autoZero"/>
        <c:auto val="1"/>
        <c:lblOffset val="100"/>
        <c:tickLblSkip val="1"/>
        <c:noMultiLvlLbl val="0"/>
      </c:catAx>
      <c:valAx>
        <c:axId val="29621361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27384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225"/>
          <c:w val="0.839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P.56A'!$C$9:$C$29</c:f>
              <c:numCache>
                <c:ptCount val="21"/>
                <c:pt idx="0">
                  <c:v>61.94</c:v>
                </c:pt>
                <c:pt idx="1">
                  <c:v>24.1</c:v>
                </c:pt>
                <c:pt idx="2">
                  <c:v>74.8</c:v>
                </c:pt>
                <c:pt idx="3">
                  <c:v>67.9</c:v>
                </c:pt>
                <c:pt idx="4">
                  <c:v>95.76</c:v>
                </c:pt>
                <c:pt idx="5">
                  <c:v>132.88</c:v>
                </c:pt>
                <c:pt idx="6">
                  <c:v>205.1</c:v>
                </c:pt>
                <c:pt idx="7">
                  <c:v>60.95</c:v>
                </c:pt>
                <c:pt idx="8">
                  <c:v>55.75</c:v>
                </c:pt>
                <c:pt idx="9">
                  <c:v>61.7</c:v>
                </c:pt>
                <c:pt idx="10">
                  <c:v>80.82</c:v>
                </c:pt>
                <c:pt idx="11">
                  <c:v>51</c:v>
                </c:pt>
                <c:pt idx="12">
                  <c:v>79.25</c:v>
                </c:pt>
                <c:pt idx="13">
                  <c:v>61.4</c:v>
                </c:pt>
                <c:pt idx="14">
                  <c:v>98.72</c:v>
                </c:pt>
                <c:pt idx="15">
                  <c:v>90.4</c:v>
                </c:pt>
                <c:pt idx="16">
                  <c:v>16.63</c:v>
                </c:pt>
                <c:pt idx="17">
                  <c:v>40.17</c:v>
                </c:pt>
                <c:pt idx="18">
                  <c:v>75.64</c:v>
                </c:pt>
                <c:pt idx="19">
                  <c:v>76.76</c:v>
                </c:pt>
                <c:pt idx="20">
                  <c:v>92.3</c:v>
                </c:pt>
              </c:numCache>
            </c:numRef>
          </c:val>
        </c:ser>
        <c:gapWidth val="50"/>
        <c:axId val="10695978"/>
        <c:axId val="5690971"/>
      </c:barChart>
      <c:catAx>
        <c:axId val="10695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90971"/>
        <c:crosses val="autoZero"/>
        <c:auto val="1"/>
        <c:lblOffset val="100"/>
        <c:tickLblSkip val="1"/>
        <c:noMultiLvlLbl val="0"/>
      </c:catAx>
      <c:valAx>
        <c:axId val="569097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0695978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225"/>
          <c:w val="0.839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P.56A'!$I$9:$I$29</c:f>
              <c:numCache>
                <c:ptCount val="21"/>
                <c:pt idx="0">
                  <c:v>0.2</c:v>
                </c:pt>
                <c:pt idx="1">
                  <c:v>0.18</c:v>
                </c:pt>
                <c:pt idx="2">
                  <c:v>0.084</c:v>
                </c:pt>
                <c:pt idx="3">
                  <c:v>0.522</c:v>
                </c:pt>
                <c:pt idx="4">
                  <c:v>0</c:v>
                </c:pt>
                <c:pt idx="5">
                  <c:v>0.04</c:v>
                </c:pt>
                <c:pt idx="6">
                  <c:v>0.24</c:v>
                </c:pt>
                <c:pt idx="7">
                  <c:v>1</c:v>
                </c:pt>
                <c:pt idx="8">
                  <c:v>0.9</c:v>
                </c:pt>
                <c:pt idx="9">
                  <c:v>0.2</c:v>
                </c:pt>
                <c:pt idx="10">
                  <c:v>0.1</c:v>
                </c:pt>
                <c:pt idx="11">
                  <c:v>0.02</c:v>
                </c:pt>
                <c:pt idx="12">
                  <c:v>0.96</c:v>
                </c:pt>
                <c:pt idx="13">
                  <c:v>0.1</c:v>
                </c:pt>
                <c:pt idx="14">
                  <c:v>0.11</c:v>
                </c:pt>
                <c:pt idx="15">
                  <c:v>0.1</c:v>
                </c:pt>
                <c:pt idx="16">
                  <c:v>0.04</c:v>
                </c:pt>
                <c:pt idx="17">
                  <c:v>0.09</c:v>
                </c:pt>
                <c:pt idx="18">
                  <c:v>0.04</c:v>
                </c:pt>
                <c:pt idx="19">
                  <c:v>0.36</c:v>
                </c:pt>
                <c:pt idx="20">
                  <c:v>0.5</c:v>
                </c:pt>
              </c:numCache>
            </c:numRef>
          </c:val>
        </c:ser>
        <c:gapWidth val="50"/>
        <c:axId val="55949892"/>
        <c:axId val="35027237"/>
      </c:barChart>
      <c:catAx>
        <c:axId val="5594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027237"/>
        <c:crosses val="autoZero"/>
        <c:auto val="1"/>
        <c:lblOffset val="100"/>
        <c:tickLblSkip val="1"/>
        <c:noMultiLvlLbl val="0"/>
      </c:catAx>
      <c:valAx>
        <c:axId val="35027237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594989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0395454"/>
        <c:axId val="5396859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6310808"/>
        <c:axId val="55599449"/>
      </c:lineChart>
      <c:catAx>
        <c:axId val="50395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3968591"/>
        <c:crossesAt val="-0.8"/>
        <c:auto val="0"/>
        <c:lblOffset val="100"/>
        <c:tickLblSkip val="4"/>
        <c:noMultiLvlLbl val="0"/>
      </c:catAx>
      <c:valAx>
        <c:axId val="5396859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0395454"/>
        <c:crossesAt val="1"/>
        <c:crossBetween val="midCat"/>
        <c:dispUnits/>
        <c:majorUnit val="0.1"/>
        <c:minorUnit val="0.02"/>
      </c:valAx>
      <c:catAx>
        <c:axId val="56310808"/>
        <c:scaling>
          <c:orientation val="minMax"/>
        </c:scaling>
        <c:axPos val="b"/>
        <c:delete val="1"/>
        <c:majorTickMark val="out"/>
        <c:minorTickMark val="none"/>
        <c:tickLblPos val="nextTo"/>
        <c:crossAx val="55599449"/>
        <c:crosses val="autoZero"/>
        <c:auto val="0"/>
        <c:lblOffset val="100"/>
        <c:tickLblSkip val="1"/>
        <c:noMultiLvlLbl val="0"/>
      </c:catAx>
      <c:valAx>
        <c:axId val="55599449"/>
        <c:scaling>
          <c:orientation val="minMax"/>
        </c:scaling>
        <c:axPos val="l"/>
        <c:delete val="1"/>
        <c:majorTickMark val="out"/>
        <c:minorTickMark val="none"/>
        <c:tickLblPos val="nextTo"/>
        <c:crossAx val="5631080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8"/>
        <xdr:cNvGraphicFramePr/>
      </xdr:nvGraphicFramePr>
      <xdr:xfrm>
        <a:off x="10553700" y="19050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workbookViewId="0" topLeftCell="A16">
      <selection activeCell="S22" sqref="S22"/>
    </sheetView>
  </sheetViews>
  <sheetFormatPr defaultColWidth="9.33203125" defaultRowHeight="21"/>
  <cols>
    <col min="1" max="1" width="6.5" style="1" customWidth="1"/>
    <col min="2" max="2" width="7.5" style="6" customWidth="1"/>
    <col min="3" max="3" width="8.83203125" style="6" customWidth="1"/>
    <col min="4" max="4" width="7.83203125" style="11" customWidth="1"/>
    <col min="5" max="5" width="7.33203125" style="1" customWidth="1"/>
    <col min="6" max="6" width="8.332031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83203125" style="6" customWidth="1"/>
    <col min="12" max="12" width="8.33203125" style="6" customWidth="1"/>
    <col min="13" max="13" width="7.83203125" style="11" customWidth="1"/>
    <col min="14" max="14" width="9.83203125" style="1" customWidth="1"/>
    <col min="15" max="15" width="8.16015625" style="6" customWidth="1"/>
    <col min="16" max="16" width="6.83203125" style="6" customWidth="1"/>
    <col min="17" max="17" width="7" style="1" customWidth="1"/>
    <col min="18" max="18" width="7.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0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408.3</v>
      </c>
      <c r="AO4" s="19"/>
      <c r="AP4" s="20"/>
    </row>
    <row r="5" spans="1:42" ht="19.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AO5" s="19"/>
      <c r="AP5" s="20"/>
    </row>
    <row r="6" spans="1:42" ht="19.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O6" s="19"/>
      <c r="AP6" s="42"/>
    </row>
    <row r="7" spans="1:42" s="6" customFormat="1" ht="19.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O7" s="19"/>
      <c r="AP7" s="20"/>
    </row>
    <row r="8" spans="1:42" ht="19.5">
      <c r="A8" s="50"/>
      <c r="B8" s="51" t="s">
        <v>16</v>
      </c>
      <c r="C8" s="39" t="s">
        <v>17</v>
      </c>
      <c r="D8" s="52"/>
      <c r="E8" s="51" t="s">
        <v>16</v>
      </c>
      <c r="F8" s="39" t="s">
        <v>17</v>
      </c>
      <c r="G8" s="52"/>
      <c r="H8" s="51" t="s">
        <v>16</v>
      </c>
      <c r="I8" s="39" t="s">
        <v>17</v>
      </c>
      <c r="J8" s="53"/>
      <c r="K8" s="51" t="s">
        <v>16</v>
      </c>
      <c r="L8" s="39" t="s">
        <v>17</v>
      </c>
      <c r="M8" s="54"/>
      <c r="N8" s="39" t="s">
        <v>18</v>
      </c>
      <c r="O8" s="51" t="s">
        <v>17</v>
      </c>
      <c r="P8" s="55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O8" s="19"/>
      <c r="AP8" s="20"/>
    </row>
    <row r="9" spans="1:42" ht="18" customHeight="1">
      <c r="A9" s="57">
        <v>2542</v>
      </c>
      <c r="B9" s="58">
        <f aca="true" t="shared" si="0" ref="B9:B16">$Q$4+Q9</f>
        <v>412.48</v>
      </c>
      <c r="C9" s="59">
        <v>61.94</v>
      </c>
      <c r="D9" s="60">
        <v>37116</v>
      </c>
      <c r="E9" s="61">
        <f aca="true" t="shared" si="1" ref="E9:E16">$Q$4+R9</f>
        <v>412.27000000000004</v>
      </c>
      <c r="F9" s="62">
        <v>55.01</v>
      </c>
      <c r="G9" s="63">
        <v>37116</v>
      </c>
      <c r="H9" s="58">
        <f aca="true" t="shared" si="2" ref="H9:H16">$Q$4+T9</f>
        <v>408.90000000000003</v>
      </c>
      <c r="I9" s="59">
        <v>0.2</v>
      </c>
      <c r="J9" s="60">
        <v>36982</v>
      </c>
      <c r="K9" s="61">
        <f aca="true" t="shared" si="3" ref="K9:K16">$Q$4+U9</f>
        <v>408.91</v>
      </c>
      <c r="L9" s="62">
        <v>0.23</v>
      </c>
      <c r="M9" s="63">
        <v>36983</v>
      </c>
      <c r="N9" s="58">
        <v>128.86</v>
      </c>
      <c r="O9" s="64">
        <v>4.08</v>
      </c>
      <c r="P9" s="55"/>
      <c r="Q9" s="1">
        <v>4.18</v>
      </c>
      <c r="R9" s="1">
        <v>3.97</v>
      </c>
      <c r="T9" s="6">
        <v>0.6</v>
      </c>
      <c r="U9" s="1">
        <v>0.61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19"/>
      <c r="AP9" s="20"/>
    </row>
    <row r="10" spans="1:42" ht="18" customHeight="1">
      <c r="A10" s="66">
        <v>2543</v>
      </c>
      <c r="B10" s="58">
        <f t="shared" si="0"/>
        <v>411</v>
      </c>
      <c r="C10" s="59">
        <v>24.1</v>
      </c>
      <c r="D10" s="60">
        <v>37112</v>
      </c>
      <c r="E10" s="67">
        <f t="shared" si="1"/>
        <v>410.98</v>
      </c>
      <c r="F10" s="59">
        <v>23.76</v>
      </c>
      <c r="G10" s="68">
        <v>37112</v>
      </c>
      <c r="H10" s="58">
        <f t="shared" si="2"/>
        <v>408.89</v>
      </c>
      <c r="I10" s="59">
        <v>0.18</v>
      </c>
      <c r="J10" s="60">
        <v>36948</v>
      </c>
      <c r="K10" s="67">
        <f t="shared" si="3"/>
        <v>408.89</v>
      </c>
      <c r="L10" s="59">
        <v>0.18</v>
      </c>
      <c r="M10" s="68">
        <v>36948</v>
      </c>
      <c r="N10" s="58">
        <v>111.397</v>
      </c>
      <c r="O10" s="64">
        <v>3.53</v>
      </c>
      <c r="P10" s="55"/>
      <c r="Q10" s="6">
        <v>2.7</v>
      </c>
      <c r="R10" s="1">
        <v>2.68</v>
      </c>
      <c r="T10" s="1">
        <v>0.59</v>
      </c>
      <c r="U10" s="1">
        <v>0.59</v>
      </c>
      <c r="AO10" s="19"/>
      <c r="AP10" s="20"/>
    </row>
    <row r="11" spans="1:42" ht="18" customHeight="1">
      <c r="A11" s="66">
        <v>2544</v>
      </c>
      <c r="B11" s="58">
        <f t="shared" si="0"/>
        <v>412.5</v>
      </c>
      <c r="C11" s="59">
        <v>74.8</v>
      </c>
      <c r="D11" s="60">
        <v>37460</v>
      </c>
      <c r="E11" s="67">
        <f t="shared" si="1"/>
        <v>412.39</v>
      </c>
      <c r="F11" s="59">
        <v>65.94</v>
      </c>
      <c r="G11" s="68">
        <v>37472</v>
      </c>
      <c r="H11" s="58">
        <f t="shared" si="2"/>
        <v>408.82</v>
      </c>
      <c r="I11" s="59">
        <v>0.084</v>
      </c>
      <c r="J11" s="60">
        <v>37343</v>
      </c>
      <c r="K11" s="67">
        <f t="shared" si="3"/>
        <v>408.82</v>
      </c>
      <c r="L11" s="59">
        <v>0.08</v>
      </c>
      <c r="M11" s="68">
        <v>37342</v>
      </c>
      <c r="N11" s="58">
        <v>152.06</v>
      </c>
      <c r="O11" s="64">
        <v>4.82</v>
      </c>
      <c r="P11" s="55"/>
      <c r="Q11" s="6">
        <v>4.2</v>
      </c>
      <c r="R11" s="1">
        <v>4.09</v>
      </c>
      <c r="T11" s="1">
        <v>0.52</v>
      </c>
      <c r="U11" s="1">
        <v>0.52</v>
      </c>
      <c r="AO11" s="19"/>
      <c r="AP11" s="20"/>
    </row>
    <row r="12" spans="1:42" ht="18" customHeight="1">
      <c r="A12" s="66">
        <v>2545</v>
      </c>
      <c r="B12" s="58">
        <f t="shared" si="0"/>
        <v>412.53000000000003</v>
      </c>
      <c r="C12" s="59">
        <v>67.9</v>
      </c>
      <c r="D12" s="60">
        <v>37516</v>
      </c>
      <c r="E12" s="67">
        <f t="shared" si="1"/>
        <v>412.21000000000004</v>
      </c>
      <c r="F12" s="59">
        <v>58.3</v>
      </c>
      <c r="G12" s="68">
        <v>37564</v>
      </c>
      <c r="H12" s="58">
        <f t="shared" si="2"/>
        <v>408.78000000000003</v>
      </c>
      <c r="I12" s="59">
        <v>0.522</v>
      </c>
      <c r="J12" s="60">
        <v>37345</v>
      </c>
      <c r="K12" s="67">
        <f t="shared" si="3"/>
        <v>408.78000000000003</v>
      </c>
      <c r="L12" s="59">
        <v>0.23</v>
      </c>
      <c r="M12" s="68">
        <v>37344</v>
      </c>
      <c r="N12" s="69">
        <v>184.537</v>
      </c>
      <c r="O12" s="70">
        <f>+N12*0.0317097</f>
        <v>5.8516129089</v>
      </c>
      <c r="P12" s="55"/>
      <c r="Q12" s="1">
        <v>4.23</v>
      </c>
      <c r="R12" s="1">
        <v>3.91</v>
      </c>
      <c r="T12" s="1">
        <v>0.48</v>
      </c>
      <c r="U12" s="1">
        <v>0.48</v>
      </c>
      <c r="AO12" s="19"/>
      <c r="AP12" s="20"/>
    </row>
    <row r="13" spans="1:42" ht="18" customHeight="1">
      <c r="A13" s="66">
        <v>2546</v>
      </c>
      <c r="B13" s="58">
        <f t="shared" si="0"/>
        <v>412.91</v>
      </c>
      <c r="C13" s="59">
        <v>95.76</v>
      </c>
      <c r="D13" s="60">
        <v>38240</v>
      </c>
      <c r="E13" s="67">
        <f t="shared" si="1"/>
        <v>412.71000000000004</v>
      </c>
      <c r="F13" s="59">
        <v>85.28</v>
      </c>
      <c r="G13" s="68">
        <v>38241</v>
      </c>
      <c r="H13" s="58">
        <f t="shared" si="2"/>
        <v>408.67</v>
      </c>
      <c r="I13" s="59" t="s">
        <v>19</v>
      </c>
      <c r="J13" s="60">
        <v>236021</v>
      </c>
      <c r="K13" s="67">
        <f t="shared" si="3"/>
        <v>408.68</v>
      </c>
      <c r="L13" s="59">
        <v>0.14</v>
      </c>
      <c r="M13" s="68">
        <v>38060</v>
      </c>
      <c r="N13" s="58">
        <v>132.229</v>
      </c>
      <c r="O13" s="64">
        <v>4.18</v>
      </c>
      <c r="P13" s="55"/>
      <c r="Q13" s="6">
        <v>4.61</v>
      </c>
      <c r="R13" s="1">
        <v>4.41</v>
      </c>
      <c r="T13" s="1">
        <v>0.37</v>
      </c>
      <c r="U13" s="1">
        <v>0.38</v>
      </c>
      <c r="AO13" s="19"/>
      <c r="AP13" s="20"/>
    </row>
    <row r="14" spans="1:42" ht="18" customHeight="1">
      <c r="A14" s="66">
        <v>2547</v>
      </c>
      <c r="B14" s="58">
        <f t="shared" si="0"/>
        <v>413.33</v>
      </c>
      <c r="C14" s="59">
        <v>132.88</v>
      </c>
      <c r="D14" s="60">
        <v>38194</v>
      </c>
      <c r="E14" s="67">
        <f t="shared" si="1"/>
        <v>412.49</v>
      </c>
      <c r="F14" s="59">
        <v>88.1</v>
      </c>
      <c r="G14" s="68">
        <v>38194</v>
      </c>
      <c r="H14" s="58">
        <f t="shared" si="2"/>
        <v>408.62</v>
      </c>
      <c r="I14" s="59">
        <v>0.04</v>
      </c>
      <c r="J14" s="60">
        <v>236427</v>
      </c>
      <c r="K14" s="67">
        <f t="shared" si="3"/>
        <v>408.62</v>
      </c>
      <c r="L14" s="59">
        <v>0.04</v>
      </c>
      <c r="M14" s="68">
        <v>38101</v>
      </c>
      <c r="N14" s="58">
        <v>251.75</v>
      </c>
      <c r="O14" s="71">
        <f aca="true" t="shared" si="4" ref="O14:O26">+N14*0.0317097</f>
        <v>7.982916975</v>
      </c>
      <c r="P14" s="55"/>
      <c r="Q14" s="1">
        <v>5.029999999999973</v>
      </c>
      <c r="R14" s="1">
        <v>4.19</v>
      </c>
      <c r="T14" s="72">
        <v>0.32</v>
      </c>
      <c r="U14" s="1">
        <v>0.3199999999999932</v>
      </c>
      <c r="AO14" s="19"/>
      <c r="AP14" s="55"/>
    </row>
    <row r="15" spans="1:21" ht="18" customHeight="1">
      <c r="A15" s="73">
        <v>2548</v>
      </c>
      <c r="B15" s="58">
        <f t="shared" si="0"/>
        <v>415.78000000000003</v>
      </c>
      <c r="C15" s="74">
        <v>205.1</v>
      </c>
      <c r="D15" s="75">
        <v>38577</v>
      </c>
      <c r="E15" s="67">
        <f t="shared" si="1"/>
        <v>413.74</v>
      </c>
      <c r="F15" s="59">
        <v>118.6</v>
      </c>
      <c r="G15" s="68">
        <v>38623</v>
      </c>
      <c r="H15" s="58">
        <f t="shared" si="2"/>
        <v>408.81</v>
      </c>
      <c r="I15" s="59">
        <v>0.24</v>
      </c>
      <c r="J15" s="68">
        <v>236805</v>
      </c>
      <c r="K15" s="67">
        <f t="shared" si="3"/>
        <v>408.81</v>
      </c>
      <c r="L15" s="59">
        <v>0.24</v>
      </c>
      <c r="M15" s="68">
        <v>236805</v>
      </c>
      <c r="N15" s="58">
        <v>350.97235200000006</v>
      </c>
      <c r="O15" s="71">
        <f t="shared" si="4"/>
        <v>11.129227990214401</v>
      </c>
      <c r="P15" s="55"/>
      <c r="Q15" s="72">
        <v>7.48</v>
      </c>
      <c r="R15" s="6">
        <v>5.44</v>
      </c>
      <c r="T15" s="1">
        <v>0.51</v>
      </c>
      <c r="U15" s="1">
        <v>0.51</v>
      </c>
    </row>
    <row r="16" spans="1:21" ht="18" customHeight="1">
      <c r="A16" s="66">
        <v>2549</v>
      </c>
      <c r="B16" s="58">
        <f t="shared" si="0"/>
        <v>412.78000000000003</v>
      </c>
      <c r="C16" s="59">
        <v>60.95</v>
      </c>
      <c r="D16" s="60">
        <v>38999</v>
      </c>
      <c r="E16" s="67">
        <f t="shared" si="1"/>
        <v>412.37</v>
      </c>
      <c r="F16" s="59">
        <v>49.67</v>
      </c>
      <c r="G16" s="68">
        <v>38999</v>
      </c>
      <c r="H16" s="58">
        <f t="shared" si="2"/>
        <v>409.52000000000004</v>
      </c>
      <c r="I16" s="59">
        <v>1</v>
      </c>
      <c r="J16" s="68">
        <v>38818</v>
      </c>
      <c r="K16" s="67">
        <f t="shared" si="3"/>
        <v>409.52000000000004</v>
      </c>
      <c r="L16" s="59">
        <v>1</v>
      </c>
      <c r="M16" s="68">
        <v>38818</v>
      </c>
      <c r="N16" s="58">
        <v>170.764</v>
      </c>
      <c r="O16" s="71">
        <f t="shared" si="4"/>
        <v>5.4148752108</v>
      </c>
      <c r="P16" s="55"/>
      <c r="Q16" s="1">
        <v>4.48</v>
      </c>
      <c r="R16" s="1">
        <v>4.07</v>
      </c>
      <c r="T16" s="1">
        <v>1.22</v>
      </c>
      <c r="U16" s="1">
        <v>1.22</v>
      </c>
    </row>
    <row r="17" spans="1:20" ht="18" customHeight="1">
      <c r="A17" s="66">
        <v>2550</v>
      </c>
      <c r="B17" s="58">
        <v>412.47</v>
      </c>
      <c r="C17" s="59">
        <v>55.75</v>
      </c>
      <c r="D17" s="60">
        <v>38947</v>
      </c>
      <c r="E17" s="67">
        <v>411.89</v>
      </c>
      <c r="F17" s="59">
        <v>41.25</v>
      </c>
      <c r="G17" s="60">
        <v>38947</v>
      </c>
      <c r="H17" s="67">
        <v>409.5</v>
      </c>
      <c r="I17" s="59">
        <v>0.9</v>
      </c>
      <c r="J17" s="68">
        <v>39172</v>
      </c>
      <c r="K17" s="67">
        <v>409.5</v>
      </c>
      <c r="L17" s="59">
        <v>0.9</v>
      </c>
      <c r="M17" s="68">
        <v>38807</v>
      </c>
      <c r="N17" s="58">
        <v>161.58</v>
      </c>
      <c r="O17" s="71">
        <f t="shared" si="4"/>
        <v>5.123653326</v>
      </c>
      <c r="P17" s="55"/>
      <c r="Q17" s="6">
        <f aca="true" t="shared" si="5" ref="Q17:Q26">B17-$Q$4</f>
        <v>4.170000000000016</v>
      </c>
      <c r="R17" s="6">
        <f aca="true" t="shared" si="6" ref="R17:R26">H17-$Q$4</f>
        <v>1.1999999999999886</v>
      </c>
      <c r="T17" s="6">
        <f aca="true" t="shared" si="7" ref="T17:T26">H17-$Q$4</f>
        <v>1.1999999999999886</v>
      </c>
    </row>
    <row r="18" spans="1:20" ht="18" customHeight="1">
      <c r="A18" s="66">
        <v>2551</v>
      </c>
      <c r="B18" s="58">
        <v>412.39</v>
      </c>
      <c r="C18" s="59">
        <v>61.7</v>
      </c>
      <c r="D18" s="60">
        <v>38966</v>
      </c>
      <c r="E18" s="67">
        <v>411.93</v>
      </c>
      <c r="F18" s="59">
        <v>48.31</v>
      </c>
      <c r="G18" s="60">
        <v>38966</v>
      </c>
      <c r="H18" s="67">
        <v>409.4</v>
      </c>
      <c r="I18" s="59">
        <v>0.2</v>
      </c>
      <c r="J18" s="68">
        <v>39155</v>
      </c>
      <c r="K18" s="67">
        <v>409.4</v>
      </c>
      <c r="L18" s="59">
        <v>0.2</v>
      </c>
      <c r="M18" s="68">
        <v>38792</v>
      </c>
      <c r="N18" s="58">
        <v>167.22</v>
      </c>
      <c r="O18" s="64">
        <f t="shared" si="4"/>
        <v>5.302496034</v>
      </c>
      <c r="P18" s="55"/>
      <c r="Q18" s="6">
        <f t="shared" si="5"/>
        <v>4.089999999999975</v>
      </c>
      <c r="R18" s="6">
        <f t="shared" si="6"/>
        <v>1.099999999999966</v>
      </c>
      <c r="T18" s="6">
        <f t="shared" si="7"/>
        <v>1.099999999999966</v>
      </c>
    </row>
    <row r="19" spans="1:20" ht="18" customHeight="1">
      <c r="A19" s="66">
        <v>2552</v>
      </c>
      <c r="B19" s="76">
        <v>412.72</v>
      </c>
      <c r="C19" s="59">
        <v>80.82</v>
      </c>
      <c r="D19" s="60">
        <v>38937</v>
      </c>
      <c r="E19" s="77">
        <v>412.04</v>
      </c>
      <c r="F19" s="59">
        <v>59.2</v>
      </c>
      <c r="G19" s="68">
        <v>38937</v>
      </c>
      <c r="H19" s="76">
        <v>409.4</v>
      </c>
      <c r="I19" s="59">
        <v>0.1</v>
      </c>
      <c r="J19" s="68">
        <v>40271</v>
      </c>
      <c r="K19" s="77">
        <v>409.42</v>
      </c>
      <c r="L19" s="59">
        <v>0.2</v>
      </c>
      <c r="M19" s="68">
        <v>38778</v>
      </c>
      <c r="N19" s="58">
        <v>155.62</v>
      </c>
      <c r="O19" s="78">
        <f t="shared" si="4"/>
        <v>4.934663514</v>
      </c>
      <c r="P19" s="55"/>
      <c r="Q19" s="6">
        <f t="shared" si="5"/>
        <v>4.420000000000016</v>
      </c>
      <c r="R19" s="6">
        <f t="shared" si="6"/>
        <v>1.099999999999966</v>
      </c>
      <c r="T19" s="6">
        <f t="shared" si="7"/>
        <v>1.099999999999966</v>
      </c>
    </row>
    <row r="20" spans="1:20" ht="18" customHeight="1">
      <c r="A20" s="66">
        <v>2553</v>
      </c>
      <c r="B20" s="76">
        <v>412.35</v>
      </c>
      <c r="C20" s="59">
        <v>51</v>
      </c>
      <c r="D20" s="60">
        <v>38944</v>
      </c>
      <c r="E20" s="77">
        <v>412.26</v>
      </c>
      <c r="F20" s="59">
        <v>48.66</v>
      </c>
      <c r="G20" s="68">
        <v>38942</v>
      </c>
      <c r="H20" s="76">
        <v>409.3</v>
      </c>
      <c r="I20" s="59">
        <v>0.02</v>
      </c>
      <c r="J20" s="68">
        <v>40309</v>
      </c>
      <c r="K20" s="77">
        <v>409.3</v>
      </c>
      <c r="L20" s="59">
        <v>0.02</v>
      </c>
      <c r="M20" s="68">
        <v>40309</v>
      </c>
      <c r="N20" s="58">
        <v>179.1</v>
      </c>
      <c r="O20" s="78">
        <f t="shared" si="4"/>
        <v>5.67920727</v>
      </c>
      <c r="P20" s="55"/>
      <c r="Q20" s="6">
        <f t="shared" si="5"/>
        <v>4.050000000000011</v>
      </c>
      <c r="R20" s="6">
        <f t="shared" si="6"/>
        <v>1</v>
      </c>
      <c r="T20" s="6">
        <f t="shared" si="7"/>
        <v>1</v>
      </c>
    </row>
    <row r="21" spans="1:20" ht="18" customHeight="1">
      <c r="A21" s="66">
        <v>2554</v>
      </c>
      <c r="B21" s="76">
        <v>413.15</v>
      </c>
      <c r="C21" s="59">
        <v>79.25</v>
      </c>
      <c r="D21" s="60">
        <v>40756</v>
      </c>
      <c r="E21" s="77">
        <v>412.759</v>
      </c>
      <c r="F21" s="59">
        <v>67.16</v>
      </c>
      <c r="G21" s="68">
        <v>40756</v>
      </c>
      <c r="H21" s="76">
        <v>409.46</v>
      </c>
      <c r="I21" s="59">
        <v>0.96</v>
      </c>
      <c r="J21" s="68">
        <v>40650</v>
      </c>
      <c r="K21" s="77">
        <v>409.46</v>
      </c>
      <c r="L21" s="59">
        <v>0.96</v>
      </c>
      <c r="M21" s="68">
        <v>40650</v>
      </c>
      <c r="N21" s="58">
        <v>294.05</v>
      </c>
      <c r="O21" s="78">
        <f t="shared" si="4"/>
        <v>9.324237285</v>
      </c>
      <c r="P21" s="55"/>
      <c r="Q21" s="1">
        <f t="shared" si="5"/>
        <v>4.849999999999966</v>
      </c>
      <c r="R21" s="1">
        <f t="shared" si="6"/>
        <v>1.1599999999999682</v>
      </c>
      <c r="T21" s="1">
        <f t="shared" si="7"/>
        <v>1.1599999999999682</v>
      </c>
    </row>
    <row r="22" spans="1:20" ht="18" customHeight="1">
      <c r="A22" s="66">
        <v>2555</v>
      </c>
      <c r="B22" s="76">
        <v>412.44</v>
      </c>
      <c r="C22" s="59">
        <v>61.4</v>
      </c>
      <c r="D22" s="60">
        <v>41156</v>
      </c>
      <c r="E22" s="77">
        <v>411.59</v>
      </c>
      <c r="F22" s="59">
        <v>38.56</v>
      </c>
      <c r="G22" s="68">
        <v>41160</v>
      </c>
      <c r="H22" s="76">
        <v>409.2</v>
      </c>
      <c r="I22" s="59">
        <v>0.1</v>
      </c>
      <c r="J22" s="68">
        <v>40977</v>
      </c>
      <c r="K22" s="77">
        <v>409.202</v>
      </c>
      <c r="L22" s="59">
        <v>0.1</v>
      </c>
      <c r="M22" s="68">
        <v>40977</v>
      </c>
      <c r="N22" s="58">
        <v>96.26</v>
      </c>
      <c r="O22" s="78">
        <f t="shared" si="4"/>
        <v>3.0523757220000003</v>
      </c>
      <c r="P22" s="55"/>
      <c r="Q22" s="6">
        <f t="shared" si="5"/>
        <v>4.139999999999986</v>
      </c>
      <c r="R22" s="6">
        <f t="shared" si="6"/>
        <v>0.8999999999999773</v>
      </c>
      <c r="T22" s="6">
        <f t="shared" si="7"/>
        <v>0.8999999999999773</v>
      </c>
    </row>
    <row r="23" spans="1:20" ht="18" customHeight="1">
      <c r="A23" s="66">
        <v>2556</v>
      </c>
      <c r="B23" s="76">
        <v>413.32</v>
      </c>
      <c r="C23" s="59">
        <v>98.72</v>
      </c>
      <c r="D23" s="60">
        <v>41495</v>
      </c>
      <c r="E23" s="77">
        <v>412.3</v>
      </c>
      <c r="F23" s="59">
        <v>59.35</v>
      </c>
      <c r="G23" s="68">
        <v>41496</v>
      </c>
      <c r="H23" s="76">
        <v>408.8</v>
      </c>
      <c r="I23" s="59">
        <v>0.11</v>
      </c>
      <c r="J23" s="68">
        <v>41394</v>
      </c>
      <c r="K23" s="77">
        <v>408.8</v>
      </c>
      <c r="L23" s="59">
        <v>0.11</v>
      </c>
      <c r="M23" s="68">
        <v>41394</v>
      </c>
      <c r="N23" s="58">
        <v>135.06</v>
      </c>
      <c r="O23" s="78">
        <f t="shared" si="4"/>
        <v>4.282712082</v>
      </c>
      <c r="P23" s="55"/>
      <c r="Q23" s="1">
        <f t="shared" si="5"/>
        <v>5.019999999999982</v>
      </c>
      <c r="R23" s="6">
        <f t="shared" si="6"/>
        <v>0.5</v>
      </c>
      <c r="T23" s="6">
        <f t="shared" si="7"/>
        <v>0.5</v>
      </c>
    </row>
    <row r="24" spans="1:20" ht="18" customHeight="1">
      <c r="A24" s="66">
        <v>2557</v>
      </c>
      <c r="B24" s="76">
        <v>412.66</v>
      </c>
      <c r="C24" s="59">
        <v>90.4</v>
      </c>
      <c r="D24" s="60">
        <v>41885</v>
      </c>
      <c r="E24" s="77">
        <v>412.099</v>
      </c>
      <c r="F24" s="59">
        <v>69.9</v>
      </c>
      <c r="G24" s="68">
        <v>41871</v>
      </c>
      <c r="H24" s="76">
        <v>408.5</v>
      </c>
      <c r="I24" s="59">
        <v>0.1</v>
      </c>
      <c r="J24" s="68">
        <v>41719</v>
      </c>
      <c r="K24" s="77">
        <v>408.5</v>
      </c>
      <c r="L24" s="59">
        <v>0.1</v>
      </c>
      <c r="M24" s="68">
        <v>41719</v>
      </c>
      <c r="N24" s="58">
        <v>126.45</v>
      </c>
      <c r="O24" s="78">
        <f t="shared" si="4"/>
        <v>4.009691565</v>
      </c>
      <c r="P24" s="55"/>
      <c r="Q24" s="1">
        <f t="shared" si="5"/>
        <v>4.360000000000014</v>
      </c>
      <c r="R24" s="6">
        <f t="shared" si="6"/>
        <v>0.19999999999998863</v>
      </c>
      <c r="T24" s="6">
        <f t="shared" si="7"/>
        <v>0.19999999999998863</v>
      </c>
    </row>
    <row r="25" spans="1:20" ht="18" customHeight="1">
      <c r="A25" s="66">
        <v>2558</v>
      </c>
      <c r="B25" s="76">
        <v>410.11</v>
      </c>
      <c r="C25" s="59">
        <v>16.63</v>
      </c>
      <c r="D25" s="60">
        <v>42232</v>
      </c>
      <c r="E25" s="77">
        <v>409.995</v>
      </c>
      <c r="F25" s="59">
        <v>14.7</v>
      </c>
      <c r="G25" s="68">
        <v>42232</v>
      </c>
      <c r="H25" s="76">
        <v>408.52</v>
      </c>
      <c r="I25" s="59">
        <v>0.04</v>
      </c>
      <c r="J25" s="68">
        <v>42093</v>
      </c>
      <c r="K25" s="77">
        <v>408.52</v>
      </c>
      <c r="L25" s="59">
        <v>0.04</v>
      </c>
      <c r="M25" s="68">
        <v>42093</v>
      </c>
      <c r="N25" s="58">
        <v>48.26</v>
      </c>
      <c r="O25" s="78">
        <f t="shared" si="4"/>
        <v>1.530310122</v>
      </c>
      <c r="P25" s="55"/>
      <c r="Q25" s="1">
        <f t="shared" si="5"/>
        <v>1.8100000000000023</v>
      </c>
      <c r="R25" s="1">
        <f t="shared" si="6"/>
        <v>0.21999999999997044</v>
      </c>
      <c r="T25" s="1">
        <f t="shared" si="7"/>
        <v>0.21999999999997044</v>
      </c>
    </row>
    <row r="26" spans="1:20" ht="18" customHeight="1">
      <c r="A26" s="66">
        <v>2559</v>
      </c>
      <c r="B26" s="76">
        <v>410.75</v>
      </c>
      <c r="C26" s="59">
        <v>40.17</v>
      </c>
      <c r="D26" s="60">
        <v>42602</v>
      </c>
      <c r="E26" s="77">
        <v>410.449</v>
      </c>
      <c r="F26" s="79">
        <v>29.83</v>
      </c>
      <c r="G26" s="68">
        <v>42603</v>
      </c>
      <c r="H26" s="76">
        <v>408.49</v>
      </c>
      <c r="I26" s="59">
        <v>0.09</v>
      </c>
      <c r="J26" s="68">
        <v>42471</v>
      </c>
      <c r="K26" s="77">
        <v>408.49</v>
      </c>
      <c r="L26" s="59">
        <v>0.09</v>
      </c>
      <c r="M26" s="68">
        <v>42471</v>
      </c>
      <c r="N26" s="58">
        <v>93.8</v>
      </c>
      <c r="O26" s="78">
        <f t="shared" si="4"/>
        <v>2.97436986</v>
      </c>
      <c r="P26" s="55"/>
      <c r="Q26" s="1">
        <f t="shared" si="5"/>
        <v>2.4499999999999886</v>
      </c>
      <c r="R26" s="1">
        <f t="shared" si="6"/>
        <v>0.18999999999999773</v>
      </c>
      <c r="T26" s="1">
        <f t="shared" si="7"/>
        <v>0.18999999999999773</v>
      </c>
    </row>
    <row r="27" spans="1:20" ht="18" customHeight="1">
      <c r="A27" s="80">
        <v>2560</v>
      </c>
      <c r="B27" s="76">
        <v>411.68</v>
      </c>
      <c r="C27" s="79">
        <v>75.64</v>
      </c>
      <c r="D27" s="60">
        <v>43299</v>
      </c>
      <c r="E27" s="77">
        <v>411.45</v>
      </c>
      <c r="F27" s="79">
        <v>66.47</v>
      </c>
      <c r="G27" s="68">
        <v>43299</v>
      </c>
      <c r="H27" s="76">
        <v>408.62</v>
      </c>
      <c r="I27" s="79">
        <v>0.04</v>
      </c>
      <c r="J27" s="81">
        <v>43221</v>
      </c>
      <c r="K27" s="77">
        <v>408.62</v>
      </c>
      <c r="L27" s="79">
        <v>0.04</v>
      </c>
      <c r="M27" s="82">
        <v>43221</v>
      </c>
      <c r="N27" s="83">
        <v>139.05</v>
      </c>
      <c r="O27" s="78">
        <v>4.41</v>
      </c>
      <c r="P27" s="55"/>
      <c r="Q27" s="1">
        <v>3.38</v>
      </c>
      <c r="R27" s="1">
        <v>0.32</v>
      </c>
      <c r="T27" s="1">
        <v>0.32</v>
      </c>
    </row>
    <row r="28" spans="1:20" ht="18" customHeight="1">
      <c r="A28" s="80">
        <v>2561</v>
      </c>
      <c r="B28" s="76">
        <v>411.96</v>
      </c>
      <c r="C28" s="79">
        <v>76.76</v>
      </c>
      <c r="D28" s="60">
        <v>43695</v>
      </c>
      <c r="E28" s="77">
        <v>411.6</v>
      </c>
      <c r="F28" s="79">
        <v>64.7</v>
      </c>
      <c r="G28" s="68">
        <v>43695</v>
      </c>
      <c r="H28" s="76">
        <v>408.69</v>
      </c>
      <c r="I28" s="79">
        <v>0.36</v>
      </c>
      <c r="J28" s="81">
        <v>43556</v>
      </c>
      <c r="K28" s="77">
        <v>408.69</v>
      </c>
      <c r="L28" s="79">
        <v>0.36</v>
      </c>
      <c r="M28" s="82">
        <v>43556</v>
      </c>
      <c r="N28" s="83">
        <v>139.92</v>
      </c>
      <c r="O28" s="78">
        <v>4.44</v>
      </c>
      <c r="P28" s="55"/>
      <c r="Q28" s="1">
        <v>3.66</v>
      </c>
      <c r="R28" s="1">
        <v>0.39</v>
      </c>
      <c r="T28" s="1">
        <v>0.39</v>
      </c>
    </row>
    <row r="29" spans="1:20" ht="18" customHeight="1">
      <c r="A29" s="80">
        <v>2562</v>
      </c>
      <c r="B29" s="76">
        <v>278.5</v>
      </c>
      <c r="C29" s="79">
        <v>92.3</v>
      </c>
      <c r="D29" s="60">
        <v>44054</v>
      </c>
      <c r="E29" s="77">
        <v>277.3</v>
      </c>
      <c r="F29" s="79">
        <v>48.4</v>
      </c>
      <c r="G29" s="68">
        <v>44054</v>
      </c>
      <c r="H29" s="76">
        <v>275.2</v>
      </c>
      <c r="I29" s="79">
        <v>0.5</v>
      </c>
      <c r="J29" s="81">
        <v>43897</v>
      </c>
      <c r="K29" s="77">
        <v>275.2</v>
      </c>
      <c r="L29" s="79">
        <v>0.5</v>
      </c>
      <c r="M29" s="82">
        <v>43897</v>
      </c>
      <c r="N29" s="83">
        <v>98.36</v>
      </c>
      <c r="O29" s="78">
        <v>3.12</v>
      </c>
      <c r="P29" s="55"/>
      <c r="Q29" s="1">
        <v>2.83</v>
      </c>
      <c r="R29" s="6">
        <v>0.2</v>
      </c>
      <c r="T29" s="6">
        <v>0.2</v>
      </c>
    </row>
    <row r="30" spans="1:16" ht="18" customHeight="1">
      <c r="A30" s="80"/>
      <c r="B30" s="76"/>
      <c r="C30" s="79"/>
      <c r="D30" s="60"/>
      <c r="E30" s="77"/>
      <c r="F30" s="79"/>
      <c r="G30" s="68"/>
      <c r="H30" s="76"/>
      <c r="I30" s="79"/>
      <c r="J30" s="81"/>
      <c r="K30" s="77"/>
      <c r="L30" s="79"/>
      <c r="M30" s="82"/>
      <c r="N30" s="83"/>
      <c r="O30" s="78"/>
      <c r="P30" s="55"/>
    </row>
    <row r="31" spans="1:16" ht="18" customHeight="1">
      <c r="A31" s="80"/>
      <c r="B31" s="76"/>
      <c r="C31" s="79"/>
      <c r="D31" s="60"/>
      <c r="E31" s="77"/>
      <c r="F31" s="79"/>
      <c r="G31" s="68"/>
      <c r="H31" s="76"/>
      <c r="I31" s="79"/>
      <c r="J31" s="81"/>
      <c r="K31" s="77"/>
      <c r="L31" s="79"/>
      <c r="M31" s="82"/>
      <c r="N31" s="83"/>
      <c r="O31" s="78"/>
      <c r="P31" s="55"/>
    </row>
    <row r="32" spans="1:16" ht="18" customHeight="1">
      <c r="A32" s="80"/>
      <c r="B32" s="76"/>
      <c r="C32" s="79"/>
      <c r="D32" s="60"/>
      <c r="E32" s="77"/>
      <c r="F32" s="79"/>
      <c r="G32" s="68"/>
      <c r="H32" s="76"/>
      <c r="I32" s="79"/>
      <c r="J32" s="81"/>
      <c r="K32" s="77"/>
      <c r="L32" s="79"/>
      <c r="M32" s="82"/>
      <c r="N32" s="83"/>
      <c r="O32" s="78"/>
      <c r="P32" s="55"/>
    </row>
    <row r="33" spans="1:16" ht="18" customHeight="1">
      <c r="A33" s="80"/>
      <c r="B33" s="76"/>
      <c r="C33" s="79"/>
      <c r="D33" s="60"/>
      <c r="E33" s="77"/>
      <c r="F33" s="79"/>
      <c r="G33" s="68"/>
      <c r="H33" s="76"/>
      <c r="I33" s="79"/>
      <c r="J33" s="81"/>
      <c r="K33" s="77"/>
      <c r="L33" s="79"/>
      <c r="M33" s="82"/>
      <c r="N33" s="83"/>
      <c r="O33" s="78"/>
      <c r="P33" s="55"/>
    </row>
    <row r="34" spans="1:16" ht="18" customHeight="1">
      <c r="A34" s="80"/>
      <c r="B34" s="76"/>
      <c r="C34" s="79"/>
      <c r="D34" s="60"/>
      <c r="E34" s="77"/>
      <c r="F34" s="79"/>
      <c r="G34" s="68"/>
      <c r="H34" s="76"/>
      <c r="I34" s="79"/>
      <c r="J34" s="81"/>
      <c r="K34" s="77"/>
      <c r="L34" s="79"/>
      <c r="M34" s="82"/>
      <c r="N34" s="83"/>
      <c r="O34" s="78"/>
      <c r="P34" s="55"/>
    </row>
    <row r="35" spans="1:16" ht="18" customHeight="1">
      <c r="A35" s="80"/>
      <c r="B35" s="76"/>
      <c r="C35" s="84"/>
      <c r="D35" s="85"/>
      <c r="E35" s="77"/>
      <c r="F35" s="84"/>
      <c r="G35" s="82"/>
      <c r="H35" s="86"/>
      <c r="I35" s="84"/>
      <c r="J35" s="87"/>
      <c r="K35" s="77"/>
      <c r="L35" s="84"/>
      <c r="M35" s="82"/>
      <c r="N35" s="76"/>
      <c r="O35" s="78"/>
      <c r="P35" s="55"/>
    </row>
    <row r="36" spans="1:16" ht="22.5" customHeight="1">
      <c r="A36" s="80"/>
      <c r="B36" s="76"/>
      <c r="C36" s="84"/>
      <c r="D36" s="87"/>
      <c r="E36" s="77"/>
      <c r="F36" s="84"/>
      <c r="G36" s="82"/>
      <c r="H36" s="86"/>
      <c r="I36" s="84"/>
      <c r="J36" s="87"/>
      <c r="K36" s="77"/>
      <c r="L36" s="84"/>
      <c r="M36" s="82"/>
      <c r="N36" s="76"/>
      <c r="O36" s="78"/>
      <c r="P36" s="55"/>
    </row>
    <row r="37" spans="1:16" ht="22.5" customHeight="1">
      <c r="A37" s="80"/>
      <c r="B37" s="76"/>
      <c r="C37" s="84"/>
      <c r="D37" s="88" t="s">
        <v>20</v>
      </c>
      <c r="E37" s="77"/>
      <c r="F37" s="84"/>
      <c r="G37" s="89"/>
      <c r="H37" s="86"/>
      <c r="I37" s="84"/>
      <c r="J37" s="87"/>
      <c r="K37" s="77"/>
      <c r="L37" s="84"/>
      <c r="M37" s="82"/>
      <c r="N37" s="76"/>
      <c r="O37" s="78"/>
      <c r="P37" s="55"/>
    </row>
    <row r="38" spans="1:16" ht="22.5" customHeight="1">
      <c r="A38" s="90"/>
      <c r="B38" s="91"/>
      <c r="C38" s="92"/>
      <c r="D38" s="93"/>
      <c r="E38" s="94"/>
      <c r="F38" s="92"/>
      <c r="G38" s="95"/>
      <c r="H38" s="96"/>
      <c r="I38" s="92"/>
      <c r="J38" s="93"/>
      <c r="K38" s="94"/>
      <c r="L38" s="92"/>
      <c r="M38" s="97"/>
      <c r="N38" s="91"/>
      <c r="O38" s="98"/>
      <c r="P38" s="55"/>
    </row>
  </sheetData>
  <sheetProtection/>
  <printOptions/>
  <pageMargins left="0.69" right="0.11811023622047245" top="0.6299212598425197" bottom="0.196850393700787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2010-11-30T08:53:44Z</cp:lastPrinted>
  <dcterms:created xsi:type="dcterms:W3CDTF">1994-01-31T08:04:27Z</dcterms:created>
  <dcterms:modified xsi:type="dcterms:W3CDTF">2020-06-08T04:15:33Z</dcterms:modified>
  <cp:category/>
  <cp:version/>
  <cp:contentType/>
  <cp:contentStatus/>
</cp:coreProperties>
</file>