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<sst xmlns="http://schemas.openxmlformats.org/spreadsheetml/2006/main" count="38" uniqueCount="23">
  <si>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</si>
  <si>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</si>
  <si>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</si>
  <si>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</si>
  <si>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</si>
  <si>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</si>
  <si>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</si>
  <si>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</si>
  <si>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</si>
  <si>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</si>
  <si>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</si>
  <si>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</si>
  <si>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</si>
  <si>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</si>
  <si>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</si>
  <si>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</si>
  <si>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</si>
  <si>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</si>
  <si>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</si>
  <si>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</si>
  <si>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</si>
  <si>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</si>
  <si>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 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</si>
</sst>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0.85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43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75"/>
          <c:y val="0.22575"/>
          <c:w val="0.86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99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solidFill>
                <a:srgbClr val="003399"/>
              </a:soli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solidFill>
                <a:srgbClr val="003399"/>
              </a:solidFill>
              <a:ln w="25400">
                <a:solidFill>
                  <a:srgbClr val="0066CC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P.4A'!$B$5:$B$71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P.4A'!$C$5:$C$71</c:f>
              <c:numCache>
                <c:ptCount val="67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65.9</c:v>
                </c:pt>
                <c:pt idx="64">
                  <c:v>133.65984960000011</c:v>
                </c:pt>
                <c:pt idx="65">
                  <c:v>359.1145152000003</c:v>
                </c:pt>
                <c:pt idx="66">
                  <c:v>358.28300160000003</c:v>
                </c:pt>
              </c:numCache>
            </c:numRef>
          </c:val>
        </c:ser>
        <c:axId val="28926478"/>
        <c:axId val="59011711"/>
      </c:barChart>
      <c:lineChart>
        <c:grouping val="standard"/>
        <c:varyColors val="0"/>
        <c:ser>
          <c:idx val="1"/>
          <c:order val="1"/>
          <c:tx>
            <c:v>ค่าเฉลี่ย (2500 - 2565 )อยู่ระหว่างค่า+- SD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P.4A'!$B$5:$B$71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P.4A'!$E$5:$E$70</c:f>
              <c:numCache>
                <c:ptCount val="66"/>
                <c:pt idx="0">
                  <c:v>425.789367830303</c:v>
                </c:pt>
                <c:pt idx="1">
                  <c:v>425.789367830303</c:v>
                </c:pt>
                <c:pt idx="2">
                  <c:v>425.789367830303</c:v>
                </c:pt>
                <c:pt idx="3">
                  <c:v>425.789367830303</c:v>
                </c:pt>
                <c:pt idx="4">
                  <c:v>425.789367830303</c:v>
                </c:pt>
                <c:pt idx="5">
                  <c:v>425.789367830303</c:v>
                </c:pt>
                <c:pt idx="6">
                  <c:v>425.789367830303</c:v>
                </c:pt>
                <c:pt idx="7">
                  <c:v>425.789367830303</c:v>
                </c:pt>
                <c:pt idx="8">
                  <c:v>425.789367830303</c:v>
                </c:pt>
                <c:pt idx="9">
                  <c:v>425.789367830303</c:v>
                </c:pt>
                <c:pt idx="10">
                  <c:v>425.789367830303</c:v>
                </c:pt>
                <c:pt idx="11">
                  <c:v>425.789367830303</c:v>
                </c:pt>
                <c:pt idx="12">
                  <c:v>425.789367830303</c:v>
                </c:pt>
                <c:pt idx="13">
                  <c:v>425.789367830303</c:v>
                </c:pt>
                <c:pt idx="14">
                  <c:v>425.789367830303</c:v>
                </c:pt>
                <c:pt idx="15">
                  <c:v>425.789367830303</c:v>
                </c:pt>
                <c:pt idx="16">
                  <c:v>425.789367830303</c:v>
                </c:pt>
                <c:pt idx="17">
                  <c:v>425.789367830303</c:v>
                </c:pt>
                <c:pt idx="18">
                  <c:v>425.789367830303</c:v>
                </c:pt>
                <c:pt idx="19">
                  <c:v>425.789367830303</c:v>
                </c:pt>
                <c:pt idx="20">
                  <c:v>425.789367830303</c:v>
                </c:pt>
                <c:pt idx="21">
                  <c:v>425.789367830303</c:v>
                </c:pt>
                <c:pt idx="22">
                  <c:v>425.789367830303</c:v>
                </c:pt>
                <c:pt idx="23">
                  <c:v>425.789367830303</c:v>
                </c:pt>
                <c:pt idx="24">
                  <c:v>425.789367830303</c:v>
                </c:pt>
                <c:pt idx="25">
                  <c:v>425.789367830303</c:v>
                </c:pt>
                <c:pt idx="26">
                  <c:v>425.789367830303</c:v>
                </c:pt>
                <c:pt idx="27">
                  <c:v>425.789367830303</c:v>
                </c:pt>
                <c:pt idx="28">
                  <c:v>425.789367830303</c:v>
                </c:pt>
                <c:pt idx="29">
                  <c:v>425.789367830303</c:v>
                </c:pt>
                <c:pt idx="30">
                  <c:v>425.789367830303</c:v>
                </c:pt>
                <c:pt idx="31">
                  <c:v>425.789367830303</c:v>
                </c:pt>
                <c:pt idx="32">
                  <c:v>425.789367830303</c:v>
                </c:pt>
                <c:pt idx="33">
                  <c:v>425.789367830303</c:v>
                </c:pt>
                <c:pt idx="34">
                  <c:v>425.789367830303</c:v>
                </c:pt>
                <c:pt idx="35">
                  <c:v>425.789367830303</c:v>
                </c:pt>
                <c:pt idx="36">
                  <c:v>425.789367830303</c:v>
                </c:pt>
                <c:pt idx="37">
                  <c:v>425.789367830303</c:v>
                </c:pt>
                <c:pt idx="38">
                  <c:v>425.789367830303</c:v>
                </c:pt>
                <c:pt idx="39">
                  <c:v>425.789367830303</c:v>
                </c:pt>
                <c:pt idx="40">
                  <c:v>425.789367830303</c:v>
                </c:pt>
                <c:pt idx="41">
                  <c:v>425.789367830303</c:v>
                </c:pt>
                <c:pt idx="42">
                  <c:v>425.789367830303</c:v>
                </c:pt>
                <c:pt idx="43">
                  <c:v>425.789367830303</c:v>
                </c:pt>
                <c:pt idx="44">
                  <c:v>425.789367830303</c:v>
                </c:pt>
                <c:pt idx="45">
                  <c:v>425.789367830303</c:v>
                </c:pt>
                <c:pt idx="46">
                  <c:v>425.789367830303</c:v>
                </c:pt>
                <c:pt idx="47">
                  <c:v>425.789367830303</c:v>
                </c:pt>
                <c:pt idx="48">
                  <c:v>425.789367830303</c:v>
                </c:pt>
                <c:pt idx="49">
                  <c:v>425.789367830303</c:v>
                </c:pt>
                <c:pt idx="50">
                  <c:v>425.789367830303</c:v>
                </c:pt>
                <c:pt idx="51">
                  <c:v>425.789367830303</c:v>
                </c:pt>
                <c:pt idx="52">
                  <c:v>425.789367830303</c:v>
                </c:pt>
                <c:pt idx="53">
                  <c:v>425.789367830303</c:v>
                </c:pt>
                <c:pt idx="54">
                  <c:v>425.789367830303</c:v>
                </c:pt>
                <c:pt idx="55">
                  <c:v>425.789367830303</c:v>
                </c:pt>
                <c:pt idx="56">
                  <c:v>425.789367830303</c:v>
                </c:pt>
                <c:pt idx="57">
                  <c:v>425.789367830303</c:v>
                </c:pt>
                <c:pt idx="58">
                  <c:v>425.789367830303</c:v>
                </c:pt>
                <c:pt idx="59">
                  <c:v>425.789367830303</c:v>
                </c:pt>
                <c:pt idx="60">
                  <c:v>425.789367830303</c:v>
                </c:pt>
                <c:pt idx="61">
                  <c:v>425.789367830303</c:v>
                </c:pt>
                <c:pt idx="62">
                  <c:v>425.789367830303</c:v>
                </c:pt>
                <c:pt idx="63">
                  <c:v>425.789367830303</c:v>
                </c:pt>
                <c:pt idx="64">
                  <c:v>425.789367830303</c:v>
                </c:pt>
                <c:pt idx="65">
                  <c:v>425.789367830303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P.4A'!$B$5:$B$71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P.4A'!$H$5:$H$70</c:f>
              <c:numCache>
                <c:ptCount val="66"/>
                <c:pt idx="0">
                  <c:v>679.4213518611937</c:v>
                </c:pt>
                <c:pt idx="1">
                  <c:v>679.4213518611937</c:v>
                </c:pt>
                <c:pt idx="2">
                  <c:v>679.4213518611937</c:v>
                </c:pt>
                <c:pt idx="3">
                  <c:v>679.4213518611937</c:v>
                </c:pt>
                <c:pt idx="4">
                  <c:v>679.4213518611937</c:v>
                </c:pt>
                <c:pt idx="5">
                  <c:v>679.4213518611937</c:v>
                </c:pt>
                <c:pt idx="6">
                  <c:v>679.4213518611937</c:v>
                </c:pt>
                <c:pt idx="7">
                  <c:v>679.4213518611937</c:v>
                </c:pt>
                <c:pt idx="8">
                  <c:v>679.4213518611937</c:v>
                </c:pt>
                <c:pt idx="9">
                  <c:v>679.4213518611937</c:v>
                </c:pt>
                <c:pt idx="10">
                  <c:v>679.4213518611937</c:v>
                </c:pt>
                <c:pt idx="11">
                  <c:v>679.4213518611937</c:v>
                </c:pt>
                <c:pt idx="12">
                  <c:v>679.4213518611937</c:v>
                </c:pt>
                <c:pt idx="13">
                  <c:v>679.4213518611937</c:v>
                </c:pt>
                <c:pt idx="14">
                  <c:v>679.4213518611937</c:v>
                </c:pt>
                <c:pt idx="15">
                  <c:v>679.4213518611937</c:v>
                </c:pt>
                <c:pt idx="16">
                  <c:v>679.4213518611937</c:v>
                </c:pt>
                <c:pt idx="17">
                  <c:v>679.4213518611937</c:v>
                </c:pt>
                <c:pt idx="18">
                  <c:v>679.4213518611937</c:v>
                </c:pt>
                <c:pt idx="19">
                  <c:v>679.4213518611937</c:v>
                </c:pt>
                <c:pt idx="20">
                  <c:v>679.4213518611937</c:v>
                </c:pt>
                <c:pt idx="21">
                  <c:v>679.4213518611937</c:v>
                </c:pt>
                <c:pt idx="22">
                  <c:v>679.4213518611937</c:v>
                </c:pt>
                <c:pt idx="23">
                  <c:v>679.4213518611937</c:v>
                </c:pt>
                <c:pt idx="24">
                  <c:v>679.4213518611937</c:v>
                </c:pt>
                <c:pt idx="25">
                  <c:v>679.4213518611937</c:v>
                </c:pt>
                <c:pt idx="26">
                  <c:v>679.4213518611937</c:v>
                </c:pt>
                <c:pt idx="27">
                  <c:v>679.4213518611937</c:v>
                </c:pt>
                <c:pt idx="28">
                  <c:v>679.4213518611937</c:v>
                </c:pt>
                <c:pt idx="29">
                  <c:v>679.4213518611937</c:v>
                </c:pt>
                <c:pt idx="30">
                  <c:v>679.4213518611937</c:v>
                </c:pt>
                <c:pt idx="31">
                  <c:v>679.4213518611937</c:v>
                </c:pt>
                <c:pt idx="32">
                  <c:v>679.4213518611937</c:v>
                </c:pt>
                <c:pt idx="33">
                  <c:v>679.4213518611937</c:v>
                </c:pt>
                <c:pt idx="34">
                  <c:v>679.4213518611937</c:v>
                </c:pt>
                <c:pt idx="35">
                  <c:v>679.4213518611937</c:v>
                </c:pt>
                <c:pt idx="36">
                  <c:v>679.4213518611937</c:v>
                </c:pt>
                <c:pt idx="37">
                  <c:v>679.4213518611937</c:v>
                </c:pt>
                <c:pt idx="38">
                  <c:v>679.4213518611937</c:v>
                </c:pt>
                <c:pt idx="39">
                  <c:v>679.4213518611937</c:v>
                </c:pt>
                <c:pt idx="40">
                  <c:v>679.4213518611937</c:v>
                </c:pt>
                <c:pt idx="41">
                  <c:v>679.4213518611937</c:v>
                </c:pt>
                <c:pt idx="42">
                  <c:v>679.4213518611937</c:v>
                </c:pt>
                <c:pt idx="43">
                  <c:v>679.4213518611937</c:v>
                </c:pt>
                <c:pt idx="44">
                  <c:v>679.4213518611937</c:v>
                </c:pt>
                <c:pt idx="45">
                  <c:v>679.4213518611937</c:v>
                </c:pt>
                <c:pt idx="46">
                  <c:v>679.4213518611937</c:v>
                </c:pt>
                <c:pt idx="47">
                  <c:v>679.4213518611937</c:v>
                </c:pt>
                <c:pt idx="48">
                  <c:v>679.4213518611937</c:v>
                </c:pt>
                <c:pt idx="49">
                  <c:v>679.4213518611937</c:v>
                </c:pt>
                <c:pt idx="50">
                  <c:v>679.4213518611937</c:v>
                </c:pt>
                <c:pt idx="51">
                  <c:v>679.4213518611937</c:v>
                </c:pt>
                <c:pt idx="52">
                  <c:v>679.4213518611937</c:v>
                </c:pt>
                <c:pt idx="53">
                  <c:v>679.4213518611937</c:v>
                </c:pt>
                <c:pt idx="54">
                  <c:v>679.4213518611937</c:v>
                </c:pt>
                <c:pt idx="55">
                  <c:v>679.4213518611937</c:v>
                </c:pt>
                <c:pt idx="56">
                  <c:v>679.4213518611937</c:v>
                </c:pt>
                <c:pt idx="57">
                  <c:v>679.4213518611937</c:v>
                </c:pt>
                <c:pt idx="58">
                  <c:v>679.4213518611937</c:v>
                </c:pt>
                <c:pt idx="59">
                  <c:v>679.4213518611937</c:v>
                </c:pt>
                <c:pt idx="60">
                  <c:v>679.4213518611937</c:v>
                </c:pt>
                <c:pt idx="61">
                  <c:v>679.4213518611937</c:v>
                </c:pt>
                <c:pt idx="62">
                  <c:v>679.4213518611937</c:v>
                </c:pt>
                <c:pt idx="63">
                  <c:v>679.4213518611937</c:v>
                </c:pt>
                <c:pt idx="64">
                  <c:v>679.4213518611937</c:v>
                </c:pt>
                <c:pt idx="65">
                  <c:v>679.4213518611937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P.4A'!$B$5:$B$71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P.4A'!$F$5:$F$70</c:f>
              <c:numCache>
                <c:ptCount val="66"/>
                <c:pt idx="0">
                  <c:v>172.15738379941226</c:v>
                </c:pt>
                <c:pt idx="1">
                  <c:v>172.15738379941226</c:v>
                </c:pt>
                <c:pt idx="2">
                  <c:v>172.15738379941226</c:v>
                </c:pt>
                <c:pt idx="3">
                  <c:v>172.15738379941226</c:v>
                </c:pt>
                <c:pt idx="4">
                  <c:v>172.15738379941226</c:v>
                </c:pt>
                <c:pt idx="5">
                  <c:v>172.15738379941226</c:v>
                </c:pt>
                <c:pt idx="6">
                  <c:v>172.15738379941226</c:v>
                </c:pt>
                <c:pt idx="7">
                  <c:v>172.15738379941226</c:v>
                </c:pt>
                <c:pt idx="8">
                  <c:v>172.15738379941226</c:v>
                </c:pt>
                <c:pt idx="9">
                  <c:v>172.15738379941226</c:v>
                </c:pt>
                <c:pt idx="10">
                  <c:v>172.15738379941226</c:v>
                </c:pt>
                <c:pt idx="11">
                  <c:v>172.15738379941226</c:v>
                </c:pt>
                <c:pt idx="12">
                  <c:v>172.15738379941226</c:v>
                </c:pt>
                <c:pt idx="13">
                  <c:v>172.15738379941226</c:v>
                </c:pt>
                <c:pt idx="14">
                  <c:v>172.15738379941226</c:v>
                </c:pt>
                <c:pt idx="15">
                  <c:v>172.15738379941226</c:v>
                </c:pt>
                <c:pt idx="16">
                  <c:v>172.15738379941226</c:v>
                </c:pt>
                <c:pt idx="17">
                  <c:v>172.15738379941226</c:v>
                </c:pt>
                <c:pt idx="18">
                  <c:v>172.15738379941226</c:v>
                </c:pt>
                <c:pt idx="19">
                  <c:v>172.15738379941226</c:v>
                </c:pt>
                <c:pt idx="20">
                  <c:v>172.15738379941226</c:v>
                </c:pt>
                <c:pt idx="21">
                  <c:v>172.15738379941226</c:v>
                </c:pt>
                <c:pt idx="22">
                  <c:v>172.15738379941226</c:v>
                </c:pt>
                <c:pt idx="23">
                  <c:v>172.15738379941226</c:v>
                </c:pt>
                <c:pt idx="24">
                  <c:v>172.15738379941226</c:v>
                </c:pt>
                <c:pt idx="25">
                  <c:v>172.15738379941226</c:v>
                </c:pt>
                <c:pt idx="26">
                  <c:v>172.15738379941226</c:v>
                </c:pt>
                <c:pt idx="27">
                  <c:v>172.15738379941226</c:v>
                </c:pt>
                <c:pt idx="28">
                  <c:v>172.15738379941226</c:v>
                </c:pt>
                <c:pt idx="29">
                  <c:v>172.15738379941226</c:v>
                </c:pt>
                <c:pt idx="30">
                  <c:v>172.15738379941226</c:v>
                </c:pt>
                <c:pt idx="31">
                  <c:v>172.15738379941226</c:v>
                </c:pt>
                <c:pt idx="32">
                  <c:v>172.15738379941226</c:v>
                </c:pt>
                <c:pt idx="33">
                  <c:v>172.15738379941226</c:v>
                </c:pt>
                <c:pt idx="34">
                  <c:v>172.15738379941226</c:v>
                </c:pt>
                <c:pt idx="35">
                  <c:v>172.15738379941226</c:v>
                </c:pt>
                <c:pt idx="36">
                  <c:v>172.15738379941226</c:v>
                </c:pt>
                <c:pt idx="37">
                  <c:v>172.15738379941226</c:v>
                </c:pt>
                <c:pt idx="38">
                  <c:v>172.15738379941226</c:v>
                </c:pt>
                <c:pt idx="39">
                  <c:v>172.15738379941226</c:v>
                </c:pt>
                <c:pt idx="40">
                  <c:v>172.15738379941226</c:v>
                </c:pt>
                <c:pt idx="41">
                  <c:v>172.15738379941226</c:v>
                </c:pt>
                <c:pt idx="42">
                  <c:v>172.15738379941226</c:v>
                </c:pt>
                <c:pt idx="43">
                  <c:v>172.15738379941226</c:v>
                </c:pt>
                <c:pt idx="44">
                  <c:v>172.15738379941226</c:v>
                </c:pt>
                <c:pt idx="45">
                  <c:v>172.15738379941226</c:v>
                </c:pt>
                <c:pt idx="46">
                  <c:v>172.15738379941226</c:v>
                </c:pt>
                <c:pt idx="47">
                  <c:v>172.15738379941226</c:v>
                </c:pt>
                <c:pt idx="48">
                  <c:v>172.15738379941226</c:v>
                </c:pt>
                <c:pt idx="49">
                  <c:v>172.15738379941226</c:v>
                </c:pt>
                <c:pt idx="50">
                  <c:v>172.15738379941226</c:v>
                </c:pt>
                <c:pt idx="51">
                  <c:v>172.15738379941226</c:v>
                </c:pt>
                <c:pt idx="52">
                  <c:v>172.15738379941226</c:v>
                </c:pt>
                <c:pt idx="53">
                  <c:v>172.15738379941226</c:v>
                </c:pt>
                <c:pt idx="54">
                  <c:v>172.15738379941226</c:v>
                </c:pt>
                <c:pt idx="55">
                  <c:v>172.15738379941226</c:v>
                </c:pt>
                <c:pt idx="56">
                  <c:v>172.15738379941226</c:v>
                </c:pt>
                <c:pt idx="57">
                  <c:v>172.15738379941226</c:v>
                </c:pt>
                <c:pt idx="58">
                  <c:v>172.15738379941226</c:v>
                </c:pt>
                <c:pt idx="59">
                  <c:v>172.15738379941226</c:v>
                </c:pt>
                <c:pt idx="60">
                  <c:v>172.15738379941226</c:v>
                </c:pt>
                <c:pt idx="61">
                  <c:v>172.15738379941226</c:v>
                </c:pt>
                <c:pt idx="62">
                  <c:v>172.15738379941226</c:v>
                </c:pt>
                <c:pt idx="63">
                  <c:v>172.15738379941226</c:v>
                </c:pt>
                <c:pt idx="64">
                  <c:v>172.15738379941226</c:v>
                </c:pt>
                <c:pt idx="65">
                  <c:v>172.15738379941226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219257"/>
        <c:crossesAt val="0"/>
        <c:auto val="1"/>
        <c:lblOffset val="100"/>
        <c:tickLblSkip val="2"/>
        <c:noMultiLvlLbl val="0"/>
      </c:catAx>
      <c:valAx>
        <c:axId val="1521925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343352"/>
        <c:crossesAt val="1"/>
        <c:crossBetween val="between"/>
        <c:dispUnits/>
        <c:majorUnit val="300"/>
        <c:minorUnit val="100"/>
      </c:valAx>
      <c:catAx>
        <c:axId val="28926478"/>
        <c:scaling>
          <c:orientation val="minMax"/>
        </c:scaling>
        <c:axPos val="b"/>
        <c:delete val="1"/>
        <c:majorTickMark val="out"/>
        <c:minorTickMark val="none"/>
        <c:tickLblPos val="nextTo"/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8926478"/>
        <c:crosses val="max"/>
        <c:crossBetween val="between"/>
        <c:dispUnits/>
      </c:valAx>
      <c:spPr>
        <a:gradFill rotWithShape="1">
          <a:gsLst>
            <a:gs pos="0">
              <a:srgbClr val="F2F2F2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861"/>
          <c:w val="0.95875"/>
          <c:h val="0.1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6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6"/>
          <c:y val="0.242"/>
          <c:w val="0.87225"/>
          <c:h val="0.67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P.4A'!$B$5:$B$71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P.4A'!$C$5:$C$70</c:f>
              <c:numCache>
                <c:ptCount val="66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65.9</c:v>
                </c:pt>
                <c:pt idx="64">
                  <c:v>133.65984960000011</c:v>
                </c:pt>
                <c:pt idx="65">
                  <c:v>359.1145152000003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(2500 - 2565 )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P.4A'!$B$5:$B$71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P.4A'!$E$5:$E$70</c:f>
              <c:numCache>
                <c:ptCount val="66"/>
                <c:pt idx="0">
                  <c:v>425.789367830303</c:v>
                </c:pt>
                <c:pt idx="1">
                  <c:v>425.789367830303</c:v>
                </c:pt>
                <c:pt idx="2">
                  <c:v>425.789367830303</c:v>
                </c:pt>
                <c:pt idx="3">
                  <c:v>425.789367830303</c:v>
                </c:pt>
                <c:pt idx="4">
                  <c:v>425.789367830303</c:v>
                </c:pt>
                <c:pt idx="5">
                  <c:v>425.789367830303</c:v>
                </c:pt>
                <c:pt idx="6">
                  <c:v>425.789367830303</c:v>
                </c:pt>
                <c:pt idx="7">
                  <c:v>425.789367830303</c:v>
                </c:pt>
                <c:pt idx="8">
                  <c:v>425.789367830303</c:v>
                </c:pt>
                <c:pt idx="9">
                  <c:v>425.789367830303</c:v>
                </c:pt>
                <c:pt idx="10">
                  <c:v>425.789367830303</c:v>
                </c:pt>
                <c:pt idx="11">
                  <c:v>425.789367830303</c:v>
                </c:pt>
                <c:pt idx="12">
                  <c:v>425.789367830303</c:v>
                </c:pt>
                <c:pt idx="13">
                  <c:v>425.789367830303</c:v>
                </c:pt>
                <c:pt idx="14">
                  <c:v>425.789367830303</c:v>
                </c:pt>
                <c:pt idx="15">
                  <c:v>425.789367830303</c:v>
                </c:pt>
                <c:pt idx="16">
                  <c:v>425.789367830303</c:v>
                </c:pt>
                <c:pt idx="17">
                  <c:v>425.789367830303</c:v>
                </c:pt>
                <c:pt idx="18">
                  <c:v>425.789367830303</c:v>
                </c:pt>
                <c:pt idx="19">
                  <c:v>425.789367830303</c:v>
                </c:pt>
                <c:pt idx="20">
                  <c:v>425.789367830303</c:v>
                </c:pt>
                <c:pt idx="21">
                  <c:v>425.789367830303</c:v>
                </c:pt>
                <c:pt idx="22">
                  <c:v>425.789367830303</c:v>
                </c:pt>
                <c:pt idx="23">
                  <c:v>425.789367830303</c:v>
                </c:pt>
                <c:pt idx="24">
                  <c:v>425.789367830303</c:v>
                </c:pt>
                <c:pt idx="25">
                  <c:v>425.789367830303</c:v>
                </c:pt>
                <c:pt idx="26">
                  <c:v>425.789367830303</c:v>
                </c:pt>
                <c:pt idx="27">
                  <c:v>425.789367830303</c:v>
                </c:pt>
                <c:pt idx="28">
                  <c:v>425.789367830303</c:v>
                </c:pt>
                <c:pt idx="29">
                  <c:v>425.789367830303</c:v>
                </c:pt>
                <c:pt idx="30">
                  <c:v>425.789367830303</c:v>
                </c:pt>
                <c:pt idx="31">
                  <c:v>425.789367830303</c:v>
                </c:pt>
                <c:pt idx="32">
                  <c:v>425.789367830303</c:v>
                </c:pt>
                <c:pt idx="33">
                  <c:v>425.789367830303</c:v>
                </c:pt>
                <c:pt idx="34">
                  <c:v>425.789367830303</c:v>
                </c:pt>
                <c:pt idx="35">
                  <c:v>425.789367830303</c:v>
                </c:pt>
                <c:pt idx="36">
                  <c:v>425.789367830303</c:v>
                </c:pt>
                <c:pt idx="37">
                  <c:v>425.789367830303</c:v>
                </c:pt>
                <c:pt idx="38">
                  <c:v>425.789367830303</c:v>
                </c:pt>
                <c:pt idx="39">
                  <c:v>425.789367830303</c:v>
                </c:pt>
                <c:pt idx="40">
                  <c:v>425.789367830303</c:v>
                </c:pt>
                <c:pt idx="41">
                  <c:v>425.789367830303</c:v>
                </c:pt>
                <c:pt idx="42">
                  <c:v>425.789367830303</c:v>
                </c:pt>
                <c:pt idx="43">
                  <c:v>425.789367830303</c:v>
                </c:pt>
                <c:pt idx="44">
                  <c:v>425.789367830303</c:v>
                </c:pt>
                <c:pt idx="45">
                  <c:v>425.789367830303</c:v>
                </c:pt>
                <c:pt idx="46">
                  <c:v>425.789367830303</c:v>
                </c:pt>
                <c:pt idx="47">
                  <c:v>425.789367830303</c:v>
                </c:pt>
                <c:pt idx="48">
                  <c:v>425.789367830303</c:v>
                </c:pt>
                <c:pt idx="49">
                  <c:v>425.789367830303</c:v>
                </c:pt>
                <c:pt idx="50">
                  <c:v>425.789367830303</c:v>
                </c:pt>
                <c:pt idx="51">
                  <c:v>425.789367830303</c:v>
                </c:pt>
                <c:pt idx="52">
                  <c:v>425.789367830303</c:v>
                </c:pt>
                <c:pt idx="53">
                  <c:v>425.789367830303</c:v>
                </c:pt>
                <c:pt idx="54">
                  <c:v>425.789367830303</c:v>
                </c:pt>
                <c:pt idx="55">
                  <c:v>425.789367830303</c:v>
                </c:pt>
                <c:pt idx="56">
                  <c:v>425.789367830303</c:v>
                </c:pt>
                <c:pt idx="57">
                  <c:v>425.789367830303</c:v>
                </c:pt>
                <c:pt idx="58">
                  <c:v>425.789367830303</c:v>
                </c:pt>
                <c:pt idx="59">
                  <c:v>425.789367830303</c:v>
                </c:pt>
                <c:pt idx="60">
                  <c:v>425.789367830303</c:v>
                </c:pt>
                <c:pt idx="61">
                  <c:v>425.789367830303</c:v>
                </c:pt>
                <c:pt idx="62">
                  <c:v>425.789367830303</c:v>
                </c:pt>
                <c:pt idx="63">
                  <c:v>425.789367830303</c:v>
                </c:pt>
                <c:pt idx="64">
                  <c:v>425.789367830303</c:v>
                </c:pt>
                <c:pt idx="65">
                  <c:v>425.789367830303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P.4A'!$B$5:$B$71</c:f>
              <c:numCache>
                <c:ptCount val="67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P.4A'!$D$5:$D$71</c:f>
              <c:numCache>
                <c:ptCount val="67"/>
                <c:pt idx="66">
                  <c:v>358.28300160000003</c:v>
                </c:pt>
              </c:numCache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800275"/>
        <c:crossesAt val="0"/>
        <c:auto val="1"/>
        <c:lblOffset val="100"/>
        <c:tickLblSkip val="2"/>
        <c:noMultiLvlLbl val="0"/>
      </c:catAx>
      <c:valAx>
        <c:axId val="2480027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55586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0.5885</cdr:y>
    </cdr:from>
    <cdr:to>
      <cdr:x>0.56375</cdr:x>
      <cdr:y>0.62575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629025"/>
          <a:ext cx="12668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0.523</cdr:x>
      <cdr:y>0.49725</cdr:y>
    </cdr:from>
    <cdr:to>
      <cdr:x>0.66475</cdr:x>
      <cdr:y>0.53525</cdr:y>
    </cdr:to>
    <cdr:sp>
      <cdr:nvSpPr>
        <cdr:cNvPr id="2" name="TextBox 1"/>
        <cdr:cNvSpPr txBox="1">
          <a:spLocks noChangeArrowheads="1"/>
        </cdr:cNvSpPr>
      </cdr:nvSpPr>
      <cdr:spPr>
        <a:xfrm>
          <a:off x="4905375" y="3067050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0.255</cdr:x>
      <cdr:y>0.68225</cdr:y>
    </cdr:from>
    <cdr:to>
      <cdr:x>0.395</cdr:x>
      <cdr:y>0.7195</cdr:y>
    </cdr:to>
    <cdr:sp>
      <cdr:nvSpPr>
        <cdr:cNvPr id="3" name="TextBox 1"/>
        <cdr:cNvSpPr txBox="1">
          <a:spLocks noChangeArrowheads="1"/>
        </cdr:cNvSpPr>
      </cdr:nvSpPr>
      <cdr:spPr>
        <a:xfrm>
          <a:off x="2390775" y="4210050"/>
          <a:ext cx="13144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0.43475</cdr:y>
    </cdr:from>
    <cdr:to>
      <cdr:x>0.19025</cdr:x>
      <cdr:y>0.60925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9700" y="2676525"/>
          <a:ext cx="371475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6"/>
  <sheetViews>
    <sheetView zoomScalePageLayoutView="0" workbookViewId="0" topLeftCell="A1">
      <pane ySplit="4" topLeftCell="A67" activePane="bottomLeft" state="frozen"/>
      <selection pane="topLeft" activeCell="A1" sqref="A1"/>
      <selection pane="bottomLeft" activeCell="K77" sqref="K7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59">
        <v>629.4</v>
      </c>
      <c r="D5" s="60"/>
      <c r="E5" s="61">
        <f aca="true" t="shared" si="0" ref="E5:E36">$C$87</f>
        <v>425.789367830303</v>
      </c>
      <c r="F5" s="62">
        <f aca="true" t="shared" si="1" ref="F5:F36">+$C$90</f>
        <v>172.15738379941226</v>
      </c>
      <c r="G5" s="63">
        <f aca="true" t="shared" si="2" ref="G5:G36">$C$88</f>
        <v>253.63198403089072</v>
      </c>
      <c r="H5" s="64">
        <f aca="true" t="shared" si="3" ref="H5:H36">+$C$91</f>
        <v>679.4213518611937</v>
      </c>
      <c r="I5" s="2">
        <v>1</v>
      </c>
    </row>
    <row r="6" spans="2:9" ht="11.25">
      <c r="B6" s="22">
        <v>2501</v>
      </c>
      <c r="C6" s="65">
        <v>474.7</v>
      </c>
      <c r="D6" s="60"/>
      <c r="E6" s="66">
        <f t="shared" si="0"/>
        <v>425.789367830303</v>
      </c>
      <c r="F6" s="67">
        <f t="shared" si="1"/>
        <v>172.15738379941226</v>
      </c>
      <c r="G6" s="68">
        <f t="shared" si="2"/>
        <v>253.63198403089072</v>
      </c>
      <c r="H6" s="69">
        <f t="shared" si="3"/>
        <v>679.4213518611937</v>
      </c>
      <c r="I6" s="2">
        <f>I5+1</f>
        <v>2</v>
      </c>
    </row>
    <row r="7" spans="2:9" ht="11.25">
      <c r="B7" s="22">
        <v>2502</v>
      </c>
      <c r="C7" s="65">
        <v>641.2</v>
      </c>
      <c r="D7" s="60"/>
      <c r="E7" s="66">
        <f t="shared" si="0"/>
        <v>425.789367830303</v>
      </c>
      <c r="F7" s="67">
        <f t="shared" si="1"/>
        <v>172.15738379941226</v>
      </c>
      <c r="G7" s="68">
        <f t="shared" si="2"/>
        <v>253.63198403089072</v>
      </c>
      <c r="H7" s="69">
        <f t="shared" si="3"/>
        <v>679.4213518611937</v>
      </c>
      <c r="I7" s="2">
        <f aca="true" t="shared" si="4" ref="I7:I70">I6+1</f>
        <v>3</v>
      </c>
    </row>
    <row r="8" spans="2:9" ht="11.25">
      <c r="B8" s="22">
        <v>2503</v>
      </c>
      <c r="C8" s="65">
        <v>476.7</v>
      </c>
      <c r="D8" s="60"/>
      <c r="E8" s="66">
        <f t="shared" si="0"/>
        <v>425.789367830303</v>
      </c>
      <c r="F8" s="67">
        <f t="shared" si="1"/>
        <v>172.15738379941226</v>
      </c>
      <c r="G8" s="68">
        <f t="shared" si="2"/>
        <v>253.63198403089072</v>
      </c>
      <c r="H8" s="69">
        <f t="shared" si="3"/>
        <v>679.4213518611937</v>
      </c>
      <c r="I8" s="2">
        <f t="shared" si="4"/>
        <v>4</v>
      </c>
    </row>
    <row r="9" spans="2:9" ht="11.25">
      <c r="B9" s="22">
        <v>2504</v>
      </c>
      <c r="C9" s="65">
        <v>713.1</v>
      </c>
      <c r="D9" s="60"/>
      <c r="E9" s="66">
        <f t="shared" si="0"/>
        <v>425.789367830303</v>
      </c>
      <c r="F9" s="67">
        <f t="shared" si="1"/>
        <v>172.15738379941226</v>
      </c>
      <c r="G9" s="68">
        <f t="shared" si="2"/>
        <v>253.63198403089072</v>
      </c>
      <c r="H9" s="69">
        <f t="shared" si="3"/>
        <v>679.4213518611937</v>
      </c>
      <c r="I9" s="2">
        <f t="shared" si="4"/>
        <v>5</v>
      </c>
    </row>
    <row r="10" spans="2:9" ht="11.25">
      <c r="B10" s="22">
        <v>2505</v>
      </c>
      <c r="C10" s="65">
        <v>380.4</v>
      </c>
      <c r="D10" s="60"/>
      <c r="E10" s="66">
        <f t="shared" si="0"/>
        <v>425.789367830303</v>
      </c>
      <c r="F10" s="67">
        <f t="shared" si="1"/>
        <v>172.15738379941226</v>
      </c>
      <c r="G10" s="68">
        <f t="shared" si="2"/>
        <v>253.63198403089072</v>
      </c>
      <c r="H10" s="69">
        <f t="shared" si="3"/>
        <v>679.4213518611937</v>
      </c>
      <c r="I10" s="2">
        <f t="shared" si="4"/>
        <v>6</v>
      </c>
    </row>
    <row r="11" spans="2:9" ht="11.25">
      <c r="B11" s="22">
        <v>2506</v>
      </c>
      <c r="C11" s="65">
        <v>999.16</v>
      </c>
      <c r="D11" s="60"/>
      <c r="E11" s="66">
        <f t="shared" si="0"/>
        <v>425.789367830303</v>
      </c>
      <c r="F11" s="67">
        <f t="shared" si="1"/>
        <v>172.15738379941226</v>
      </c>
      <c r="G11" s="68">
        <f t="shared" si="2"/>
        <v>253.63198403089072</v>
      </c>
      <c r="H11" s="69">
        <f t="shared" si="3"/>
        <v>679.4213518611937</v>
      </c>
      <c r="I11" s="2">
        <f t="shared" si="4"/>
        <v>7</v>
      </c>
    </row>
    <row r="12" spans="2:9" ht="11.25">
      <c r="B12" s="22">
        <v>2507</v>
      </c>
      <c r="C12" s="65">
        <v>916.3</v>
      </c>
      <c r="D12" s="60"/>
      <c r="E12" s="66">
        <f t="shared" si="0"/>
        <v>425.789367830303</v>
      </c>
      <c r="F12" s="67">
        <f t="shared" si="1"/>
        <v>172.15738379941226</v>
      </c>
      <c r="G12" s="68">
        <f t="shared" si="2"/>
        <v>253.63198403089072</v>
      </c>
      <c r="H12" s="69">
        <f t="shared" si="3"/>
        <v>679.4213518611937</v>
      </c>
      <c r="I12" s="2">
        <f t="shared" si="4"/>
        <v>8</v>
      </c>
    </row>
    <row r="13" spans="2:9" ht="11.25">
      <c r="B13" s="22">
        <v>2508</v>
      </c>
      <c r="C13" s="65">
        <v>731.4</v>
      </c>
      <c r="D13" s="60"/>
      <c r="E13" s="66">
        <f t="shared" si="0"/>
        <v>425.789367830303</v>
      </c>
      <c r="F13" s="67">
        <f t="shared" si="1"/>
        <v>172.15738379941226</v>
      </c>
      <c r="G13" s="68">
        <f t="shared" si="2"/>
        <v>253.63198403089072</v>
      </c>
      <c r="H13" s="69">
        <f t="shared" si="3"/>
        <v>679.4213518611937</v>
      </c>
      <c r="I13" s="2">
        <f t="shared" si="4"/>
        <v>9</v>
      </c>
    </row>
    <row r="14" spans="2:9" ht="11.25">
      <c r="B14" s="22">
        <v>2509</v>
      </c>
      <c r="C14" s="65">
        <v>278.11</v>
      </c>
      <c r="D14" s="60"/>
      <c r="E14" s="66">
        <f t="shared" si="0"/>
        <v>425.789367830303</v>
      </c>
      <c r="F14" s="67">
        <f t="shared" si="1"/>
        <v>172.15738379941226</v>
      </c>
      <c r="G14" s="68">
        <f t="shared" si="2"/>
        <v>253.63198403089072</v>
      </c>
      <c r="H14" s="69">
        <f t="shared" si="3"/>
        <v>679.4213518611937</v>
      </c>
      <c r="I14" s="2">
        <f t="shared" si="4"/>
        <v>10</v>
      </c>
    </row>
    <row r="15" spans="2:9" ht="11.25">
      <c r="B15" s="22">
        <v>2510</v>
      </c>
      <c r="C15" s="65">
        <v>574.71</v>
      </c>
      <c r="D15" s="60"/>
      <c r="E15" s="66">
        <f t="shared" si="0"/>
        <v>425.789367830303</v>
      </c>
      <c r="F15" s="67">
        <f t="shared" si="1"/>
        <v>172.15738379941226</v>
      </c>
      <c r="G15" s="68">
        <f t="shared" si="2"/>
        <v>253.63198403089072</v>
      </c>
      <c r="H15" s="69">
        <f t="shared" si="3"/>
        <v>679.4213518611937</v>
      </c>
      <c r="I15" s="2">
        <f t="shared" si="4"/>
        <v>11</v>
      </c>
    </row>
    <row r="16" spans="2:9" ht="11.25">
      <c r="B16" s="22">
        <v>2511</v>
      </c>
      <c r="C16" s="65">
        <v>427.03</v>
      </c>
      <c r="D16" s="60"/>
      <c r="E16" s="66">
        <f t="shared" si="0"/>
        <v>425.789367830303</v>
      </c>
      <c r="F16" s="67">
        <f t="shared" si="1"/>
        <v>172.15738379941226</v>
      </c>
      <c r="G16" s="68">
        <f t="shared" si="2"/>
        <v>253.63198403089072</v>
      </c>
      <c r="H16" s="69">
        <f t="shared" si="3"/>
        <v>679.4213518611937</v>
      </c>
      <c r="I16" s="2">
        <f t="shared" si="4"/>
        <v>12</v>
      </c>
    </row>
    <row r="17" spans="2:9" ht="11.25">
      <c r="B17" s="22">
        <v>2512</v>
      </c>
      <c r="C17" s="65">
        <v>575.62</v>
      </c>
      <c r="D17" s="60"/>
      <c r="E17" s="66">
        <f t="shared" si="0"/>
        <v>425.789367830303</v>
      </c>
      <c r="F17" s="67">
        <f t="shared" si="1"/>
        <v>172.15738379941226</v>
      </c>
      <c r="G17" s="68">
        <f t="shared" si="2"/>
        <v>253.63198403089072</v>
      </c>
      <c r="H17" s="69">
        <f t="shared" si="3"/>
        <v>679.4213518611937</v>
      </c>
      <c r="I17" s="2">
        <f t="shared" si="4"/>
        <v>13</v>
      </c>
    </row>
    <row r="18" spans="2:9" ht="11.25">
      <c r="B18" s="22">
        <v>2513</v>
      </c>
      <c r="C18" s="65">
        <v>765.03</v>
      </c>
      <c r="D18" s="60"/>
      <c r="E18" s="66">
        <f t="shared" si="0"/>
        <v>425.789367830303</v>
      </c>
      <c r="F18" s="67">
        <f t="shared" si="1"/>
        <v>172.15738379941226</v>
      </c>
      <c r="G18" s="68">
        <f t="shared" si="2"/>
        <v>253.63198403089072</v>
      </c>
      <c r="H18" s="69">
        <f t="shared" si="3"/>
        <v>679.4213518611937</v>
      </c>
      <c r="I18" s="2">
        <f t="shared" si="4"/>
        <v>14</v>
      </c>
    </row>
    <row r="19" spans="2:9" ht="11.25">
      <c r="B19" s="22">
        <v>2514</v>
      </c>
      <c r="C19" s="65">
        <v>768.39</v>
      </c>
      <c r="D19" s="60"/>
      <c r="E19" s="66">
        <f t="shared" si="0"/>
        <v>425.789367830303</v>
      </c>
      <c r="F19" s="67">
        <f t="shared" si="1"/>
        <v>172.15738379941226</v>
      </c>
      <c r="G19" s="68">
        <f t="shared" si="2"/>
        <v>253.63198403089072</v>
      </c>
      <c r="H19" s="69">
        <f t="shared" si="3"/>
        <v>679.4213518611937</v>
      </c>
      <c r="I19" s="2">
        <f t="shared" si="4"/>
        <v>15</v>
      </c>
    </row>
    <row r="20" spans="2:9" ht="11.25">
      <c r="B20" s="22">
        <v>2515</v>
      </c>
      <c r="C20" s="65">
        <v>429.24</v>
      </c>
      <c r="D20" s="60"/>
      <c r="E20" s="66">
        <f t="shared" si="0"/>
        <v>425.789367830303</v>
      </c>
      <c r="F20" s="67">
        <f t="shared" si="1"/>
        <v>172.15738379941226</v>
      </c>
      <c r="G20" s="68">
        <f t="shared" si="2"/>
        <v>253.63198403089072</v>
      </c>
      <c r="H20" s="69">
        <f t="shared" si="3"/>
        <v>679.4213518611937</v>
      </c>
      <c r="I20" s="2">
        <f t="shared" si="4"/>
        <v>16</v>
      </c>
    </row>
    <row r="21" spans="2:9" ht="11.25">
      <c r="B21" s="22">
        <v>2516</v>
      </c>
      <c r="C21" s="65">
        <v>1423.57</v>
      </c>
      <c r="D21" s="60"/>
      <c r="E21" s="66">
        <f t="shared" si="0"/>
        <v>425.789367830303</v>
      </c>
      <c r="F21" s="67">
        <f t="shared" si="1"/>
        <v>172.15738379941226</v>
      </c>
      <c r="G21" s="68">
        <f t="shared" si="2"/>
        <v>253.63198403089072</v>
      </c>
      <c r="H21" s="69">
        <f t="shared" si="3"/>
        <v>679.4213518611937</v>
      </c>
      <c r="I21" s="2">
        <f t="shared" si="4"/>
        <v>17</v>
      </c>
    </row>
    <row r="22" spans="2:9" ht="11.25">
      <c r="B22" s="22">
        <v>2517</v>
      </c>
      <c r="C22" s="70">
        <v>495.43</v>
      </c>
      <c r="D22" s="60"/>
      <c r="E22" s="66">
        <f t="shared" si="0"/>
        <v>425.789367830303</v>
      </c>
      <c r="F22" s="67">
        <f t="shared" si="1"/>
        <v>172.15738379941226</v>
      </c>
      <c r="G22" s="68">
        <f t="shared" si="2"/>
        <v>253.63198403089072</v>
      </c>
      <c r="H22" s="69">
        <f t="shared" si="3"/>
        <v>679.4213518611937</v>
      </c>
      <c r="I22" s="2">
        <f t="shared" si="4"/>
        <v>18</v>
      </c>
    </row>
    <row r="23" spans="2:9" ht="11.25">
      <c r="B23" s="22">
        <v>2518</v>
      </c>
      <c r="C23" s="70">
        <v>784.82</v>
      </c>
      <c r="D23" s="60"/>
      <c r="E23" s="66">
        <f t="shared" si="0"/>
        <v>425.789367830303</v>
      </c>
      <c r="F23" s="67">
        <f t="shared" si="1"/>
        <v>172.15738379941226</v>
      </c>
      <c r="G23" s="68">
        <f t="shared" si="2"/>
        <v>253.63198403089072</v>
      </c>
      <c r="H23" s="69">
        <f t="shared" si="3"/>
        <v>679.4213518611937</v>
      </c>
      <c r="I23" s="2">
        <f t="shared" si="4"/>
        <v>19</v>
      </c>
    </row>
    <row r="24" spans="2:9" ht="11.25">
      <c r="B24" s="22">
        <v>2519</v>
      </c>
      <c r="C24" s="70">
        <v>334.714</v>
      </c>
      <c r="D24" s="60"/>
      <c r="E24" s="66">
        <f t="shared" si="0"/>
        <v>425.789367830303</v>
      </c>
      <c r="F24" s="67">
        <f t="shared" si="1"/>
        <v>172.15738379941226</v>
      </c>
      <c r="G24" s="68">
        <f t="shared" si="2"/>
        <v>253.63198403089072</v>
      </c>
      <c r="H24" s="69">
        <f t="shared" si="3"/>
        <v>679.4213518611937</v>
      </c>
      <c r="I24" s="2">
        <f t="shared" si="4"/>
        <v>20</v>
      </c>
    </row>
    <row r="25" spans="2:9" ht="11.25">
      <c r="B25" s="22">
        <v>2520</v>
      </c>
      <c r="C25" s="70">
        <v>381.53</v>
      </c>
      <c r="D25" s="60"/>
      <c r="E25" s="66">
        <f t="shared" si="0"/>
        <v>425.789367830303</v>
      </c>
      <c r="F25" s="67">
        <f t="shared" si="1"/>
        <v>172.15738379941226</v>
      </c>
      <c r="G25" s="68">
        <f t="shared" si="2"/>
        <v>253.63198403089072</v>
      </c>
      <c r="H25" s="69">
        <f t="shared" si="3"/>
        <v>679.4213518611937</v>
      </c>
      <c r="I25" s="2">
        <f t="shared" si="4"/>
        <v>21</v>
      </c>
    </row>
    <row r="26" spans="2:9" ht="11.25">
      <c r="B26" s="22">
        <v>2521</v>
      </c>
      <c r="C26" s="70">
        <v>445.33</v>
      </c>
      <c r="D26" s="60"/>
      <c r="E26" s="66">
        <f t="shared" si="0"/>
        <v>425.789367830303</v>
      </c>
      <c r="F26" s="67">
        <f t="shared" si="1"/>
        <v>172.15738379941226</v>
      </c>
      <c r="G26" s="68">
        <f t="shared" si="2"/>
        <v>253.63198403089072</v>
      </c>
      <c r="H26" s="69">
        <f t="shared" si="3"/>
        <v>679.4213518611937</v>
      </c>
      <c r="I26" s="2">
        <f t="shared" si="4"/>
        <v>22</v>
      </c>
    </row>
    <row r="27" spans="2:9" ht="11.25">
      <c r="B27" s="22">
        <v>2522</v>
      </c>
      <c r="C27" s="70">
        <v>228.47</v>
      </c>
      <c r="D27" s="60"/>
      <c r="E27" s="66">
        <f t="shared" si="0"/>
        <v>425.789367830303</v>
      </c>
      <c r="F27" s="67">
        <f t="shared" si="1"/>
        <v>172.15738379941226</v>
      </c>
      <c r="G27" s="68">
        <f t="shared" si="2"/>
        <v>253.63198403089072</v>
      </c>
      <c r="H27" s="69">
        <f t="shared" si="3"/>
        <v>679.4213518611937</v>
      </c>
      <c r="I27" s="2">
        <f t="shared" si="4"/>
        <v>23</v>
      </c>
    </row>
    <row r="28" spans="2:9" ht="11.25">
      <c r="B28" s="22">
        <v>2523</v>
      </c>
      <c r="C28" s="70">
        <v>325.89</v>
      </c>
      <c r="D28" s="60"/>
      <c r="E28" s="66">
        <f t="shared" si="0"/>
        <v>425.789367830303</v>
      </c>
      <c r="F28" s="67">
        <f t="shared" si="1"/>
        <v>172.15738379941226</v>
      </c>
      <c r="G28" s="68">
        <f t="shared" si="2"/>
        <v>253.63198403089072</v>
      </c>
      <c r="H28" s="69">
        <f t="shared" si="3"/>
        <v>679.4213518611937</v>
      </c>
      <c r="I28" s="2">
        <f t="shared" si="4"/>
        <v>24</v>
      </c>
    </row>
    <row r="29" spans="2:9" ht="11.25">
      <c r="B29" s="22">
        <v>2524</v>
      </c>
      <c r="C29" s="70">
        <v>447.11</v>
      </c>
      <c r="D29" s="60"/>
      <c r="E29" s="66">
        <f t="shared" si="0"/>
        <v>425.789367830303</v>
      </c>
      <c r="F29" s="67">
        <f t="shared" si="1"/>
        <v>172.15738379941226</v>
      </c>
      <c r="G29" s="68">
        <f t="shared" si="2"/>
        <v>253.63198403089072</v>
      </c>
      <c r="H29" s="69">
        <f t="shared" si="3"/>
        <v>679.4213518611937</v>
      </c>
      <c r="I29" s="2">
        <f t="shared" si="4"/>
        <v>25</v>
      </c>
    </row>
    <row r="30" spans="2:9" ht="11.25">
      <c r="B30" s="22">
        <v>2525</v>
      </c>
      <c r="C30" s="70">
        <v>363.52</v>
      </c>
      <c r="D30" s="60"/>
      <c r="E30" s="66">
        <f t="shared" si="0"/>
        <v>425.789367830303</v>
      </c>
      <c r="F30" s="67">
        <f t="shared" si="1"/>
        <v>172.15738379941226</v>
      </c>
      <c r="G30" s="68">
        <f t="shared" si="2"/>
        <v>253.63198403089072</v>
      </c>
      <c r="H30" s="69">
        <f t="shared" si="3"/>
        <v>679.4213518611937</v>
      </c>
      <c r="I30" s="2">
        <f t="shared" si="4"/>
        <v>26</v>
      </c>
    </row>
    <row r="31" spans="2:9" ht="11.25">
      <c r="B31" s="22">
        <v>2526</v>
      </c>
      <c r="C31" s="70">
        <v>476.19</v>
      </c>
      <c r="D31" s="60"/>
      <c r="E31" s="66">
        <f t="shared" si="0"/>
        <v>425.789367830303</v>
      </c>
      <c r="F31" s="67">
        <f t="shared" si="1"/>
        <v>172.15738379941226</v>
      </c>
      <c r="G31" s="68">
        <f t="shared" si="2"/>
        <v>253.63198403089072</v>
      </c>
      <c r="H31" s="69">
        <f t="shared" si="3"/>
        <v>679.4213518611937</v>
      </c>
      <c r="I31" s="2">
        <f t="shared" si="4"/>
        <v>27</v>
      </c>
    </row>
    <row r="32" spans="2:9" ht="11.25">
      <c r="B32" s="22">
        <v>2527</v>
      </c>
      <c r="C32" s="70">
        <v>378.68</v>
      </c>
      <c r="D32" s="60"/>
      <c r="E32" s="66">
        <f t="shared" si="0"/>
        <v>425.789367830303</v>
      </c>
      <c r="F32" s="67">
        <f t="shared" si="1"/>
        <v>172.15738379941226</v>
      </c>
      <c r="G32" s="68">
        <f t="shared" si="2"/>
        <v>253.63198403089072</v>
      </c>
      <c r="H32" s="69">
        <f t="shared" si="3"/>
        <v>679.4213518611937</v>
      </c>
      <c r="I32" s="2">
        <f t="shared" si="4"/>
        <v>28</v>
      </c>
    </row>
    <row r="33" spans="2:9" ht="11.25">
      <c r="B33" s="22">
        <v>2528</v>
      </c>
      <c r="C33" s="70">
        <v>513.3</v>
      </c>
      <c r="D33" s="60"/>
      <c r="E33" s="66">
        <f t="shared" si="0"/>
        <v>425.789367830303</v>
      </c>
      <c r="F33" s="67">
        <f t="shared" si="1"/>
        <v>172.15738379941226</v>
      </c>
      <c r="G33" s="68">
        <f t="shared" si="2"/>
        <v>253.63198403089072</v>
      </c>
      <c r="H33" s="69">
        <f t="shared" si="3"/>
        <v>679.4213518611937</v>
      </c>
      <c r="I33" s="2">
        <f t="shared" si="4"/>
        <v>29</v>
      </c>
    </row>
    <row r="34" spans="2:9" ht="11.25">
      <c r="B34" s="22">
        <v>2529</v>
      </c>
      <c r="C34" s="70">
        <v>393.48</v>
      </c>
      <c r="D34" s="60"/>
      <c r="E34" s="66">
        <f t="shared" si="0"/>
        <v>425.789367830303</v>
      </c>
      <c r="F34" s="67">
        <f t="shared" si="1"/>
        <v>172.15738379941226</v>
      </c>
      <c r="G34" s="68">
        <f t="shared" si="2"/>
        <v>253.63198403089072</v>
      </c>
      <c r="H34" s="69">
        <f t="shared" si="3"/>
        <v>679.4213518611937</v>
      </c>
      <c r="I34" s="2">
        <f t="shared" si="4"/>
        <v>30</v>
      </c>
    </row>
    <row r="35" spans="2:9" ht="11.25">
      <c r="B35" s="22">
        <v>2530</v>
      </c>
      <c r="C35" s="70">
        <v>406.86</v>
      </c>
      <c r="D35" s="60"/>
      <c r="E35" s="66">
        <f t="shared" si="0"/>
        <v>425.789367830303</v>
      </c>
      <c r="F35" s="67">
        <f t="shared" si="1"/>
        <v>172.15738379941226</v>
      </c>
      <c r="G35" s="68">
        <f t="shared" si="2"/>
        <v>253.63198403089072</v>
      </c>
      <c r="H35" s="69">
        <f t="shared" si="3"/>
        <v>679.4213518611937</v>
      </c>
      <c r="I35" s="2">
        <f t="shared" si="4"/>
        <v>31</v>
      </c>
    </row>
    <row r="36" spans="2:16" ht="12">
      <c r="B36" s="22">
        <v>2531</v>
      </c>
      <c r="C36" s="70">
        <v>376.59</v>
      </c>
      <c r="D36" s="60"/>
      <c r="E36" s="66">
        <f t="shared" si="0"/>
        <v>425.789367830303</v>
      </c>
      <c r="F36" s="67">
        <f t="shared" si="1"/>
        <v>172.15738379941226</v>
      </c>
      <c r="G36" s="68">
        <f t="shared" si="2"/>
        <v>253.63198403089072</v>
      </c>
      <c r="H36" s="69">
        <f t="shared" si="3"/>
        <v>679.4213518611937</v>
      </c>
      <c r="I36" s="2">
        <f t="shared" si="4"/>
        <v>32</v>
      </c>
      <c r="P36"/>
    </row>
    <row r="37" spans="2:9" ht="11.25">
      <c r="B37" s="22">
        <v>2532</v>
      </c>
      <c r="C37" s="70">
        <v>344.46</v>
      </c>
      <c r="D37" s="60"/>
      <c r="E37" s="66">
        <f aca="true" t="shared" si="5" ref="E37:E70">$C$87</f>
        <v>425.789367830303</v>
      </c>
      <c r="F37" s="67">
        <f aca="true" t="shared" si="6" ref="F37:F70">+$C$90</f>
        <v>172.15738379941226</v>
      </c>
      <c r="G37" s="68">
        <f aca="true" t="shared" si="7" ref="G37:G70">$C$88</f>
        <v>253.63198403089072</v>
      </c>
      <c r="H37" s="69">
        <f aca="true" t="shared" si="8" ref="H37:H70">+$C$91</f>
        <v>679.4213518611937</v>
      </c>
      <c r="I37" s="2">
        <f t="shared" si="4"/>
        <v>33</v>
      </c>
    </row>
    <row r="38" spans="2:9" ht="11.25">
      <c r="B38" s="22">
        <v>2533</v>
      </c>
      <c r="C38" s="70">
        <v>190.02</v>
      </c>
      <c r="D38" s="60"/>
      <c r="E38" s="66">
        <f t="shared" si="5"/>
        <v>425.789367830303</v>
      </c>
      <c r="F38" s="67">
        <f t="shared" si="6"/>
        <v>172.15738379941226</v>
      </c>
      <c r="G38" s="68">
        <f t="shared" si="7"/>
        <v>253.63198403089072</v>
      </c>
      <c r="H38" s="69">
        <f t="shared" si="8"/>
        <v>679.4213518611937</v>
      </c>
      <c r="I38" s="2">
        <f t="shared" si="4"/>
        <v>34</v>
      </c>
    </row>
    <row r="39" spans="2:9" ht="11.25">
      <c r="B39" s="22">
        <v>2534</v>
      </c>
      <c r="C39" s="70">
        <v>201.11</v>
      </c>
      <c r="D39" s="60"/>
      <c r="E39" s="66">
        <f t="shared" si="5"/>
        <v>425.789367830303</v>
      </c>
      <c r="F39" s="67">
        <f t="shared" si="6"/>
        <v>172.15738379941226</v>
      </c>
      <c r="G39" s="68">
        <f t="shared" si="7"/>
        <v>253.63198403089072</v>
      </c>
      <c r="H39" s="69">
        <f t="shared" si="8"/>
        <v>679.4213518611937</v>
      </c>
      <c r="I39" s="2">
        <f t="shared" si="4"/>
        <v>35</v>
      </c>
    </row>
    <row r="40" spans="2:9" ht="11.25">
      <c r="B40" s="22">
        <v>2535</v>
      </c>
      <c r="C40" s="70">
        <v>239.05</v>
      </c>
      <c r="D40" s="60"/>
      <c r="E40" s="66">
        <f t="shared" si="5"/>
        <v>425.789367830303</v>
      </c>
      <c r="F40" s="67">
        <f t="shared" si="6"/>
        <v>172.15738379941226</v>
      </c>
      <c r="G40" s="68">
        <f t="shared" si="7"/>
        <v>253.63198403089072</v>
      </c>
      <c r="H40" s="69">
        <f t="shared" si="8"/>
        <v>679.4213518611937</v>
      </c>
      <c r="I40" s="2">
        <f t="shared" si="4"/>
        <v>36</v>
      </c>
    </row>
    <row r="41" spans="2:9" ht="11.25">
      <c r="B41" s="22">
        <v>2536</v>
      </c>
      <c r="C41" s="70">
        <v>146.6</v>
      </c>
      <c r="D41" s="60"/>
      <c r="E41" s="66">
        <f t="shared" si="5"/>
        <v>425.789367830303</v>
      </c>
      <c r="F41" s="67">
        <f t="shared" si="6"/>
        <v>172.15738379941226</v>
      </c>
      <c r="G41" s="68">
        <f t="shared" si="7"/>
        <v>253.63198403089072</v>
      </c>
      <c r="H41" s="69">
        <f t="shared" si="8"/>
        <v>679.4213518611937</v>
      </c>
      <c r="I41" s="2">
        <f t="shared" si="4"/>
        <v>37</v>
      </c>
    </row>
    <row r="42" spans="2:9" ht="11.25">
      <c r="B42" s="22">
        <v>2537</v>
      </c>
      <c r="C42" s="70">
        <v>693.3009999999999</v>
      </c>
      <c r="D42" s="60"/>
      <c r="E42" s="66">
        <f t="shared" si="5"/>
        <v>425.789367830303</v>
      </c>
      <c r="F42" s="67">
        <f t="shared" si="6"/>
        <v>172.15738379941226</v>
      </c>
      <c r="G42" s="68">
        <f t="shared" si="7"/>
        <v>253.63198403089072</v>
      </c>
      <c r="H42" s="69">
        <f t="shared" si="8"/>
        <v>679.4213518611937</v>
      </c>
      <c r="I42" s="2">
        <f t="shared" si="4"/>
        <v>38</v>
      </c>
    </row>
    <row r="43" spans="2:9" ht="11.25">
      <c r="B43" s="22">
        <v>2538</v>
      </c>
      <c r="C43" s="70">
        <v>623.8</v>
      </c>
      <c r="D43" s="60"/>
      <c r="E43" s="66">
        <f t="shared" si="5"/>
        <v>425.789367830303</v>
      </c>
      <c r="F43" s="67">
        <f t="shared" si="6"/>
        <v>172.15738379941226</v>
      </c>
      <c r="G43" s="68">
        <f t="shared" si="7"/>
        <v>253.63198403089072</v>
      </c>
      <c r="H43" s="69">
        <f t="shared" si="8"/>
        <v>679.4213518611937</v>
      </c>
      <c r="I43" s="2">
        <f t="shared" si="4"/>
        <v>39</v>
      </c>
    </row>
    <row r="44" spans="2:9" ht="11.25">
      <c r="B44" s="22">
        <v>2539</v>
      </c>
      <c r="C44" s="70">
        <v>412.731</v>
      </c>
      <c r="D44" s="60"/>
      <c r="E44" s="66">
        <f t="shared" si="5"/>
        <v>425.789367830303</v>
      </c>
      <c r="F44" s="67">
        <f t="shared" si="6"/>
        <v>172.15738379941226</v>
      </c>
      <c r="G44" s="68">
        <f t="shared" si="7"/>
        <v>253.63198403089072</v>
      </c>
      <c r="H44" s="69">
        <f t="shared" si="8"/>
        <v>679.4213518611937</v>
      </c>
      <c r="I44" s="2">
        <f t="shared" si="4"/>
        <v>40</v>
      </c>
    </row>
    <row r="45" spans="2:9" ht="11.25">
      <c r="B45" s="22">
        <v>2540</v>
      </c>
      <c r="C45" s="70">
        <v>218.1</v>
      </c>
      <c r="D45" s="60"/>
      <c r="E45" s="66">
        <f t="shared" si="5"/>
        <v>425.789367830303</v>
      </c>
      <c r="F45" s="67">
        <f t="shared" si="6"/>
        <v>172.15738379941226</v>
      </c>
      <c r="G45" s="68">
        <f t="shared" si="7"/>
        <v>253.63198403089072</v>
      </c>
      <c r="H45" s="69">
        <f t="shared" si="8"/>
        <v>679.4213518611937</v>
      </c>
      <c r="I45" s="2">
        <f t="shared" si="4"/>
        <v>41</v>
      </c>
    </row>
    <row r="46" spans="2:9" ht="11.25">
      <c r="B46" s="22">
        <v>2541</v>
      </c>
      <c r="C46" s="70">
        <v>48.378</v>
      </c>
      <c r="D46" s="60"/>
      <c r="E46" s="66">
        <f t="shared" si="5"/>
        <v>425.789367830303</v>
      </c>
      <c r="F46" s="67">
        <f t="shared" si="6"/>
        <v>172.15738379941226</v>
      </c>
      <c r="G46" s="68">
        <f t="shared" si="7"/>
        <v>253.63198403089072</v>
      </c>
      <c r="H46" s="69">
        <f t="shared" si="8"/>
        <v>679.4213518611937</v>
      </c>
      <c r="I46" s="2">
        <f t="shared" si="4"/>
        <v>42</v>
      </c>
    </row>
    <row r="47" spans="2:9" ht="11.25">
      <c r="B47" s="22">
        <v>2542</v>
      </c>
      <c r="C47" s="70">
        <v>245.03</v>
      </c>
      <c r="D47" s="60"/>
      <c r="E47" s="66">
        <f t="shared" si="5"/>
        <v>425.789367830303</v>
      </c>
      <c r="F47" s="67">
        <f t="shared" si="6"/>
        <v>172.15738379941226</v>
      </c>
      <c r="G47" s="68">
        <f t="shared" si="7"/>
        <v>253.63198403089072</v>
      </c>
      <c r="H47" s="69">
        <f t="shared" si="8"/>
        <v>679.4213518611937</v>
      </c>
      <c r="I47" s="2">
        <f t="shared" si="4"/>
        <v>43</v>
      </c>
    </row>
    <row r="48" spans="2:9" ht="11.25">
      <c r="B48" s="22">
        <v>2543</v>
      </c>
      <c r="C48" s="70">
        <v>389.035</v>
      </c>
      <c r="D48" s="60"/>
      <c r="E48" s="66">
        <f t="shared" si="5"/>
        <v>425.789367830303</v>
      </c>
      <c r="F48" s="67">
        <f t="shared" si="6"/>
        <v>172.15738379941226</v>
      </c>
      <c r="G48" s="68">
        <f t="shared" si="7"/>
        <v>253.63198403089072</v>
      </c>
      <c r="H48" s="69">
        <f t="shared" si="8"/>
        <v>679.4213518611937</v>
      </c>
      <c r="I48" s="2">
        <f t="shared" si="4"/>
        <v>44</v>
      </c>
    </row>
    <row r="49" spans="2:9" ht="11.25">
      <c r="B49" s="22">
        <v>2544</v>
      </c>
      <c r="C49" s="70">
        <v>306.31</v>
      </c>
      <c r="D49" s="60"/>
      <c r="E49" s="66">
        <f t="shared" si="5"/>
        <v>425.789367830303</v>
      </c>
      <c r="F49" s="67">
        <f t="shared" si="6"/>
        <v>172.15738379941226</v>
      </c>
      <c r="G49" s="68">
        <f t="shared" si="7"/>
        <v>253.63198403089072</v>
      </c>
      <c r="H49" s="69">
        <f t="shared" si="8"/>
        <v>679.4213518611937</v>
      </c>
      <c r="I49" s="2">
        <f t="shared" si="4"/>
        <v>45</v>
      </c>
    </row>
    <row r="50" spans="2:9" ht="11.25">
      <c r="B50" s="22">
        <v>2545</v>
      </c>
      <c r="C50" s="70">
        <v>534.558</v>
      </c>
      <c r="D50" s="60"/>
      <c r="E50" s="66">
        <f t="shared" si="5"/>
        <v>425.789367830303</v>
      </c>
      <c r="F50" s="67">
        <f t="shared" si="6"/>
        <v>172.15738379941226</v>
      </c>
      <c r="G50" s="68">
        <f t="shared" si="7"/>
        <v>253.63198403089072</v>
      </c>
      <c r="H50" s="69">
        <f t="shared" si="8"/>
        <v>679.4213518611937</v>
      </c>
      <c r="I50" s="2">
        <f t="shared" si="4"/>
        <v>46</v>
      </c>
    </row>
    <row r="51" spans="2:9" ht="11.25">
      <c r="B51" s="22">
        <v>2546</v>
      </c>
      <c r="C51" s="70">
        <v>205.49</v>
      </c>
      <c r="D51" s="60"/>
      <c r="E51" s="66">
        <f t="shared" si="5"/>
        <v>425.789367830303</v>
      </c>
      <c r="F51" s="67">
        <f t="shared" si="6"/>
        <v>172.15738379941226</v>
      </c>
      <c r="G51" s="68">
        <f t="shared" si="7"/>
        <v>253.63198403089072</v>
      </c>
      <c r="H51" s="69">
        <f t="shared" si="8"/>
        <v>679.4213518611937</v>
      </c>
      <c r="I51" s="2">
        <f t="shared" si="4"/>
        <v>47</v>
      </c>
    </row>
    <row r="52" spans="2:14" ht="11.25">
      <c r="B52" s="22">
        <v>2547</v>
      </c>
      <c r="C52" s="70">
        <v>532.5540000000001</v>
      </c>
      <c r="D52" s="60"/>
      <c r="E52" s="66">
        <f t="shared" si="5"/>
        <v>425.789367830303</v>
      </c>
      <c r="F52" s="67">
        <f t="shared" si="6"/>
        <v>172.15738379941226</v>
      </c>
      <c r="G52" s="68">
        <f t="shared" si="7"/>
        <v>253.63198403089072</v>
      </c>
      <c r="H52" s="69">
        <f t="shared" si="8"/>
        <v>679.4213518611937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2548</v>
      </c>
      <c r="C53" s="70">
        <v>688.93632</v>
      </c>
      <c r="D53" s="60"/>
      <c r="E53" s="71">
        <f t="shared" si="5"/>
        <v>425.789367830303</v>
      </c>
      <c r="F53" s="72">
        <f t="shared" si="6"/>
        <v>172.15738379941226</v>
      </c>
      <c r="G53" s="73">
        <f t="shared" si="7"/>
        <v>253.63198403089072</v>
      </c>
      <c r="H53" s="74">
        <f t="shared" si="8"/>
        <v>679.4213518611937</v>
      </c>
      <c r="I53" s="2">
        <f t="shared" si="4"/>
        <v>49</v>
      </c>
      <c r="J53" s="26"/>
      <c r="K53" s="26"/>
      <c r="L53" s="26"/>
      <c r="M53" s="26"/>
      <c r="N53" s="23"/>
    </row>
    <row r="54" spans="2:14" ht="11.25">
      <c r="B54" s="25">
        <v>2549</v>
      </c>
      <c r="C54" s="75">
        <v>523.102752</v>
      </c>
      <c r="D54" s="60"/>
      <c r="E54" s="71">
        <f t="shared" si="5"/>
        <v>425.789367830303</v>
      </c>
      <c r="F54" s="72">
        <f t="shared" si="6"/>
        <v>172.15738379941226</v>
      </c>
      <c r="G54" s="73">
        <f t="shared" si="7"/>
        <v>253.63198403089072</v>
      </c>
      <c r="H54" s="74">
        <f t="shared" si="8"/>
        <v>679.4213518611937</v>
      </c>
      <c r="I54" s="2">
        <f t="shared" si="4"/>
        <v>50</v>
      </c>
      <c r="J54" s="26"/>
      <c r="K54" s="26"/>
      <c r="L54" s="26"/>
      <c r="M54" s="26"/>
      <c r="N54" s="23"/>
    </row>
    <row r="55" spans="2:14" ht="11.25">
      <c r="B55" s="25">
        <v>2550</v>
      </c>
      <c r="C55" s="75">
        <v>219.050784</v>
      </c>
      <c r="D55" s="60"/>
      <c r="E55" s="71">
        <f t="shared" si="5"/>
        <v>425.789367830303</v>
      </c>
      <c r="F55" s="72">
        <f t="shared" si="6"/>
        <v>172.15738379941226</v>
      </c>
      <c r="G55" s="73">
        <f t="shared" si="7"/>
        <v>253.63198403089072</v>
      </c>
      <c r="H55" s="74">
        <f t="shared" si="8"/>
        <v>679.4213518611937</v>
      </c>
      <c r="I55" s="2">
        <f t="shared" si="4"/>
        <v>51</v>
      </c>
      <c r="J55" s="27"/>
      <c r="K55" s="24"/>
      <c r="L55" s="27"/>
      <c r="M55" s="28"/>
      <c r="N55" s="23"/>
    </row>
    <row r="56" spans="2:13" ht="11.25">
      <c r="B56" s="22">
        <v>2551</v>
      </c>
      <c r="C56" s="70">
        <v>352.01</v>
      </c>
      <c r="D56" s="60"/>
      <c r="E56" s="71">
        <f t="shared" si="5"/>
        <v>425.789367830303</v>
      </c>
      <c r="F56" s="72">
        <f t="shared" si="6"/>
        <v>172.15738379941226</v>
      </c>
      <c r="G56" s="73">
        <f t="shared" si="7"/>
        <v>253.63198403089072</v>
      </c>
      <c r="H56" s="74">
        <f t="shared" si="8"/>
        <v>679.4213518611937</v>
      </c>
      <c r="I56" s="2">
        <f t="shared" si="4"/>
        <v>52</v>
      </c>
      <c r="J56" s="29"/>
      <c r="K56" s="30"/>
      <c r="L56" s="29"/>
      <c r="M56" s="31"/>
    </row>
    <row r="57" spans="2:13" ht="11.25">
      <c r="B57" s="22">
        <v>2552</v>
      </c>
      <c r="C57" s="70">
        <v>178.91</v>
      </c>
      <c r="D57" s="60"/>
      <c r="E57" s="71">
        <f t="shared" si="5"/>
        <v>425.789367830303</v>
      </c>
      <c r="F57" s="72">
        <f t="shared" si="6"/>
        <v>172.15738379941226</v>
      </c>
      <c r="G57" s="73">
        <f t="shared" si="7"/>
        <v>253.63198403089072</v>
      </c>
      <c r="H57" s="74">
        <f t="shared" si="8"/>
        <v>679.4213518611937</v>
      </c>
      <c r="I57" s="2">
        <f t="shared" si="4"/>
        <v>53</v>
      </c>
      <c r="J57" s="29"/>
      <c r="K57" s="30"/>
      <c r="L57" s="29"/>
      <c r="M57" s="31"/>
    </row>
    <row r="58" spans="2:13" ht="11.25">
      <c r="B58" s="22">
        <v>2553</v>
      </c>
      <c r="C58" s="70">
        <v>414.06249599999995</v>
      </c>
      <c r="D58" s="60"/>
      <c r="E58" s="71">
        <f t="shared" si="5"/>
        <v>425.789367830303</v>
      </c>
      <c r="F58" s="72">
        <f t="shared" si="6"/>
        <v>172.15738379941226</v>
      </c>
      <c r="G58" s="73">
        <f t="shared" si="7"/>
        <v>253.63198403089072</v>
      </c>
      <c r="H58" s="74">
        <f t="shared" si="8"/>
        <v>679.4213518611937</v>
      </c>
      <c r="I58" s="2">
        <f t="shared" si="4"/>
        <v>54</v>
      </c>
      <c r="J58" s="29"/>
      <c r="K58" s="30"/>
      <c r="L58" s="29"/>
      <c r="M58" s="31"/>
    </row>
    <row r="59" spans="2:13" ht="11.25">
      <c r="B59" s="22">
        <v>2554</v>
      </c>
      <c r="C59" s="70">
        <v>889.3722240000001</v>
      </c>
      <c r="D59" s="60"/>
      <c r="E59" s="71">
        <f t="shared" si="5"/>
        <v>425.789367830303</v>
      </c>
      <c r="F59" s="72">
        <f t="shared" si="6"/>
        <v>172.15738379941226</v>
      </c>
      <c r="G59" s="73">
        <f t="shared" si="7"/>
        <v>253.63198403089072</v>
      </c>
      <c r="H59" s="74">
        <f t="shared" si="8"/>
        <v>679.4213518611937</v>
      </c>
      <c r="I59" s="2">
        <f t="shared" si="4"/>
        <v>55</v>
      </c>
      <c r="J59" s="29"/>
      <c r="K59" s="30"/>
      <c r="L59" s="29"/>
      <c r="M59" s="31"/>
    </row>
    <row r="60" spans="2:13" ht="11.25">
      <c r="B60" s="22">
        <v>2555</v>
      </c>
      <c r="C60" s="70">
        <v>231.85699200000005</v>
      </c>
      <c r="D60" s="60"/>
      <c r="E60" s="71">
        <f t="shared" si="5"/>
        <v>425.789367830303</v>
      </c>
      <c r="F60" s="72">
        <f t="shared" si="6"/>
        <v>172.15738379941226</v>
      </c>
      <c r="G60" s="73">
        <f t="shared" si="7"/>
        <v>253.63198403089072</v>
      </c>
      <c r="H60" s="74">
        <f t="shared" si="8"/>
        <v>679.4213518611937</v>
      </c>
      <c r="I60" s="2">
        <f t="shared" si="4"/>
        <v>56</v>
      </c>
      <c r="J60" s="29"/>
      <c r="K60" s="30"/>
      <c r="L60" s="29"/>
      <c r="M60" s="31"/>
    </row>
    <row r="61" spans="2:13" ht="11.25">
      <c r="B61" s="22">
        <v>2556</v>
      </c>
      <c r="C61" s="70">
        <v>222.05577599999998</v>
      </c>
      <c r="D61" s="60"/>
      <c r="E61" s="71">
        <f t="shared" si="5"/>
        <v>425.789367830303</v>
      </c>
      <c r="F61" s="72">
        <f t="shared" si="6"/>
        <v>172.15738379941226</v>
      </c>
      <c r="G61" s="73">
        <f t="shared" si="7"/>
        <v>253.63198403089072</v>
      </c>
      <c r="H61" s="74">
        <f t="shared" si="8"/>
        <v>679.4213518611937</v>
      </c>
      <c r="I61" s="2">
        <f t="shared" si="4"/>
        <v>57</v>
      </c>
      <c r="J61" s="29"/>
      <c r="K61" s="30"/>
      <c r="L61" s="29"/>
      <c r="M61" s="31"/>
    </row>
    <row r="62" spans="2:13" ht="11.25">
      <c r="B62" s="22">
        <v>2557</v>
      </c>
      <c r="C62" s="70">
        <v>117.52</v>
      </c>
      <c r="D62" s="60"/>
      <c r="E62" s="71">
        <f t="shared" si="5"/>
        <v>425.789367830303</v>
      </c>
      <c r="F62" s="72">
        <f t="shared" si="6"/>
        <v>172.15738379941226</v>
      </c>
      <c r="G62" s="73">
        <f t="shared" si="7"/>
        <v>253.63198403089072</v>
      </c>
      <c r="H62" s="74">
        <f t="shared" si="8"/>
        <v>679.4213518611937</v>
      </c>
      <c r="I62" s="2">
        <f t="shared" si="4"/>
        <v>58</v>
      </c>
      <c r="J62" s="29"/>
      <c r="K62" s="30"/>
      <c r="L62" s="29"/>
      <c r="M62" s="31"/>
    </row>
    <row r="63" spans="2:13" ht="11.25">
      <c r="B63" s="22">
        <v>2558</v>
      </c>
      <c r="C63" s="70">
        <v>70.150752</v>
      </c>
      <c r="D63" s="60"/>
      <c r="E63" s="71">
        <f t="shared" si="5"/>
        <v>425.789367830303</v>
      </c>
      <c r="F63" s="72">
        <f t="shared" si="6"/>
        <v>172.15738379941226</v>
      </c>
      <c r="G63" s="73">
        <f t="shared" si="7"/>
        <v>253.63198403089072</v>
      </c>
      <c r="H63" s="74">
        <f t="shared" si="8"/>
        <v>679.4213518611937</v>
      </c>
      <c r="I63" s="2">
        <f t="shared" si="4"/>
        <v>59</v>
      </c>
      <c r="J63" s="29"/>
      <c r="K63" s="30"/>
      <c r="L63" s="29"/>
      <c r="M63" s="31"/>
    </row>
    <row r="64" spans="2:9" ht="11.25">
      <c r="B64" s="22">
        <v>2559</v>
      </c>
      <c r="C64" s="65">
        <v>151.194816</v>
      </c>
      <c r="D64" s="60"/>
      <c r="E64" s="71">
        <f t="shared" si="5"/>
        <v>425.789367830303</v>
      </c>
      <c r="F64" s="72">
        <f t="shared" si="6"/>
        <v>172.15738379941226</v>
      </c>
      <c r="G64" s="73">
        <f t="shared" si="7"/>
        <v>253.63198403089072</v>
      </c>
      <c r="H64" s="74">
        <f t="shared" si="8"/>
        <v>679.4213518611937</v>
      </c>
      <c r="I64" s="2">
        <f t="shared" si="4"/>
        <v>60</v>
      </c>
    </row>
    <row r="65" spans="2:10" ht="11.25">
      <c r="B65" s="22">
        <v>2560</v>
      </c>
      <c r="C65" s="65">
        <v>339.7</v>
      </c>
      <c r="D65" s="60"/>
      <c r="E65" s="71">
        <f t="shared" si="5"/>
        <v>425.789367830303</v>
      </c>
      <c r="F65" s="72">
        <f t="shared" si="6"/>
        <v>172.15738379941226</v>
      </c>
      <c r="G65" s="73">
        <f t="shared" si="7"/>
        <v>253.63198403089072</v>
      </c>
      <c r="H65" s="74">
        <f t="shared" si="8"/>
        <v>679.4213518611937</v>
      </c>
      <c r="I65" s="2">
        <f t="shared" si="4"/>
        <v>61</v>
      </c>
      <c r="J65" s="29"/>
    </row>
    <row r="66" spans="2:10" ht="11.25">
      <c r="B66" s="22">
        <v>2561</v>
      </c>
      <c r="C66" s="65">
        <v>198.6</v>
      </c>
      <c r="D66" s="60"/>
      <c r="E66" s="71">
        <f t="shared" si="5"/>
        <v>425.789367830303</v>
      </c>
      <c r="F66" s="72">
        <f t="shared" si="6"/>
        <v>172.15738379941226</v>
      </c>
      <c r="G66" s="73">
        <f t="shared" si="7"/>
        <v>253.63198403089072</v>
      </c>
      <c r="H66" s="74">
        <f t="shared" si="8"/>
        <v>679.4213518611937</v>
      </c>
      <c r="I66" s="2">
        <f t="shared" si="4"/>
        <v>62</v>
      </c>
      <c r="J66" s="29"/>
    </row>
    <row r="67" spans="2:10" ht="11.25">
      <c r="B67" s="22">
        <v>2562</v>
      </c>
      <c r="C67" s="65">
        <v>60.4</v>
      </c>
      <c r="D67" s="60"/>
      <c r="E67" s="71">
        <f t="shared" si="5"/>
        <v>425.789367830303</v>
      </c>
      <c r="F67" s="72">
        <f t="shared" si="6"/>
        <v>172.15738379941226</v>
      </c>
      <c r="G67" s="73">
        <f t="shared" si="7"/>
        <v>253.63198403089072</v>
      </c>
      <c r="H67" s="74">
        <f t="shared" si="8"/>
        <v>679.4213518611937</v>
      </c>
      <c r="I67" s="2">
        <f t="shared" si="4"/>
        <v>63</v>
      </c>
      <c r="J67" s="29"/>
    </row>
    <row r="68" spans="2:10" ht="11.25">
      <c r="B68" s="22">
        <v>2563</v>
      </c>
      <c r="C68" s="65">
        <v>65.9</v>
      </c>
      <c r="D68" s="60"/>
      <c r="E68" s="71">
        <f t="shared" si="5"/>
        <v>425.789367830303</v>
      </c>
      <c r="F68" s="72">
        <f t="shared" si="6"/>
        <v>172.15738379941226</v>
      </c>
      <c r="G68" s="73">
        <f t="shared" si="7"/>
        <v>253.63198403089072</v>
      </c>
      <c r="H68" s="74">
        <f t="shared" si="8"/>
        <v>679.4213518611937</v>
      </c>
      <c r="I68" s="2">
        <f t="shared" si="4"/>
        <v>64</v>
      </c>
      <c r="J68" s="29"/>
    </row>
    <row r="69" spans="2:10" ht="11.25">
      <c r="B69" s="79">
        <v>2564</v>
      </c>
      <c r="C69" s="80">
        <v>133.65984960000011</v>
      </c>
      <c r="D69" s="81"/>
      <c r="E69" s="71">
        <f t="shared" si="5"/>
        <v>425.789367830303</v>
      </c>
      <c r="F69" s="72">
        <f t="shared" si="6"/>
        <v>172.15738379941226</v>
      </c>
      <c r="G69" s="73">
        <f t="shared" si="7"/>
        <v>253.63198403089072</v>
      </c>
      <c r="H69" s="74">
        <f t="shared" si="8"/>
        <v>679.4213518611937</v>
      </c>
      <c r="I69" s="2">
        <f t="shared" si="4"/>
        <v>65</v>
      </c>
      <c r="J69" s="29"/>
    </row>
    <row r="70" spans="2:14" ht="11.25">
      <c r="B70" s="22">
        <v>2565</v>
      </c>
      <c r="C70" s="65">
        <v>359.1145152000003</v>
      </c>
      <c r="D70" s="81"/>
      <c r="E70" s="71">
        <f t="shared" si="5"/>
        <v>425.789367830303</v>
      </c>
      <c r="F70" s="72">
        <f t="shared" si="6"/>
        <v>172.15738379941226</v>
      </c>
      <c r="G70" s="73">
        <f t="shared" si="7"/>
        <v>253.63198403089072</v>
      </c>
      <c r="H70" s="74">
        <f t="shared" si="8"/>
        <v>679.4213518611937</v>
      </c>
      <c r="I70" s="2">
        <f t="shared" si="4"/>
        <v>66</v>
      </c>
      <c r="J70" s="29"/>
      <c r="K70" s="86" t="str">
        <f>'[1]std. - P.1'!$K$106:$N$106</f>
        <v>ปี 2565 ปริมาณน้ำสะสม 1 เม.ย.66 - 31 ม.ค.67</v>
      </c>
      <c r="L70" s="86"/>
      <c r="M70" s="86"/>
      <c r="N70" s="86"/>
    </row>
    <row r="71" spans="2:13" ht="11.25">
      <c r="B71" s="22">
        <v>2566</v>
      </c>
      <c r="C71" s="78">
        <v>358.28300160000003</v>
      </c>
      <c r="D71" s="82">
        <f>C71</f>
        <v>358.28300160000003</v>
      </c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22"/>
      <c r="C72" s="70"/>
      <c r="D72" s="60"/>
      <c r="E72" s="71"/>
      <c r="F72" s="72"/>
      <c r="G72" s="73"/>
      <c r="H72" s="74"/>
      <c r="J72" s="29"/>
      <c r="K72" s="30"/>
      <c r="L72" s="29"/>
      <c r="M72" s="31"/>
    </row>
    <row r="73" spans="2:13" ht="11.25">
      <c r="B73" s="22"/>
      <c r="C73" s="70"/>
      <c r="D73" s="60"/>
      <c r="E73" s="71"/>
      <c r="F73" s="72"/>
      <c r="G73" s="73"/>
      <c r="H73" s="74"/>
      <c r="J73" s="29"/>
      <c r="K73" s="30"/>
      <c r="L73" s="29"/>
      <c r="M73" s="31"/>
    </row>
    <row r="74" spans="2:13" ht="11.25">
      <c r="B74" s="22"/>
      <c r="C74" s="70"/>
      <c r="D74" s="60"/>
      <c r="E74" s="71"/>
      <c r="F74" s="72"/>
      <c r="G74" s="73"/>
      <c r="H74" s="74"/>
      <c r="J74" s="29"/>
      <c r="K74" s="30"/>
      <c r="L74" s="29"/>
      <c r="M74" s="31"/>
    </row>
    <row r="75" spans="2:13" ht="11.25">
      <c r="B75" s="22"/>
      <c r="C75" s="70"/>
      <c r="D75" s="60"/>
      <c r="E75" s="71"/>
      <c r="F75" s="72"/>
      <c r="G75" s="73"/>
      <c r="H75" s="74"/>
      <c r="J75" s="29"/>
      <c r="K75" s="30"/>
      <c r="L75" s="29"/>
      <c r="M75" s="31"/>
    </row>
    <row r="76" spans="2:13" ht="11.25">
      <c r="B76" s="22"/>
      <c r="C76" s="70"/>
      <c r="D76" s="60"/>
      <c r="E76" s="71"/>
      <c r="F76" s="72"/>
      <c r="G76" s="73"/>
      <c r="H76" s="74"/>
      <c r="J76" s="29"/>
      <c r="K76" s="30"/>
      <c r="L76" s="29"/>
      <c r="M76" s="31"/>
    </row>
    <row r="77" spans="2:13" ht="11.25">
      <c r="B77" s="22"/>
      <c r="C77" s="70"/>
      <c r="D77" s="60"/>
      <c r="E77" s="71"/>
      <c r="F77" s="72"/>
      <c r="G77" s="73"/>
      <c r="H77" s="74"/>
      <c r="J77" s="29"/>
      <c r="K77" s="30"/>
      <c r="L77" s="29"/>
      <c r="M77" s="31"/>
    </row>
    <row r="78" spans="2:13" ht="11.25">
      <c r="B78" s="22"/>
      <c r="C78" s="70"/>
      <c r="D78" s="60"/>
      <c r="E78" s="71"/>
      <c r="F78" s="72"/>
      <c r="G78" s="73"/>
      <c r="H78" s="74"/>
      <c r="J78" s="29"/>
      <c r="K78" s="30"/>
      <c r="L78" s="29"/>
      <c r="M78" s="31"/>
    </row>
    <row r="79" spans="2:13" ht="11.25">
      <c r="B79" s="22"/>
      <c r="C79" s="70"/>
      <c r="D79" s="60"/>
      <c r="E79" s="71"/>
      <c r="F79" s="72"/>
      <c r="G79" s="73"/>
      <c r="H79" s="74"/>
      <c r="J79" s="29"/>
      <c r="K79" s="30"/>
      <c r="L79" s="29"/>
      <c r="M79" s="31"/>
    </row>
    <row r="80" spans="2:13" ht="11.25">
      <c r="B80" s="22"/>
      <c r="C80" s="70"/>
      <c r="D80" s="60"/>
      <c r="E80" s="71"/>
      <c r="F80" s="72"/>
      <c r="G80" s="73"/>
      <c r="H80" s="74"/>
      <c r="J80" s="29"/>
      <c r="K80" s="30"/>
      <c r="L80" s="29"/>
      <c r="M80" s="31"/>
    </row>
    <row r="81" spans="2:13" ht="11.25">
      <c r="B81" s="22"/>
      <c r="C81" s="70"/>
      <c r="D81" s="60"/>
      <c r="E81" s="71"/>
      <c r="F81" s="72"/>
      <c r="G81" s="73"/>
      <c r="H81" s="74"/>
      <c r="J81" s="29"/>
      <c r="K81" s="30"/>
      <c r="L81" s="29"/>
      <c r="M81" s="31"/>
    </row>
    <row r="82" spans="2:13" ht="11.25">
      <c r="B82" s="22"/>
      <c r="C82" s="70"/>
      <c r="D82" s="60"/>
      <c r="E82" s="71"/>
      <c r="F82" s="72"/>
      <c r="G82" s="73"/>
      <c r="H82" s="74"/>
      <c r="J82" s="29"/>
      <c r="K82" s="30"/>
      <c r="L82" s="29"/>
      <c r="M82" s="31"/>
    </row>
    <row r="83" spans="2:13" ht="11.25">
      <c r="B83" s="22"/>
      <c r="C83" s="70"/>
      <c r="D83" s="60"/>
      <c r="E83" s="71"/>
      <c r="F83" s="72"/>
      <c r="G83" s="73"/>
      <c r="H83" s="74"/>
      <c r="J83" s="29"/>
      <c r="K83" s="30"/>
      <c r="L83" s="29"/>
      <c r="M83" s="31"/>
    </row>
    <row r="84" spans="2:13" ht="11.25">
      <c r="B84" s="32"/>
      <c r="C84" s="33"/>
      <c r="D84" s="21"/>
      <c r="E84" s="34"/>
      <c r="F84" s="34"/>
      <c r="G84" s="34"/>
      <c r="H84" s="34"/>
      <c r="J84" s="29"/>
      <c r="K84" s="30"/>
      <c r="L84" s="29"/>
      <c r="M84" s="31"/>
    </row>
    <row r="85" spans="2:13" ht="11.25">
      <c r="B85" s="32"/>
      <c r="C85" s="33"/>
      <c r="D85" s="21"/>
      <c r="E85" s="34"/>
      <c r="F85" s="34"/>
      <c r="G85" s="34"/>
      <c r="H85" s="34"/>
      <c r="J85" s="29"/>
      <c r="K85" s="30"/>
      <c r="L85" s="29"/>
      <c r="M85" s="31"/>
    </row>
    <row r="86" spans="1:17" ht="16.5" customHeight="1">
      <c r="A86" s="23"/>
      <c r="B86" s="35"/>
      <c r="C86" s="36"/>
      <c r="D86" s="23"/>
      <c r="E86" s="23"/>
      <c r="F86" s="23"/>
      <c r="G86" s="23"/>
      <c r="H86" s="23"/>
      <c r="I86" s="23"/>
      <c r="J86" s="23"/>
      <c r="K86" s="23"/>
      <c r="Q86" s="33"/>
    </row>
    <row r="87" spans="1:11" ht="15.75" customHeight="1">
      <c r="A87" s="23"/>
      <c r="B87" s="37" t="s">
        <v>8</v>
      </c>
      <c r="C87" s="56">
        <f>AVERAGE(C5:C70)</f>
        <v>425.789367830303</v>
      </c>
      <c r="D87" s="38"/>
      <c r="E87" s="35"/>
      <c r="F87" s="35"/>
      <c r="G87" s="23"/>
      <c r="H87" s="39" t="s">
        <v>8</v>
      </c>
      <c r="I87" s="40" t="s">
        <v>20</v>
      </c>
      <c r="J87" s="41"/>
      <c r="K87" s="42"/>
    </row>
    <row r="88" spans="1:11" ht="15.75" customHeight="1">
      <c r="A88" s="23"/>
      <c r="B88" s="43" t="s">
        <v>10</v>
      </c>
      <c r="C88" s="57">
        <f>STDEV(C5:C70)</f>
        <v>253.63198403089072</v>
      </c>
      <c r="D88" s="38"/>
      <c r="E88" s="35"/>
      <c r="F88" s="35"/>
      <c r="G88" s="23"/>
      <c r="H88" s="45" t="s">
        <v>10</v>
      </c>
      <c r="I88" s="46" t="s">
        <v>12</v>
      </c>
      <c r="J88" s="47"/>
      <c r="K88" s="48"/>
    </row>
    <row r="89" spans="1:15" ht="15.75" customHeight="1">
      <c r="A89" s="35"/>
      <c r="B89" s="43" t="s">
        <v>13</v>
      </c>
      <c r="C89" s="44">
        <f>C88/C87</f>
        <v>0.5956747706579065</v>
      </c>
      <c r="D89" s="38"/>
      <c r="E89" s="49">
        <f>C89*100</f>
        <v>59.567477065790655</v>
      </c>
      <c r="F89" s="35" t="s">
        <v>2</v>
      </c>
      <c r="G89" s="23"/>
      <c r="H89" s="45" t="s">
        <v>13</v>
      </c>
      <c r="I89" s="46" t="s">
        <v>14</v>
      </c>
      <c r="J89" s="47"/>
      <c r="K89" s="48"/>
      <c r="M89" s="55" t="s">
        <v>19</v>
      </c>
      <c r="N89" s="77">
        <f>C94-C95-C96</f>
        <v>47</v>
      </c>
      <c r="O89" s="2" t="s">
        <v>0</v>
      </c>
    </row>
    <row r="90" spans="1:15" ht="15.75" customHeight="1">
      <c r="A90" s="35"/>
      <c r="B90" s="43" t="s">
        <v>9</v>
      </c>
      <c r="C90" s="57">
        <f>C87-C88</f>
        <v>172.15738379941226</v>
      </c>
      <c r="D90" s="38"/>
      <c r="E90" s="35"/>
      <c r="F90" s="35"/>
      <c r="G90" s="23"/>
      <c r="H90" s="45" t="s">
        <v>9</v>
      </c>
      <c r="I90" s="46" t="s">
        <v>15</v>
      </c>
      <c r="J90" s="47"/>
      <c r="K90" s="48"/>
      <c r="M90" s="55" t="s">
        <v>18</v>
      </c>
      <c r="N90" s="77">
        <f>C95</f>
        <v>11</v>
      </c>
      <c r="O90" s="2" t="s">
        <v>0</v>
      </c>
    </row>
    <row r="91" spans="1:15" ht="15.75" customHeight="1">
      <c r="A91" s="35"/>
      <c r="B91" s="50" t="s">
        <v>11</v>
      </c>
      <c r="C91" s="58">
        <f>C87+C88</f>
        <v>679.4213518611937</v>
      </c>
      <c r="D91" s="38"/>
      <c r="E91" s="35"/>
      <c r="F91" s="35"/>
      <c r="G91" s="23"/>
      <c r="H91" s="51" t="s">
        <v>11</v>
      </c>
      <c r="I91" s="52" t="s">
        <v>16</v>
      </c>
      <c r="J91" s="53"/>
      <c r="K91" s="54"/>
      <c r="M91" s="55" t="s">
        <v>17</v>
      </c>
      <c r="N91" s="77">
        <f>C96</f>
        <v>8</v>
      </c>
      <c r="O91" s="2" t="s">
        <v>0</v>
      </c>
    </row>
    <row r="92" spans="1:6" ht="17.25" customHeight="1">
      <c r="A92" s="32"/>
      <c r="C92" s="32"/>
      <c r="D92" s="32"/>
      <c r="E92" s="32"/>
      <c r="F92" s="32"/>
    </row>
    <row r="93" spans="1:3" ht="11.25">
      <c r="A93" s="32"/>
      <c r="C93" s="32"/>
    </row>
    <row r="94" spans="1:3" ht="11.25">
      <c r="A94" s="32"/>
      <c r="C94" s="2">
        <f>MAX(I5:I83)</f>
        <v>66</v>
      </c>
    </row>
    <row r="95" ht="11.25">
      <c r="C95" s="76">
        <f>COUNTIF(C5:C69,"&gt;686")</f>
        <v>11</v>
      </c>
    </row>
    <row r="96" ht="11.25">
      <c r="C96" s="76">
        <f>COUNTIF(C5:C69,"&lt;177")</f>
        <v>8</v>
      </c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2024-02-22T07:50:13Z</dcterms:modified>
  <cp:category/>
  <cp:version/>
  <cp:contentType/>
  <cp:contentStatus/>
</cp:coreProperties>
</file>