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4A (2)" sheetId="1" r:id="rId1"/>
    <sheet name="Return P.4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<sst xmlns="http://schemas.openxmlformats.org/spreadsheetml/2006/main" count="106" uniqueCount="27">
  <si>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</si>
  <si>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</si>
  <si>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</si>
  <si>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</si>
  <si>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</si>
  <si>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</si>
  <si>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</si>
  <si>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</si>
  <si>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</si>
  <si>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</si>
  <si>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</si>
  <si>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</si>
  <si>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</si>
  <si>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</si>
  <si>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</si>
  <si>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</si>
  <si>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</si>
  <si>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</si>
  <si>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</si>
  <si>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</si>
  <si>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</si>
  <si>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</si>
  <si>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</si>
  <si>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</si>
  <si>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P.4A</t>
  </si>
  <si>
    <t>_</t>
  </si>
  <si>
    <t>จำนวนของข้อมูล     =</t>
  </si>
</sst>
</file>

<file path=xl/styles.xml><?xml version="1.0" encoding="utf-8"?>
<styleSheet xmlns="http://schemas.openxmlformats.org/spreadsheetml/2006/main">
  <numFmts count="5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_-* #,##0.0_-;\-* #,##0.0_-;_-* &quot;-&quot;??_-;_-@_-"/>
    <numFmt numFmtId="232" formatCode="_-* #,##0_-;\-* #,##0_-;_-* &quot;-&quot;??_-;_-@_-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3"/>
      <color indexed="12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/>
    </xf>
    <xf numFmtId="1" fontId="3" fillId="0" borderId="16" xfId="0" applyNumberFormat="1" applyFont="1" applyFill="1" applyBorder="1" applyAlignment="1">
      <alignment/>
    </xf>
    <xf numFmtId="225" fontId="5" fillId="0" borderId="17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6" xfId="0" applyNumberFormat="1" applyFont="1" applyFill="1" applyBorder="1" applyAlignment="1">
      <alignment horizontal="right"/>
    </xf>
    <xf numFmtId="225" fontId="5" fillId="0" borderId="17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5" xfId="0" applyNumberFormat="1" applyFont="1" applyFill="1" applyBorder="1" applyAlignment="1">
      <alignment horizontal="right"/>
    </xf>
    <xf numFmtId="1" fontId="3" fillId="0" borderId="16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3" fillId="0" borderId="20" xfId="0" applyFont="1" applyBorder="1" applyAlignment="1">
      <alignment/>
    </xf>
    <xf numFmtId="0" fontId="5" fillId="0" borderId="19" xfId="0" applyFont="1" applyBorder="1" applyAlignment="1">
      <alignment/>
    </xf>
    <xf numFmtId="1" fontId="5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225" fontId="5" fillId="0" borderId="17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25" fontId="5" fillId="0" borderId="22" xfId="0" applyNumberFormat="1" applyFont="1" applyFill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1" fontId="3" fillId="0" borderId="14" xfId="0" applyNumberFormat="1" applyFont="1" applyFill="1" applyBorder="1" applyAlignment="1">
      <alignment/>
    </xf>
    <xf numFmtId="1" fontId="3" fillId="0" borderId="18" xfId="0" applyNumberFormat="1" applyFont="1" applyBorder="1" applyAlignment="1">
      <alignment/>
    </xf>
    <xf numFmtId="225" fontId="5" fillId="0" borderId="19" xfId="0" applyNumberFormat="1" applyFont="1" applyBorder="1" applyAlignment="1">
      <alignment/>
    </xf>
    <xf numFmtId="1" fontId="3" fillId="0" borderId="23" xfId="0" applyNumberFormat="1" applyFont="1" applyFill="1" applyBorder="1" applyAlignment="1">
      <alignment/>
    </xf>
    <xf numFmtId="225" fontId="5" fillId="0" borderId="24" xfId="0" applyNumberFormat="1" applyFont="1" applyFill="1" applyBorder="1" applyAlignment="1">
      <alignment/>
    </xf>
    <xf numFmtId="1" fontId="3" fillId="0" borderId="25" xfId="0" applyNumberFormat="1" applyFont="1" applyBorder="1" applyAlignment="1">
      <alignment/>
    </xf>
    <xf numFmtId="225" fontId="5" fillId="0" borderId="26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1" fontId="9" fillId="33" borderId="27" xfId="0" applyNumberFormat="1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right"/>
    </xf>
    <xf numFmtId="1" fontId="5" fillId="33" borderId="27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4" fillId="0" borderId="0" xfId="0" applyFont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24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5" fillId="0" borderId="0" xfId="0" applyNumberFormat="1" applyFont="1" applyAlignment="1" applyProtection="1">
      <alignment horizontal="center"/>
      <protection/>
    </xf>
    <xf numFmtId="225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6" xfId="0" applyFont="1" applyBorder="1" applyAlignment="1">
      <alignment/>
    </xf>
    <xf numFmtId="1" fontId="16" fillId="0" borderId="31" xfId="0" applyNumberFormat="1" applyFont="1" applyBorder="1" applyAlignment="1" applyProtection="1">
      <alignment horizontal="center"/>
      <protection/>
    </xf>
    <xf numFmtId="1" fontId="16" fillId="0" borderId="13" xfId="0" applyNumberFormat="1" applyFont="1" applyBorder="1" applyAlignment="1" applyProtection="1">
      <alignment horizontal="center"/>
      <protection/>
    </xf>
    <xf numFmtId="225" fontId="5" fillId="0" borderId="30" xfId="0" applyNumberFormat="1" applyFont="1" applyBorder="1" applyAlignment="1">
      <alignment horizontal="center"/>
    </xf>
    <xf numFmtId="225" fontId="5" fillId="0" borderId="30" xfId="0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1" fillId="0" borderId="0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1" fontId="3" fillId="0" borderId="27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8" fillId="0" borderId="14" xfId="0" applyFont="1" applyBorder="1" applyAlignment="1">
      <alignment/>
    </xf>
    <xf numFmtId="1" fontId="3" fillId="0" borderId="14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225" fontId="55" fillId="0" borderId="17" xfId="0" applyNumberFormat="1" applyFont="1" applyBorder="1" applyAlignment="1">
      <alignment horizontal="center"/>
    </xf>
    <xf numFmtId="225" fontId="56" fillId="0" borderId="17" xfId="0" applyNumberFormat="1" applyFont="1" applyBorder="1" applyAlignment="1">
      <alignment horizontal="center"/>
    </xf>
    <xf numFmtId="225" fontId="55" fillId="0" borderId="26" xfId="0" applyNumberFormat="1" applyFont="1" applyBorder="1" applyAlignment="1">
      <alignment horizontal="center"/>
    </xf>
    <xf numFmtId="225" fontId="55" fillId="0" borderId="17" xfId="0" applyNumberFormat="1" applyFont="1" applyBorder="1" applyAlignment="1" applyProtection="1">
      <alignment horizontal="center"/>
      <protection/>
    </xf>
    <xf numFmtId="1" fontId="3" fillId="0" borderId="10" xfId="0" applyNumberFormat="1" applyFont="1" applyBorder="1" applyAlignment="1" applyProtection="1">
      <alignment horizontal="center"/>
      <protection/>
    </xf>
    <xf numFmtId="1" fontId="3" fillId="0" borderId="14" xfId="0" applyNumberFormat="1" applyFont="1" applyBorder="1" applyAlignment="1" applyProtection="1">
      <alignment horizontal="center"/>
      <protection/>
    </xf>
    <xf numFmtId="2" fontId="5" fillId="0" borderId="14" xfId="0" applyNumberFormat="1" applyFont="1" applyFill="1" applyBorder="1" applyAlignment="1">
      <alignment horizontal="center"/>
    </xf>
    <xf numFmtId="1" fontId="16" fillId="0" borderId="33" xfId="0" applyNumberFormat="1" applyFont="1" applyBorder="1" applyAlignment="1" applyProtection="1">
      <alignment horizontal="center"/>
      <protection/>
    </xf>
    <xf numFmtId="1" fontId="16" fillId="0" borderId="0" xfId="0" applyNumberFormat="1" applyFont="1" applyBorder="1" applyAlignment="1" applyProtection="1">
      <alignment horizontal="center"/>
      <protection/>
    </xf>
    <xf numFmtId="225" fontId="5" fillId="0" borderId="33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3" xfId="0" applyFont="1" applyBorder="1" applyAlignment="1">
      <alignment/>
    </xf>
    <xf numFmtId="2" fontId="5" fillId="0" borderId="11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5" fillId="0" borderId="13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1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5" fillId="33" borderId="36" xfId="0" applyNumberFormat="1" applyFont="1" applyFill="1" applyBorder="1" applyAlignment="1">
      <alignment horizontal="center"/>
    </xf>
    <xf numFmtId="1" fontId="5" fillId="33" borderId="3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2" fontId="3" fillId="33" borderId="41" xfId="0" applyNumberFormat="1" applyFont="1" applyFill="1" applyBorder="1" applyAlignment="1">
      <alignment horizontal="center"/>
    </xf>
    <xf numFmtId="2" fontId="3" fillId="33" borderId="42" xfId="0" applyNumberFormat="1" applyFont="1" applyFill="1" applyBorder="1" applyAlignment="1">
      <alignment horizontal="center"/>
    </xf>
    <xf numFmtId="2" fontId="3" fillId="33" borderId="43" xfId="0" applyNumberFormat="1" applyFont="1" applyFill="1" applyBorder="1" applyAlignment="1">
      <alignment horizontal="center"/>
    </xf>
    <xf numFmtId="231" fontId="1" fillId="0" borderId="0" xfId="42" applyNumberFormat="1" applyFont="1" applyAlignment="1">
      <alignment/>
    </xf>
    <xf numFmtId="231" fontId="1" fillId="0" borderId="0" xfId="42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2475"/>
          <c:y val="0.04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5"/>
          <c:w val="0.94375"/>
          <c:h val="0.83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 (2)'!$D$36:$O$36</c:f>
              <c:numCache/>
            </c:numRef>
          </c:xVal>
          <c:yVal>
            <c:numRef>
              <c:f>'Return P.4A (2)'!$D$37:$O$37</c:f>
              <c:numCache/>
            </c:numRef>
          </c:yVal>
          <c:smooth val="0"/>
        </c:ser>
        <c:axId val="48382419"/>
        <c:axId val="32788588"/>
      </c:scatterChart>
      <c:valAx>
        <c:axId val="483824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2788588"/>
        <c:crossesAt val="10"/>
        <c:crossBetween val="midCat"/>
        <c:dispUnits/>
        <c:majorUnit val="10"/>
      </c:valAx>
      <c:valAx>
        <c:axId val="32788588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1"/>
              <c:y val="0.0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83824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25"/>
          <c:w val="0.94725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P.4A'!$D$36:$O$36</c:f>
              <c:numCache/>
            </c:numRef>
          </c:xVal>
          <c:yVal>
            <c:numRef>
              <c:f>'Return P.4A'!$D$37:$O$37</c:f>
              <c:numCache/>
            </c:numRef>
          </c:yVal>
          <c:smooth val="0"/>
        </c:ser>
        <c:axId val="26661837"/>
        <c:axId val="38629942"/>
      </c:scatterChart>
      <c:valAx>
        <c:axId val="2666183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629942"/>
        <c:crossesAt val="10"/>
        <c:crossBetween val="midCat"/>
        <c:dispUnits/>
        <c:majorUnit val="10"/>
      </c:valAx>
      <c:valAx>
        <c:axId val="38629942"/>
        <c:scaling>
          <c:logBase val="10"/>
          <c:orientation val="minMax"/>
          <c:max val="1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66183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0</xdr:row>
      <xdr:rowOff>57150</xdr:rowOff>
    </xdr:from>
    <xdr:to>
      <xdr:col>17</xdr:col>
      <xdr:colOff>247650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943225" y="57150"/>
        <a:ext cx="4714875" cy="825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8610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562225" y="10620375"/>
          <a:ext cx="5524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2057400" y="28575"/>
        <a:ext cx="4562475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2099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724150" y="10544175"/>
          <a:ext cx="514350" cy="4476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U16" sqref="U16"/>
    </sheetView>
  </sheetViews>
  <sheetFormatPr defaultColWidth="9.140625" defaultRowHeight="21.75"/>
  <cols>
    <col min="1" max="1" width="6.7109375" style="1" customWidth="1"/>
    <col min="2" max="2" width="8.421875" style="2" customWidth="1"/>
    <col min="3" max="5" width="6.7109375" style="2" customWidth="1"/>
    <col min="6" max="6" width="6.7109375" style="1" customWidth="1"/>
    <col min="7" max="11" width="6.140625" style="2" customWidth="1"/>
    <col min="12" max="12" width="8.28125" style="2" customWidth="1"/>
    <col min="13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1" t="s">
        <v>24</v>
      </c>
      <c r="B3" s="142"/>
      <c r="C3" s="142"/>
      <c r="D3" s="142"/>
      <c r="E3" s="142"/>
      <c r="F3" s="142"/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26</v>
      </c>
      <c r="V3" s="7">
        <f>COUNT(J41:J108)</f>
        <v>67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43" t="s">
        <v>23</v>
      </c>
      <c r="B4" s="144"/>
      <c r="C4" s="144"/>
      <c r="D4" s="144"/>
      <c r="E4" s="144"/>
      <c r="F4" s="144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AVERAGE(J41:J108)</f>
        <v>181.82552238805965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02" t="s">
        <v>1</v>
      </c>
      <c r="B5" s="103" t="s">
        <v>20</v>
      </c>
      <c r="C5" s="102" t="s">
        <v>1</v>
      </c>
      <c r="D5" s="103" t="s">
        <v>20</v>
      </c>
      <c r="E5" s="102" t="s">
        <v>1</v>
      </c>
      <c r="F5" s="104" t="s">
        <v>20</v>
      </c>
      <c r="K5" s="4" t="s">
        <v>0</v>
      </c>
      <c r="M5" s="9" t="s">
        <v>0</v>
      </c>
      <c r="T5" s="4" t="s">
        <v>7</v>
      </c>
      <c r="V5" s="10">
        <f>(VAR(J41:J108))</f>
        <v>12324.12310691997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05">
        <v>2498</v>
      </c>
      <c r="B6" s="130">
        <v>118</v>
      </c>
      <c r="C6" s="13">
        <v>2528</v>
      </c>
      <c r="D6" s="134">
        <v>152.8</v>
      </c>
      <c r="E6" s="121">
        <v>2558</v>
      </c>
      <c r="F6" s="139">
        <v>71.14</v>
      </c>
      <c r="K6" s="4" t="s">
        <v>8</v>
      </c>
      <c r="M6" s="9" t="s">
        <v>0</v>
      </c>
      <c r="T6" s="4" t="s">
        <v>9</v>
      </c>
      <c r="V6" s="10">
        <f>STDEV(J41:J108)</f>
        <v>111.0140671578155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2499</v>
      </c>
      <c r="B7" s="131">
        <v>300</v>
      </c>
      <c r="C7" s="106">
        <v>2529</v>
      </c>
      <c r="D7" s="135">
        <v>214.8</v>
      </c>
      <c r="E7" s="122">
        <v>2559</v>
      </c>
      <c r="F7" s="140">
        <v>150</v>
      </c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2500</v>
      </c>
      <c r="B8" s="131">
        <v>320</v>
      </c>
      <c r="C8" s="106">
        <v>2530</v>
      </c>
      <c r="D8" s="135">
        <v>412</v>
      </c>
      <c r="E8" s="122">
        <v>2560</v>
      </c>
      <c r="F8" s="140">
        <v>170.42</v>
      </c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2501</v>
      </c>
      <c r="B9" s="131">
        <v>305</v>
      </c>
      <c r="C9" s="106">
        <v>2531</v>
      </c>
      <c r="D9" s="135">
        <v>141.35</v>
      </c>
      <c r="E9" s="122">
        <v>2561</v>
      </c>
      <c r="F9" s="140">
        <v>251.45</v>
      </c>
      <c r="U9" s="2" t="s">
        <v>17</v>
      </c>
      <c r="V9" s="21">
        <f>+B80</f>
        <v>0.554034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2502</v>
      </c>
      <c r="B10" s="131">
        <v>150</v>
      </c>
      <c r="C10" s="106">
        <v>2532</v>
      </c>
      <c r="D10" s="135">
        <v>156.85</v>
      </c>
      <c r="E10" s="122">
        <v>2562</v>
      </c>
      <c r="F10" s="140">
        <v>107</v>
      </c>
      <c r="U10" s="2" t="s">
        <v>18</v>
      </c>
      <c r="V10" s="21">
        <f>+B81</f>
        <v>1.182418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2503</v>
      </c>
      <c r="B11" s="131">
        <v>112</v>
      </c>
      <c r="C11" s="106">
        <v>2533</v>
      </c>
      <c r="D11" s="135">
        <v>95.7</v>
      </c>
      <c r="E11" s="122">
        <v>2563</v>
      </c>
      <c r="F11" s="140">
        <v>167.06</v>
      </c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2504</v>
      </c>
      <c r="B12" s="131">
        <v>168</v>
      </c>
      <c r="C12" s="106">
        <v>2534</v>
      </c>
      <c r="D12" s="135">
        <v>91.4</v>
      </c>
      <c r="E12" s="122">
        <v>2564</v>
      </c>
      <c r="F12" s="140">
        <v>121.2</v>
      </c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2505</v>
      </c>
      <c r="B13" s="131">
        <v>69</v>
      </c>
      <c r="C13" s="106">
        <v>2535</v>
      </c>
      <c r="D13" s="135">
        <v>100.9</v>
      </c>
      <c r="E13" s="122">
        <v>2565</v>
      </c>
      <c r="F13" s="140">
        <v>226.24999999999906</v>
      </c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2506</v>
      </c>
      <c r="B14" s="131">
        <v>350</v>
      </c>
      <c r="C14" s="106">
        <v>2536</v>
      </c>
      <c r="D14" s="135">
        <v>84.43</v>
      </c>
      <c r="E14" s="112"/>
      <c r="F14" s="117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2507</v>
      </c>
      <c r="B15" s="131">
        <v>150</v>
      </c>
      <c r="C15" s="106">
        <v>2537</v>
      </c>
      <c r="D15" s="135">
        <v>245.7</v>
      </c>
      <c r="E15" s="112"/>
      <c r="F15" s="117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2508</v>
      </c>
      <c r="B16" s="131">
        <v>318</v>
      </c>
      <c r="C16" s="106">
        <v>2538</v>
      </c>
      <c r="D16" s="135">
        <v>329.4</v>
      </c>
      <c r="E16" s="112"/>
      <c r="F16" s="117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2509</v>
      </c>
      <c r="B17" s="131" t="s">
        <v>25</v>
      </c>
      <c r="C17" s="106">
        <v>2539</v>
      </c>
      <c r="D17" s="135">
        <v>148</v>
      </c>
      <c r="E17" s="112"/>
      <c r="F17" s="117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2510</v>
      </c>
      <c r="B18" s="131">
        <v>193</v>
      </c>
      <c r="C18" s="106">
        <v>2540</v>
      </c>
      <c r="D18" s="135">
        <v>115</v>
      </c>
      <c r="E18" s="112"/>
      <c r="F18" s="11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2511</v>
      </c>
      <c r="B19" s="131">
        <v>85</v>
      </c>
      <c r="C19" s="106">
        <v>2541</v>
      </c>
      <c r="D19" s="135">
        <v>48.4</v>
      </c>
      <c r="E19" s="112"/>
      <c r="F19" s="11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2512</v>
      </c>
      <c r="B20" s="131">
        <v>230</v>
      </c>
      <c r="C20" s="106">
        <v>2542</v>
      </c>
      <c r="D20" s="135">
        <v>83.8</v>
      </c>
      <c r="E20" s="112"/>
      <c r="F20" s="11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2513</v>
      </c>
      <c r="B21" s="131">
        <v>166</v>
      </c>
      <c r="C21" s="106">
        <v>2543</v>
      </c>
      <c r="D21" s="135">
        <v>66.16</v>
      </c>
      <c r="E21" s="112"/>
      <c r="F21" s="11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2514</v>
      </c>
      <c r="B22" s="131">
        <v>238</v>
      </c>
      <c r="C22" s="106">
        <v>2544</v>
      </c>
      <c r="D22" s="135">
        <v>141.8</v>
      </c>
      <c r="E22" s="112"/>
      <c r="F22" s="11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2515</v>
      </c>
      <c r="B23" s="131">
        <v>91</v>
      </c>
      <c r="C23" s="107">
        <v>2545</v>
      </c>
      <c r="D23" s="136">
        <v>167</v>
      </c>
      <c r="E23" s="112"/>
      <c r="F23" s="11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2516</v>
      </c>
      <c r="B24" s="131">
        <v>739</v>
      </c>
      <c r="C24" s="108">
        <v>2546</v>
      </c>
      <c r="D24" s="135">
        <v>166</v>
      </c>
      <c r="E24" s="112"/>
      <c r="F24" s="11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2517</v>
      </c>
      <c r="B25" s="131">
        <v>225</v>
      </c>
      <c r="C25" s="107">
        <v>2547</v>
      </c>
      <c r="D25" s="135">
        <v>242</v>
      </c>
      <c r="E25" s="113"/>
      <c r="F25" s="117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2518</v>
      </c>
      <c r="B26" s="131">
        <v>228</v>
      </c>
      <c r="C26" s="108">
        <v>2548</v>
      </c>
      <c r="D26" s="135">
        <v>451.6</v>
      </c>
      <c r="E26" s="113"/>
      <c r="F26" s="117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2519</v>
      </c>
      <c r="B27" s="131">
        <v>129</v>
      </c>
      <c r="C27" s="109">
        <v>2549</v>
      </c>
      <c r="D27" s="137">
        <v>217.25</v>
      </c>
      <c r="E27" s="113"/>
      <c r="F27" s="117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2520</v>
      </c>
      <c r="B28" s="132">
        <v>184</v>
      </c>
      <c r="C28" s="109">
        <v>2550</v>
      </c>
      <c r="D28" s="137">
        <v>57.21</v>
      </c>
      <c r="E28" s="113"/>
      <c r="F28" s="117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2521</v>
      </c>
      <c r="B29" s="131">
        <v>115</v>
      </c>
      <c r="C29" s="108">
        <v>2551</v>
      </c>
      <c r="D29" s="137">
        <v>102.5</v>
      </c>
      <c r="E29" s="113"/>
      <c r="F29" s="117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4">
        <v>2522</v>
      </c>
      <c r="B30" s="131">
        <v>233.95</v>
      </c>
      <c r="C30" s="109">
        <v>2552</v>
      </c>
      <c r="D30" s="137">
        <v>187.3</v>
      </c>
      <c r="E30" s="112"/>
      <c r="F30" s="117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51">
        <v>2523</v>
      </c>
      <c r="B31" s="131">
        <v>124</v>
      </c>
      <c r="C31" s="109">
        <v>2553</v>
      </c>
      <c r="D31" s="137">
        <v>279.25</v>
      </c>
      <c r="E31" s="114"/>
      <c r="F31" s="11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51">
        <v>2524</v>
      </c>
      <c r="B32" s="131">
        <v>107</v>
      </c>
      <c r="C32" s="108">
        <v>2554</v>
      </c>
      <c r="D32" s="137">
        <v>251.18</v>
      </c>
      <c r="E32" s="115"/>
      <c r="F32" s="120"/>
      <c r="G32" s="124"/>
      <c r="H32" s="125"/>
      <c r="I32" s="125"/>
      <c r="J32" s="125"/>
      <c r="K32" s="125"/>
      <c r="L32" s="125"/>
      <c r="M32" s="125"/>
      <c r="N32" s="125"/>
      <c r="O32" s="125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2525</v>
      </c>
      <c r="B33" s="131">
        <v>115</v>
      </c>
      <c r="C33" s="110">
        <v>2555</v>
      </c>
      <c r="D33" s="137">
        <v>193</v>
      </c>
      <c r="E33" s="123"/>
      <c r="F33" s="117"/>
      <c r="G33" s="126"/>
      <c r="H33" s="127"/>
      <c r="I33" s="128"/>
      <c r="J33" s="128"/>
      <c r="K33" s="128"/>
      <c r="L33" s="26"/>
      <c r="M33" s="26"/>
      <c r="N33" s="26"/>
      <c r="O33" s="26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1">
        <v>2526</v>
      </c>
      <c r="B34" s="131">
        <v>114</v>
      </c>
      <c r="C34" s="110">
        <v>2556</v>
      </c>
      <c r="D34" s="137">
        <v>99.16</v>
      </c>
      <c r="E34" s="113"/>
      <c r="F34" s="117"/>
      <c r="G34" s="129"/>
      <c r="H34" s="26"/>
      <c r="I34" s="26"/>
      <c r="J34" s="26"/>
      <c r="K34" s="26"/>
      <c r="L34" s="26"/>
      <c r="M34" s="26"/>
      <c r="N34" s="26"/>
      <c r="O34" s="26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2527</v>
      </c>
      <c r="B35" s="133">
        <v>125.55</v>
      </c>
      <c r="C35" s="111">
        <v>2557</v>
      </c>
      <c r="D35" s="138">
        <v>73.35</v>
      </c>
      <c r="E35" s="116"/>
      <c r="F35" s="119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 customHeight="1">
      <c r="A36" s="26"/>
      <c r="B36" s="145" t="s">
        <v>10</v>
      </c>
      <c r="C36" s="146"/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 customHeight="1">
      <c r="A37" s="26"/>
      <c r="B37" s="147" t="s">
        <v>2</v>
      </c>
      <c r="C37" s="148"/>
      <c r="D37" s="64">
        <f aca="true" t="shared" si="1" ref="D37:O37">ROUND((((-LN(-LN(1-1/D36)))+$B$83*$B$84)/$B$83),2)</f>
        <v>164.22</v>
      </c>
      <c r="E37" s="63">
        <f t="shared" si="1"/>
        <v>214.56</v>
      </c>
      <c r="F37" s="65">
        <f t="shared" si="1"/>
        <v>246.78</v>
      </c>
      <c r="G37" s="65">
        <f t="shared" si="1"/>
        <v>270.63</v>
      </c>
      <c r="H37" s="65">
        <f t="shared" si="1"/>
        <v>289.6</v>
      </c>
      <c r="I37" s="65">
        <f t="shared" si="1"/>
        <v>341.09</v>
      </c>
      <c r="J37" s="65">
        <f t="shared" si="1"/>
        <v>408.67</v>
      </c>
      <c r="K37" s="65">
        <f t="shared" si="1"/>
        <v>430.11</v>
      </c>
      <c r="L37" s="65">
        <f t="shared" si="1"/>
        <v>496.15</v>
      </c>
      <c r="M37" s="65">
        <f t="shared" si="1"/>
        <v>561.7</v>
      </c>
      <c r="N37" s="65">
        <f t="shared" si="1"/>
        <v>627.02</v>
      </c>
      <c r="O37" s="65">
        <f t="shared" si="1"/>
        <v>713.19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L41" s="155"/>
      <c r="S41" s="26"/>
      <c r="Y41" s="6"/>
      <c r="Z41" s="6"/>
      <c r="AA41" s="6"/>
      <c r="AB41" s="6"/>
    </row>
    <row r="42" spans="1:28" ht="21.75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L42" s="155"/>
      <c r="S42" s="26"/>
      <c r="Y42" s="6"/>
      <c r="Z42" s="6"/>
      <c r="AA42" s="6"/>
      <c r="AB42" s="6"/>
    </row>
    <row r="43" spans="1:28" ht="21.75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L43" s="155"/>
      <c r="S43" s="26"/>
      <c r="Y43" s="6"/>
      <c r="Z43" s="6"/>
      <c r="AA43" s="6"/>
      <c r="AB43" s="6"/>
    </row>
    <row r="44" spans="1:28" ht="21.75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L44" s="155"/>
      <c r="S44" s="26"/>
      <c r="Y44" s="6"/>
      <c r="Z44" s="6"/>
      <c r="AA44" s="6"/>
      <c r="AB44" s="6"/>
    </row>
    <row r="45" spans="1:28" ht="21.75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L45" s="155"/>
      <c r="S45" s="26"/>
      <c r="Y45" s="6"/>
      <c r="Z45" s="6"/>
      <c r="AA45" s="6"/>
      <c r="AB45" s="6"/>
    </row>
    <row r="46" spans="1:28" ht="21.75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L46" s="155"/>
      <c r="S46" s="26"/>
      <c r="Y46" s="6"/>
      <c r="Z46" s="6"/>
      <c r="AA46" s="6"/>
      <c r="AB46" s="6"/>
    </row>
    <row r="47" spans="1:28" ht="21.75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L47" s="155"/>
      <c r="S47" s="26"/>
      <c r="Y47" s="6"/>
      <c r="Z47" s="6"/>
      <c r="AA47" s="6"/>
      <c r="AB47" s="6"/>
    </row>
    <row r="48" spans="1:28" ht="21.75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L48" s="155"/>
      <c r="S48" s="26"/>
      <c r="Y48" s="6"/>
      <c r="Z48" s="6"/>
      <c r="AA48" s="6"/>
      <c r="AB48" s="6"/>
    </row>
    <row r="49" spans="1:28" ht="21.75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L49" s="155"/>
      <c r="S49" s="26"/>
      <c r="Y49" s="6"/>
      <c r="Z49" s="6"/>
      <c r="AA49" s="6"/>
      <c r="AB49" s="6"/>
    </row>
    <row r="50" spans="1:28" ht="21.75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L50" s="155"/>
      <c r="S50" s="26"/>
      <c r="Y50" s="6"/>
      <c r="Z50" s="6"/>
      <c r="AA50" s="6"/>
      <c r="AB50" s="6"/>
    </row>
    <row r="51" spans="1:28" ht="21.75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L51" s="155"/>
      <c r="S51" s="26"/>
      <c r="Y51" s="6"/>
      <c r="Z51" s="6"/>
      <c r="AA51" s="6"/>
      <c r="AB51" s="6"/>
    </row>
    <row r="52" spans="1:28" ht="21.75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L52" s="155"/>
      <c r="S52" s="26"/>
      <c r="Y52" s="6"/>
      <c r="Z52" s="6"/>
      <c r="AA52" s="6"/>
      <c r="AB52" s="6"/>
    </row>
    <row r="53" spans="1:28" ht="21.75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L53" s="155"/>
      <c r="S53" s="26"/>
      <c r="Y53" s="6"/>
      <c r="Z53" s="6"/>
      <c r="AA53" s="6"/>
      <c r="AB53" s="6"/>
    </row>
    <row r="54" spans="1:28" ht="21.75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L54" s="155"/>
      <c r="S54" s="26"/>
      <c r="Y54" s="6"/>
      <c r="Z54" s="6"/>
      <c r="AA54" s="6"/>
      <c r="AB54" s="6"/>
    </row>
    <row r="55" spans="1:28" ht="21.75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L55" s="155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26">
        <v>2513</v>
      </c>
      <c r="J56" s="25">
        <v>166</v>
      </c>
      <c r="K56" s="26"/>
      <c r="L56" s="155"/>
      <c r="S56" s="26"/>
      <c r="W56" s="4" t="s">
        <v>0</v>
      </c>
    </row>
    <row r="57" spans="2:26" ht="21.75">
      <c r="B57" s="1"/>
      <c r="C57" s="1"/>
      <c r="D57" s="1"/>
      <c r="E57" s="1"/>
      <c r="I57" s="26">
        <v>2514</v>
      </c>
      <c r="J57" s="25">
        <v>238</v>
      </c>
      <c r="K57" s="26"/>
      <c r="L57" s="155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2515</v>
      </c>
      <c r="J58" s="25">
        <v>91</v>
      </c>
      <c r="K58" s="26"/>
      <c r="L58" s="155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>
        <v>2516</v>
      </c>
      <c r="J59" s="25">
        <v>739</v>
      </c>
      <c r="K59" s="26"/>
      <c r="L59" s="155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>
        <v>2517</v>
      </c>
      <c r="J60" s="25">
        <v>225</v>
      </c>
      <c r="K60" s="26"/>
      <c r="L60" s="155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>
        <v>2518</v>
      </c>
      <c r="J61" s="25">
        <v>228</v>
      </c>
      <c r="K61" s="26"/>
      <c r="L61" s="155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>
        <v>2519</v>
      </c>
      <c r="J62" s="25">
        <v>129</v>
      </c>
      <c r="K62" s="26"/>
      <c r="L62" s="155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156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156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>
        <v>2522</v>
      </c>
      <c r="J65" s="25">
        <v>233.95</v>
      </c>
      <c r="K65" s="26"/>
      <c r="L65" s="155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>
        <v>2523</v>
      </c>
      <c r="J66" s="25">
        <v>124</v>
      </c>
      <c r="K66" s="26"/>
      <c r="L66" s="155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>
        <v>2524</v>
      </c>
      <c r="J67" s="25">
        <v>107</v>
      </c>
      <c r="K67" s="26"/>
      <c r="L67" s="155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>
        <v>2525</v>
      </c>
      <c r="J68" s="25">
        <v>115</v>
      </c>
      <c r="K68" s="26"/>
      <c r="L68" s="155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>
        <v>2526</v>
      </c>
      <c r="J69" s="25">
        <v>114</v>
      </c>
      <c r="K69" s="26"/>
      <c r="L69" s="155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>
        <v>2527</v>
      </c>
      <c r="J70" s="25">
        <v>125.55</v>
      </c>
      <c r="K70" s="26"/>
      <c r="L70" s="155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>
        <v>2528</v>
      </c>
      <c r="J71" s="25">
        <v>152.8</v>
      </c>
      <c r="K71" s="26"/>
      <c r="L71" s="155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>
        <v>2529</v>
      </c>
      <c r="J72" s="25">
        <v>214.8</v>
      </c>
      <c r="K72" s="26"/>
      <c r="L72" s="155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>
        <v>2530</v>
      </c>
      <c r="J73" s="25">
        <v>412</v>
      </c>
      <c r="K73" s="26"/>
      <c r="L73" s="155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>
        <v>2531</v>
      </c>
      <c r="J74" s="25">
        <v>141.35</v>
      </c>
      <c r="K74" s="26"/>
      <c r="L74" s="155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>
        <v>2532</v>
      </c>
      <c r="J75" s="25">
        <v>156.85</v>
      </c>
      <c r="K75" s="26"/>
      <c r="L75" s="155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7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85">
        <f>IF($A$79&gt;=6,VLOOKUP($F$78,$X$3:$AC$38,$A$79-4),VLOOKUP($A$78,$X$3:$AC$38,$A$79+1))</f>
        <v>0.554034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85">
        <f>IF($A$79&gt;=6,VLOOKUP($F$78,$Y$58:$AD$97,$A$79-4),VLOOKUP($A$78,$Y$58:$AD$97,$A$79+1))</f>
        <v>1.182418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6">
        <f>B81/V6</f>
        <v>0.010651064592733971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7">
        <f>V4-(B80/B83)</f>
        <v>129.80875024511766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21.75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21.75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21.75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21.75">
      <c r="I102" s="26">
        <v>2559</v>
      </c>
      <c r="J102" s="25">
        <v>150</v>
      </c>
      <c r="K102" s="26"/>
    </row>
    <row r="103" spans="9:11" ht="21.75">
      <c r="I103" s="26">
        <v>2560</v>
      </c>
      <c r="J103" s="25">
        <v>170.42</v>
      </c>
      <c r="K103" s="26"/>
    </row>
    <row r="104" spans="9:11" ht="21.75">
      <c r="I104" s="80">
        <v>2561</v>
      </c>
      <c r="J104" s="25">
        <v>251.45</v>
      </c>
      <c r="K104" s="26"/>
    </row>
    <row r="105" spans="9:11" ht="21.75">
      <c r="I105" s="26">
        <v>2562</v>
      </c>
      <c r="J105" s="25">
        <v>107</v>
      </c>
      <c r="K105" s="26"/>
    </row>
    <row r="106" spans="9:11" ht="21.75">
      <c r="I106" s="26">
        <v>2563</v>
      </c>
      <c r="J106" s="25">
        <v>167.06</v>
      </c>
      <c r="K106" s="26"/>
    </row>
    <row r="107" spans="9:11" ht="21.75">
      <c r="I107" s="26">
        <v>2564</v>
      </c>
      <c r="J107" s="25">
        <v>121.2</v>
      </c>
      <c r="K107" s="26"/>
    </row>
    <row r="108" spans="9:11" ht="21.75">
      <c r="I108" s="26">
        <v>2565</v>
      </c>
      <c r="J108" s="25">
        <v>226.24999999999906</v>
      </c>
      <c r="K108" s="26"/>
    </row>
    <row r="109" spans="9:11" ht="18">
      <c r="I109" s="26"/>
      <c r="J109" s="25"/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4">
    <mergeCell ref="A3:F3"/>
    <mergeCell ref="A4:F4"/>
    <mergeCell ref="B36:C36"/>
    <mergeCell ref="B37:C37"/>
  </mergeCells>
  <printOptions/>
  <pageMargins left="0.35433070866141736" right="0.07874015748031496" top="0.31496062992125984" bottom="0.31496062992125984" header="0.7086614173228347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7.8515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149" t="s">
        <v>24</v>
      </c>
      <c r="B3" s="150"/>
      <c r="C3" s="150"/>
      <c r="D3" s="15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COUNT(J41:J105)</f>
        <v>64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152" t="s">
        <v>23</v>
      </c>
      <c r="B4" s="153"/>
      <c r="C4" s="153"/>
      <c r="D4" s="15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AVERAGE(J41:J105)</f>
        <v>182.30937499999996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(VAR(J41:J105))</f>
        <v>12817.621158333355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2497</v>
      </c>
      <c r="B6" s="16"/>
      <c r="C6" s="17">
        <v>2527</v>
      </c>
      <c r="D6" s="18">
        <v>125.55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STDEV(J41:J105)</f>
        <v>113.21493345991665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2498</v>
      </c>
      <c r="B7" s="16">
        <v>118</v>
      </c>
      <c r="C7" s="17">
        <v>2528</v>
      </c>
      <c r="D7" s="18">
        <v>152.8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2499</v>
      </c>
      <c r="B8" s="16">
        <v>300</v>
      </c>
      <c r="C8" s="17">
        <v>2529</v>
      </c>
      <c r="D8" s="18">
        <v>214.8</v>
      </c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2500</v>
      </c>
      <c r="B9" s="16">
        <v>320</v>
      </c>
      <c r="C9" s="17">
        <v>2530</v>
      </c>
      <c r="D9" s="18">
        <v>412</v>
      </c>
      <c r="E9" s="20"/>
      <c r="F9" s="20"/>
      <c r="U9" s="2" t="s">
        <v>17</v>
      </c>
      <c r="V9" s="21">
        <f>+B80</f>
        <v>0.553241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2501</v>
      </c>
      <c r="B10" s="16">
        <v>305</v>
      </c>
      <c r="C10" s="17">
        <v>2531</v>
      </c>
      <c r="D10" s="18">
        <v>141.35</v>
      </c>
      <c r="E10" s="22"/>
      <c r="F10" s="23"/>
      <c r="U10" s="2" t="s">
        <v>18</v>
      </c>
      <c r="V10" s="21">
        <f>+B81</f>
        <v>1.184398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2502</v>
      </c>
      <c r="B11" s="16">
        <v>150</v>
      </c>
      <c r="C11" s="17">
        <v>2532</v>
      </c>
      <c r="D11" s="18">
        <v>156.85</v>
      </c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2503</v>
      </c>
      <c r="B12" s="16">
        <v>112</v>
      </c>
      <c r="C12" s="17">
        <v>2533</v>
      </c>
      <c r="D12" s="18">
        <v>95.7</v>
      </c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2504</v>
      </c>
      <c r="B13" s="16">
        <v>168</v>
      </c>
      <c r="C13" s="17">
        <v>2534</v>
      </c>
      <c r="D13" s="18">
        <v>91.4</v>
      </c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2505</v>
      </c>
      <c r="B14" s="16">
        <v>69</v>
      </c>
      <c r="C14" s="17">
        <v>2535</v>
      </c>
      <c r="D14" s="18">
        <v>100.9</v>
      </c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2506</v>
      </c>
      <c r="B15" s="16">
        <v>350</v>
      </c>
      <c r="C15" s="17">
        <v>2536</v>
      </c>
      <c r="D15" s="18">
        <v>84.43</v>
      </c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2507</v>
      </c>
      <c r="B16" s="16">
        <v>150</v>
      </c>
      <c r="C16" s="27">
        <v>2537</v>
      </c>
      <c r="D16" s="28">
        <v>245.7</v>
      </c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2508</v>
      </c>
      <c r="B17" s="16">
        <v>318</v>
      </c>
      <c r="C17" s="27">
        <v>2538</v>
      </c>
      <c r="D17" s="28">
        <v>329.4</v>
      </c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2509</v>
      </c>
      <c r="B18" s="16" t="s">
        <v>25</v>
      </c>
      <c r="C18" s="17">
        <v>2539</v>
      </c>
      <c r="D18" s="18">
        <v>148</v>
      </c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2510</v>
      </c>
      <c r="B19" s="16">
        <v>193</v>
      </c>
      <c r="C19" s="17">
        <v>2540</v>
      </c>
      <c r="D19" s="18">
        <v>115</v>
      </c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2511</v>
      </c>
      <c r="B20" s="30">
        <v>85</v>
      </c>
      <c r="C20" s="17">
        <v>2541</v>
      </c>
      <c r="D20" s="18">
        <v>48.4</v>
      </c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2512</v>
      </c>
      <c r="B21" s="30">
        <v>230</v>
      </c>
      <c r="C21" s="17">
        <v>2542</v>
      </c>
      <c r="D21" s="18">
        <v>83.8</v>
      </c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2513</v>
      </c>
      <c r="B22" s="16">
        <v>166</v>
      </c>
      <c r="C22" s="27">
        <v>2543</v>
      </c>
      <c r="D22" s="28">
        <v>66.16</v>
      </c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2514</v>
      </c>
      <c r="B23" s="16">
        <v>238</v>
      </c>
      <c r="C23" s="27">
        <v>2544</v>
      </c>
      <c r="D23" s="28">
        <v>141.8</v>
      </c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2515</v>
      </c>
      <c r="B24" s="16">
        <v>91</v>
      </c>
      <c r="C24" s="31">
        <v>2545</v>
      </c>
      <c r="D24" s="32">
        <v>167</v>
      </c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2516</v>
      </c>
      <c r="B25" s="16">
        <v>739</v>
      </c>
      <c r="C25" s="33">
        <v>2546</v>
      </c>
      <c r="D25" s="34">
        <v>166</v>
      </c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2517</v>
      </c>
      <c r="B26" s="16">
        <v>225</v>
      </c>
      <c r="C26" s="31">
        <v>2547</v>
      </c>
      <c r="D26" s="34">
        <v>242</v>
      </c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2518</v>
      </c>
      <c r="B27" s="30">
        <v>228</v>
      </c>
      <c r="C27" s="35">
        <v>2548</v>
      </c>
      <c r="D27" s="36">
        <v>451.6</v>
      </c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2519</v>
      </c>
      <c r="B28" s="30">
        <v>129</v>
      </c>
      <c r="C28" s="37">
        <v>2549</v>
      </c>
      <c r="D28" s="38">
        <v>217.25</v>
      </c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2520</v>
      </c>
      <c r="B29" s="39">
        <v>184</v>
      </c>
      <c r="C29" s="40">
        <v>2550</v>
      </c>
      <c r="D29" s="38">
        <v>57.21</v>
      </c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41">
        <v>2521</v>
      </c>
      <c r="B30" s="42">
        <v>115</v>
      </c>
      <c r="C30" s="33">
        <v>2551</v>
      </c>
      <c r="D30" s="43">
        <v>102.5</v>
      </c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4">
        <v>2522</v>
      </c>
      <c r="B31" s="30">
        <v>233.95</v>
      </c>
      <c r="C31" s="37">
        <v>2552</v>
      </c>
      <c r="D31" s="45">
        <v>187.3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8">
        <v>2523</v>
      </c>
      <c r="B32" s="49">
        <v>124</v>
      </c>
      <c r="C32" s="40">
        <v>2553</v>
      </c>
      <c r="D32" s="88">
        <v>279.25</v>
      </c>
      <c r="E32" s="13" t="s">
        <v>1</v>
      </c>
      <c r="F32" s="93">
        <v>2557</v>
      </c>
      <c r="G32" s="93">
        <v>2558</v>
      </c>
      <c r="H32" s="93">
        <v>2559</v>
      </c>
      <c r="I32" s="93">
        <v>2560</v>
      </c>
      <c r="J32" s="93">
        <v>2561</v>
      </c>
      <c r="K32" s="93">
        <v>2562</v>
      </c>
      <c r="L32" s="93"/>
      <c r="M32" s="93"/>
      <c r="N32" s="93"/>
      <c r="O32" s="94"/>
      <c r="P32" s="50"/>
      <c r="Q32" s="50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51">
        <v>2524</v>
      </c>
      <c r="B33" s="16">
        <v>107</v>
      </c>
      <c r="C33" s="35">
        <v>2554</v>
      </c>
      <c r="D33" s="89">
        <v>251.18</v>
      </c>
      <c r="E33" s="90" t="s">
        <v>20</v>
      </c>
      <c r="F33" s="95">
        <v>73.35</v>
      </c>
      <c r="G33" s="96">
        <v>71.14</v>
      </c>
      <c r="H33" s="97">
        <v>150</v>
      </c>
      <c r="I33" s="101">
        <v>170.42</v>
      </c>
      <c r="J33" s="101">
        <v>251.45</v>
      </c>
      <c r="K33" s="101">
        <v>107</v>
      </c>
      <c r="L33" s="91"/>
      <c r="M33" s="91"/>
      <c r="N33" s="91"/>
      <c r="O33" s="92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8">
        <v>2525</v>
      </c>
      <c r="B34" s="49">
        <v>115</v>
      </c>
      <c r="C34" s="52">
        <v>2555</v>
      </c>
      <c r="D34" s="53">
        <v>193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54">
        <v>2526</v>
      </c>
      <c r="B35" s="55">
        <v>114</v>
      </c>
      <c r="C35" s="56">
        <v>2556</v>
      </c>
      <c r="D35" s="57">
        <v>99.16</v>
      </c>
      <c r="E35" s="1"/>
      <c r="F35" s="2"/>
      <c r="S35" s="26"/>
      <c r="T35" s="58"/>
      <c r="U35" s="58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6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6"/>
      <c r="B37" s="59"/>
      <c r="C37" s="63" t="s">
        <v>2</v>
      </c>
      <c r="D37" s="64">
        <f aca="true" t="shared" si="1" ref="D37:O37">ROUND((((-LN(-LN(1-1/D36)))+$B$83*$B$84)/$B$83),2)</f>
        <v>164.46</v>
      </c>
      <c r="E37" s="63">
        <f t="shared" si="1"/>
        <v>215.72</v>
      </c>
      <c r="F37" s="65">
        <f t="shared" si="1"/>
        <v>248.52</v>
      </c>
      <c r="G37" s="65">
        <f t="shared" si="1"/>
        <v>272.8</v>
      </c>
      <c r="H37" s="65">
        <f t="shared" si="1"/>
        <v>292.12</v>
      </c>
      <c r="I37" s="65">
        <f t="shared" si="1"/>
        <v>344.54</v>
      </c>
      <c r="J37" s="65">
        <f t="shared" si="1"/>
        <v>413.34</v>
      </c>
      <c r="K37" s="65">
        <f t="shared" si="1"/>
        <v>435.17</v>
      </c>
      <c r="L37" s="65">
        <f t="shared" si="1"/>
        <v>502.41</v>
      </c>
      <c r="M37" s="65">
        <f t="shared" si="1"/>
        <v>569.15</v>
      </c>
      <c r="N37" s="65">
        <f t="shared" si="1"/>
        <v>635.65</v>
      </c>
      <c r="O37" s="65">
        <f t="shared" si="1"/>
        <v>723.38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6"/>
      <c r="B38" s="59"/>
      <c r="C38" s="66"/>
      <c r="D38" s="67" t="s">
        <v>11</v>
      </c>
      <c r="E38" s="68"/>
      <c r="F38" s="69" t="s">
        <v>19</v>
      </c>
      <c r="G38" s="69"/>
      <c r="H38" s="69"/>
      <c r="I38" s="69"/>
      <c r="J38" s="69"/>
      <c r="K38" s="69"/>
      <c r="L38" s="69"/>
      <c r="M38" s="70"/>
      <c r="N38" s="70"/>
      <c r="O38" s="71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72"/>
      <c r="AC38" s="72"/>
    </row>
    <row r="39" spans="1:27" ht="18">
      <c r="A39" s="26"/>
      <c r="B39" s="59"/>
      <c r="C39" s="59"/>
      <c r="D39" s="59"/>
      <c r="E39" s="1"/>
      <c r="F39" s="2"/>
      <c r="S39" s="26"/>
      <c r="X39" s="6"/>
      <c r="Y39" s="6"/>
      <c r="Z39" s="6"/>
      <c r="AA39" s="6"/>
    </row>
    <row r="40" spans="1:28" ht="18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18">
      <c r="A41" s="24"/>
      <c r="B41" s="59"/>
      <c r="C41" s="59"/>
      <c r="D41" s="59"/>
      <c r="E41" s="23"/>
      <c r="G41" s="73" t="s">
        <v>21</v>
      </c>
      <c r="I41" s="26">
        <v>2498</v>
      </c>
      <c r="J41" s="25">
        <v>118</v>
      </c>
      <c r="K41" s="26"/>
      <c r="S41" s="26"/>
      <c r="Y41" s="6"/>
      <c r="Z41" s="6"/>
      <c r="AA41" s="6"/>
      <c r="AB41" s="6"/>
    </row>
    <row r="42" spans="1:28" ht="18">
      <c r="A42" s="24"/>
      <c r="B42" s="74"/>
      <c r="C42" s="74"/>
      <c r="D42" s="74"/>
      <c r="E42" s="1"/>
      <c r="I42" s="26">
        <v>2499</v>
      </c>
      <c r="J42" s="25">
        <v>300</v>
      </c>
      <c r="K42" s="26"/>
      <c r="S42" s="26"/>
      <c r="Y42" s="6"/>
      <c r="Z42" s="6"/>
      <c r="AA42" s="6"/>
      <c r="AB42" s="6"/>
    </row>
    <row r="43" spans="1:28" ht="18">
      <c r="A43" s="24"/>
      <c r="B43" s="75"/>
      <c r="C43" s="75"/>
      <c r="D43" s="75"/>
      <c r="E43" s="1"/>
      <c r="I43" s="26">
        <v>2500</v>
      </c>
      <c r="J43" s="25">
        <v>320</v>
      </c>
      <c r="K43" s="26"/>
      <c r="S43" s="26"/>
      <c r="Y43" s="6"/>
      <c r="Z43" s="6"/>
      <c r="AA43" s="6"/>
      <c r="AB43" s="6"/>
    </row>
    <row r="44" spans="1:28" ht="18">
      <c r="A44" s="24"/>
      <c r="B44" s="74"/>
      <c r="C44" s="74"/>
      <c r="D44" s="74"/>
      <c r="E44" s="1"/>
      <c r="I44" s="26">
        <v>2501</v>
      </c>
      <c r="J44" s="25">
        <v>305</v>
      </c>
      <c r="K44" s="26"/>
      <c r="S44" s="26"/>
      <c r="Y44" s="6"/>
      <c r="Z44" s="6"/>
      <c r="AA44" s="6"/>
      <c r="AB44" s="6"/>
    </row>
    <row r="45" spans="1:28" ht="18">
      <c r="A45" s="24"/>
      <c r="B45" s="74"/>
      <c r="C45" s="74"/>
      <c r="D45" s="74"/>
      <c r="E45" s="76"/>
      <c r="I45" s="26">
        <v>2502</v>
      </c>
      <c r="J45" s="25">
        <v>150</v>
      </c>
      <c r="K45" s="26"/>
      <c r="S45" s="26"/>
      <c r="Y45" s="6"/>
      <c r="Z45" s="6"/>
      <c r="AA45" s="6"/>
      <c r="AB45" s="6"/>
    </row>
    <row r="46" spans="1:28" ht="18">
      <c r="A46" s="77"/>
      <c r="B46" s="78"/>
      <c r="C46" s="78"/>
      <c r="D46" s="78"/>
      <c r="E46" s="76"/>
      <c r="I46" s="26">
        <v>2503</v>
      </c>
      <c r="J46" s="25">
        <v>112</v>
      </c>
      <c r="K46" s="26"/>
      <c r="S46" s="26"/>
      <c r="Y46" s="6"/>
      <c r="Z46" s="6"/>
      <c r="AA46" s="6"/>
      <c r="AB46" s="6"/>
    </row>
    <row r="47" spans="1:28" ht="18">
      <c r="A47" s="77"/>
      <c r="B47" s="78"/>
      <c r="C47" s="78"/>
      <c r="D47" s="78"/>
      <c r="E47" s="76"/>
      <c r="I47" s="26">
        <v>2504</v>
      </c>
      <c r="J47" s="25">
        <v>168</v>
      </c>
      <c r="K47" s="26"/>
      <c r="S47" s="26"/>
      <c r="Y47" s="6"/>
      <c r="Z47" s="6"/>
      <c r="AA47" s="6"/>
      <c r="AB47" s="6"/>
    </row>
    <row r="48" spans="1:28" ht="18">
      <c r="A48" s="77"/>
      <c r="B48" s="78"/>
      <c r="C48" s="78"/>
      <c r="D48" s="78"/>
      <c r="E48" s="76"/>
      <c r="I48" s="26">
        <v>2505</v>
      </c>
      <c r="J48" s="25">
        <v>69</v>
      </c>
      <c r="K48" s="26"/>
      <c r="S48" s="26"/>
      <c r="Y48" s="6"/>
      <c r="Z48" s="6"/>
      <c r="AA48" s="6"/>
      <c r="AB48" s="6"/>
    </row>
    <row r="49" spans="1:28" ht="18">
      <c r="A49" s="77"/>
      <c r="B49" s="78"/>
      <c r="C49" s="78"/>
      <c r="D49" s="78"/>
      <c r="E49" s="76"/>
      <c r="I49" s="26">
        <v>2506</v>
      </c>
      <c r="J49" s="25">
        <v>350</v>
      </c>
      <c r="K49" s="26"/>
      <c r="S49" s="26"/>
      <c r="Y49" s="6"/>
      <c r="Z49" s="6"/>
      <c r="AA49" s="6"/>
      <c r="AB49" s="6"/>
    </row>
    <row r="50" spans="1:28" ht="18">
      <c r="A50" s="77"/>
      <c r="B50" s="78"/>
      <c r="C50" s="78"/>
      <c r="D50" s="78"/>
      <c r="E50" s="76"/>
      <c r="I50" s="26">
        <v>2507</v>
      </c>
      <c r="J50" s="25">
        <v>150</v>
      </c>
      <c r="K50" s="26"/>
      <c r="S50" s="26"/>
      <c r="Y50" s="6"/>
      <c r="Z50" s="6"/>
      <c r="AA50" s="6"/>
      <c r="AB50" s="6"/>
    </row>
    <row r="51" spans="1:28" ht="18">
      <c r="A51" s="77"/>
      <c r="B51" s="78"/>
      <c r="C51" s="78"/>
      <c r="D51" s="78"/>
      <c r="E51" s="76"/>
      <c r="I51" s="26">
        <v>2508</v>
      </c>
      <c r="J51" s="25">
        <v>318</v>
      </c>
      <c r="K51" s="26"/>
      <c r="S51" s="26"/>
      <c r="Y51" s="6"/>
      <c r="Z51" s="6"/>
      <c r="AA51" s="6"/>
      <c r="AB51" s="6"/>
    </row>
    <row r="52" spans="1:28" ht="18">
      <c r="A52" s="77"/>
      <c r="B52" s="78"/>
      <c r="C52" s="78"/>
      <c r="D52" s="78"/>
      <c r="E52" s="76"/>
      <c r="I52" s="26">
        <v>2509</v>
      </c>
      <c r="J52" s="25" t="s">
        <v>25</v>
      </c>
      <c r="K52" s="26"/>
      <c r="S52" s="26"/>
      <c r="Y52" s="6"/>
      <c r="Z52" s="6"/>
      <c r="AA52" s="6"/>
      <c r="AB52" s="6"/>
    </row>
    <row r="53" spans="1:28" ht="18">
      <c r="A53" s="77"/>
      <c r="B53" s="78"/>
      <c r="C53" s="78"/>
      <c r="D53" s="78"/>
      <c r="E53" s="76"/>
      <c r="I53" s="26">
        <v>2510</v>
      </c>
      <c r="J53" s="25">
        <v>193</v>
      </c>
      <c r="K53" s="26"/>
      <c r="S53" s="26"/>
      <c r="Y53" s="6"/>
      <c r="Z53" s="6"/>
      <c r="AA53" s="6"/>
      <c r="AB53" s="6"/>
    </row>
    <row r="54" spans="1:28" ht="18">
      <c r="A54" s="77"/>
      <c r="B54" s="76"/>
      <c r="C54" s="76"/>
      <c r="D54" s="76"/>
      <c r="E54" s="76"/>
      <c r="I54" s="26">
        <v>2511</v>
      </c>
      <c r="J54" s="25">
        <v>85</v>
      </c>
      <c r="K54" s="26"/>
      <c r="S54" s="26"/>
      <c r="Y54" s="6"/>
      <c r="Z54" s="6"/>
      <c r="AA54" s="6"/>
      <c r="AB54" s="6"/>
    </row>
    <row r="55" spans="1:28" ht="18">
      <c r="A55" s="77"/>
      <c r="B55" s="76"/>
      <c r="C55" s="76"/>
      <c r="D55" s="76"/>
      <c r="E55" s="76"/>
      <c r="I55" s="26">
        <v>2512</v>
      </c>
      <c r="J55" s="25">
        <v>230</v>
      </c>
      <c r="K55" s="26"/>
      <c r="S55" s="26"/>
      <c r="Y55" s="6"/>
      <c r="Z55" s="6"/>
      <c r="AA55" s="6"/>
      <c r="AB55" s="6"/>
    </row>
    <row r="56" spans="2:23" ht="18">
      <c r="B56" s="1"/>
      <c r="C56" s="1"/>
      <c r="D56" s="1"/>
      <c r="E56" s="1"/>
      <c r="I56" s="26">
        <v>2513</v>
      </c>
      <c r="J56" s="25">
        <v>166</v>
      </c>
      <c r="K56" s="26"/>
      <c r="S56" s="26"/>
      <c r="W56" s="4" t="s">
        <v>0</v>
      </c>
    </row>
    <row r="57" spans="2:26" ht="18">
      <c r="B57" s="1"/>
      <c r="C57" s="1"/>
      <c r="D57" s="1"/>
      <c r="E57" s="1"/>
      <c r="I57" s="26">
        <v>2514</v>
      </c>
      <c r="J57" s="25">
        <v>238</v>
      </c>
      <c r="K57" s="26"/>
      <c r="S57" s="26"/>
      <c r="Y57" s="4" t="s">
        <v>0</v>
      </c>
      <c r="Z57" s="4" t="s">
        <v>12</v>
      </c>
    </row>
    <row r="58" spans="2:30" ht="18">
      <c r="B58" s="1"/>
      <c r="C58" s="1"/>
      <c r="D58" s="1"/>
      <c r="E58" s="1"/>
      <c r="I58" s="26">
        <v>2515</v>
      </c>
      <c r="J58" s="25">
        <v>91</v>
      </c>
      <c r="K58" s="26"/>
      <c r="S58" s="26"/>
      <c r="Y58" s="6">
        <v>1</v>
      </c>
      <c r="Z58" s="79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6">
        <v>2516</v>
      </c>
      <c r="J59" s="25">
        <v>739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26">
        <v>2517</v>
      </c>
      <c r="J60" s="25">
        <v>225</v>
      </c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6">
        <v>2518</v>
      </c>
      <c r="J61" s="25">
        <v>228</v>
      </c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6">
        <v>2519</v>
      </c>
      <c r="J62" s="25">
        <v>129</v>
      </c>
      <c r="K62" s="26"/>
      <c r="S62" s="8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81"/>
      <c r="C63" s="81"/>
      <c r="D63" s="81"/>
      <c r="E63" s="81"/>
      <c r="F63" s="81"/>
      <c r="G63" s="7"/>
      <c r="H63" s="7"/>
      <c r="I63" s="26">
        <v>2520</v>
      </c>
      <c r="J63" s="98">
        <v>184</v>
      </c>
      <c r="K63" s="82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36">
      <c r="A64" s="3"/>
      <c r="B64" s="83"/>
      <c r="C64" s="83"/>
      <c r="D64" s="83"/>
      <c r="E64" s="83"/>
      <c r="F64" s="83"/>
      <c r="G64" s="58"/>
      <c r="H64" s="58"/>
      <c r="I64" s="26">
        <v>2521</v>
      </c>
      <c r="J64" s="99">
        <v>115</v>
      </c>
      <c r="K64" s="84"/>
      <c r="L64" s="58"/>
      <c r="M64" s="58"/>
      <c r="N64" s="58"/>
      <c r="O64" s="58"/>
      <c r="P64" s="58"/>
      <c r="Q64" s="58"/>
      <c r="R64" s="58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6">
        <v>2522</v>
      </c>
      <c r="J65" s="25">
        <v>233.95</v>
      </c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6">
        <v>2523</v>
      </c>
      <c r="J66" s="25">
        <v>124</v>
      </c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6">
        <v>2524</v>
      </c>
      <c r="J67" s="25">
        <v>107</v>
      </c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6">
        <v>2525</v>
      </c>
      <c r="J68" s="25">
        <v>115</v>
      </c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6">
        <v>2526</v>
      </c>
      <c r="J69" s="25">
        <v>114</v>
      </c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6">
        <v>2527</v>
      </c>
      <c r="J70" s="25">
        <v>125.55</v>
      </c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6">
        <v>2528</v>
      </c>
      <c r="J71" s="25">
        <v>152.8</v>
      </c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6">
        <v>2529</v>
      </c>
      <c r="J72" s="25">
        <v>214.8</v>
      </c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6">
        <v>2530</v>
      </c>
      <c r="J73" s="25">
        <v>412</v>
      </c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6">
        <v>2531</v>
      </c>
      <c r="J74" s="25">
        <v>141.35</v>
      </c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6">
        <v>2532</v>
      </c>
      <c r="J75" s="25">
        <v>156.85</v>
      </c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6">
        <v>2533</v>
      </c>
      <c r="J76" s="25">
        <v>95.7</v>
      </c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6">
        <v>2534</v>
      </c>
      <c r="J77" s="25">
        <v>91.4</v>
      </c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13</v>
      </c>
      <c r="B78" s="1"/>
      <c r="C78" s="1"/>
      <c r="D78" s="1"/>
      <c r="E78" s="1"/>
      <c r="F78" s="1">
        <f>+A78+1</f>
        <v>14</v>
      </c>
      <c r="I78" s="26">
        <v>2535</v>
      </c>
      <c r="J78" s="25">
        <v>100.9</v>
      </c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6">
        <v>2536</v>
      </c>
      <c r="J79" s="25">
        <v>84.43</v>
      </c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13</v>
      </c>
      <c r="B80" s="85">
        <f>IF($A$79&gt;=6,VLOOKUP($F$78,$X$3:$AC$38,$A$79-4),VLOOKUP($A$78,$X$3:$AC$38,$A$79+1))</f>
        <v>0.553241</v>
      </c>
      <c r="C80" s="85"/>
      <c r="D80" s="85"/>
      <c r="E80" s="85"/>
      <c r="I80" s="26">
        <v>2537</v>
      </c>
      <c r="J80" s="25">
        <v>245.7</v>
      </c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14</v>
      </c>
      <c r="B81" s="85">
        <f>IF($A$79&gt;=6,VLOOKUP($F$78,$Y$58:$AD$97,$A$79-4),VLOOKUP($A$78,$Y$58:$AD$97,$A$79+1))</f>
        <v>1.184398</v>
      </c>
      <c r="C81" s="85"/>
      <c r="D81" s="85"/>
      <c r="E81" s="85"/>
      <c r="I81" s="26">
        <v>2538</v>
      </c>
      <c r="J81" s="25">
        <v>329.4</v>
      </c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6">
        <v>2539</v>
      </c>
      <c r="J82" s="25">
        <v>148</v>
      </c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15</v>
      </c>
      <c r="B83" s="86">
        <f>B81/V6</f>
        <v>0.010461499766895433</v>
      </c>
      <c r="C83" s="86"/>
      <c r="D83" s="86"/>
      <c r="E83" s="86"/>
      <c r="I83" s="26">
        <v>2540</v>
      </c>
      <c r="J83" s="25">
        <v>115</v>
      </c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16</v>
      </c>
      <c r="B84" s="87">
        <f>V4-(B80/B83)</f>
        <v>129.4258485145637</v>
      </c>
      <c r="C84" s="86"/>
      <c r="D84" s="86"/>
      <c r="E84" s="86"/>
      <c r="I84" s="26">
        <v>2541</v>
      </c>
      <c r="J84" s="25">
        <v>48.4</v>
      </c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6">
        <v>2542</v>
      </c>
      <c r="J85" s="25">
        <v>83.8</v>
      </c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6">
        <v>2543</v>
      </c>
      <c r="J86" s="25">
        <v>66.16</v>
      </c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6">
        <v>2544</v>
      </c>
      <c r="J87" s="25">
        <v>141.8</v>
      </c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6">
        <v>2545</v>
      </c>
      <c r="J88" s="25">
        <v>167</v>
      </c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6">
        <v>2546</v>
      </c>
      <c r="J89" s="25">
        <v>166</v>
      </c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6">
        <v>2547</v>
      </c>
      <c r="J90" s="25">
        <v>242</v>
      </c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6">
        <v>2548</v>
      </c>
      <c r="J91" s="100">
        <v>451.6</v>
      </c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6">
        <v>2549</v>
      </c>
      <c r="J92" s="100">
        <v>217.25</v>
      </c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26">
        <v>2550</v>
      </c>
      <c r="J93" s="100">
        <v>57.21</v>
      </c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26">
        <v>2551</v>
      </c>
      <c r="J94" s="100">
        <v>102.5</v>
      </c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6">
        <v>2552</v>
      </c>
      <c r="J95" s="100">
        <v>187.3</v>
      </c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6">
        <v>2553</v>
      </c>
      <c r="J96" s="100">
        <v>279.25</v>
      </c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6">
        <v>2554</v>
      </c>
      <c r="J97" s="25">
        <v>251.18</v>
      </c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80">
        <v>2555</v>
      </c>
      <c r="J98" s="25">
        <v>193</v>
      </c>
      <c r="K98" s="26"/>
    </row>
    <row r="99" spans="2:11" ht="18">
      <c r="B99" s="1"/>
      <c r="C99" s="1"/>
      <c r="D99" s="1"/>
      <c r="E99" s="1"/>
      <c r="I99" s="26">
        <v>2556</v>
      </c>
      <c r="J99" s="25">
        <v>99.16</v>
      </c>
      <c r="K99" s="26"/>
    </row>
    <row r="100" spans="2:11" ht="18">
      <c r="B100" s="1"/>
      <c r="C100" s="1"/>
      <c r="D100" s="1"/>
      <c r="E100" s="1"/>
      <c r="I100" s="26">
        <v>2557</v>
      </c>
      <c r="J100" s="25">
        <v>73.35</v>
      </c>
      <c r="K100" s="26"/>
    </row>
    <row r="101" spans="2:11" ht="18">
      <c r="B101" s="1"/>
      <c r="C101" s="1"/>
      <c r="D101" s="1"/>
      <c r="E101" s="1"/>
      <c r="I101" s="80">
        <v>2558</v>
      </c>
      <c r="J101" s="25">
        <v>71.14</v>
      </c>
      <c r="K101" s="26"/>
    </row>
    <row r="102" spans="9:11" ht="18">
      <c r="I102" s="26">
        <v>2559</v>
      </c>
      <c r="J102" s="25">
        <v>150</v>
      </c>
      <c r="K102" s="26"/>
    </row>
    <row r="103" spans="9:11" ht="18">
      <c r="I103" s="26">
        <v>2560</v>
      </c>
      <c r="J103" s="25">
        <v>170.42</v>
      </c>
      <c r="K103" s="26"/>
    </row>
    <row r="104" spans="9:11" ht="18">
      <c r="I104" s="80">
        <v>2561</v>
      </c>
      <c r="J104" s="25">
        <v>251.45</v>
      </c>
      <c r="K104" s="26"/>
    </row>
    <row r="105" spans="9:11" ht="18">
      <c r="I105" s="26">
        <v>2562</v>
      </c>
      <c r="J105" s="25">
        <v>107</v>
      </c>
      <c r="K105" s="26"/>
    </row>
    <row r="106" spans="9:11" ht="18">
      <c r="I106" s="26"/>
      <c r="J106" s="25"/>
      <c r="K106" s="26"/>
    </row>
    <row r="107" spans="9:11" ht="18">
      <c r="I107" s="26"/>
      <c r="J107" s="25"/>
      <c r="K107" s="26"/>
    </row>
    <row r="108" spans="9:11" ht="18">
      <c r="I108" s="26"/>
      <c r="J108" s="25"/>
      <c r="K108" s="26"/>
    </row>
    <row r="109" spans="9:11" ht="18">
      <c r="I109" s="26"/>
      <c r="J109" s="25"/>
      <c r="K109" s="26"/>
    </row>
    <row r="110" spans="9:11" ht="18">
      <c r="I110" s="26"/>
      <c r="J110" s="25"/>
      <c r="K110" s="26"/>
    </row>
    <row r="111" spans="9:11" ht="18">
      <c r="I111" s="26"/>
      <c r="J111" s="25"/>
      <c r="K111" s="26"/>
    </row>
    <row r="112" spans="9:11" ht="18">
      <c r="I112" s="26"/>
      <c r="J112" s="25"/>
      <c r="K112" s="26"/>
    </row>
    <row r="113" spans="9:11" ht="18">
      <c r="I113" s="26"/>
      <c r="J113" s="25"/>
      <c r="K113" s="26"/>
    </row>
    <row r="114" spans="9:11" ht="18">
      <c r="I114" s="26"/>
      <c r="J114" s="25"/>
      <c r="K114" s="26"/>
    </row>
    <row r="115" spans="9:11" ht="18">
      <c r="I115" s="26"/>
      <c r="J115" s="25"/>
      <c r="K115" s="26"/>
    </row>
    <row r="116" spans="9:11" ht="18">
      <c r="I116" s="26"/>
      <c r="J116" s="25"/>
      <c r="K116" s="26"/>
    </row>
    <row r="117" spans="9:11" ht="18">
      <c r="I117" s="26"/>
      <c r="J117" s="26"/>
      <c r="K117" s="26"/>
    </row>
    <row r="118" spans="9:11" ht="18">
      <c r="I118" s="26"/>
      <c r="J118" s="26"/>
      <c r="K118" s="26"/>
    </row>
    <row r="119" spans="9:11" ht="18">
      <c r="I119" s="26"/>
      <c r="J119" s="26"/>
      <c r="K119" s="26"/>
    </row>
    <row r="120" spans="9:11" ht="18">
      <c r="I120" s="26"/>
      <c r="J120" s="26"/>
      <c r="K120" s="26"/>
    </row>
    <row r="121" spans="9:11" ht="18">
      <c r="I121" s="26"/>
      <c r="J121" s="26"/>
      <c r="K121" s="26"/>
    </row>
    <row r="122" spans="9:11" ht="18">
      <c r="I122" s="26"/>
      <c r="J122" s="26"/>
      <c r="K122" s="26"/>
    </row>
    <row r="123" spans="9:11" ht="18">
      <c r="I123" s="26"/>
      <c r="J123" s="26"/>
      <c r="K123" s="26"/>
    </row>
    <row r="124" spans="9:11" ht="18">
      <c r="I124" s="26"/>
      <c r="J124" s="26"/>
      <c r="K124" s="26"/>
    </row>
    <row r="125" spans="9:11" ht="18">
      <c r="I125" s="26"/>
      <c r="J125" s="26"/>
      <c r="K125" s="26"/>
    </row>
    <row r="126" spans="9:11" ht="18">
      <c r="I126" s="26"/>
      <c r="J126" s="26"/>
      <c r="K126" s="26"/>
    </row>
    <row r="127" spans="9:11" ht="18">
      <c r="I127" s="26"/>
      <c r="J127" s="26"/>
      <c r="K127" s="26"/>
    </row>
    <row r="128" spans="9:11" ht="18">
      <c r="I128" s="26"/>
      <c r="J128" s="26"/>
      <c r="K128" s="26"/>
    </row>
    <row r="129" spans="9:11" ht="18">
      <c r="I129" s="26"/>
      <c r="J129" s="26"/>
      <c r="K129" s="26"/>
    </row>
    <row r="130" spans="9:11" ht="18">
      <c r="I130" s="26"/>
      <c r="J130" s="26"/>
      <c r="K130" s="26"/>
    </row>
    <row r="131" spans="9:11" ht="18">
      <c r="I131" s="26"/>
      <c r="J131" s="26"/>
      <c r="K131" s="26"/>
    </row>
    <row r="132" spans="9:11" ht="18">
      <c r="I132" s="26"/>
      <c r="J132" s="26"/>
      <c r="K132" s="26"/>
    </row>
    <row r="133" spans="9:11" ht="18">
      <c r="I133" s="26"/>
      <c r="J133" s="26"/>
      <c r="K133" s="26"/>
    </row>
    <row r="134" spans="9:11" ht="18">
      <c r="I134" s="26"/>
      <c r="J134" s="26"/>
      <c r="K134" s="26"/>
    </row>
    <row r="135" spans="9:11" ht="18">
      <c r="I135" s="26"/>
      <c r="J135" s="26"/>
      <c r="K135" s="26"/>
    </row>
    <row r="136" spans="9:11" ht="18">
      <c r="I136" s="26"/>
      <c r="J136" s="26"/>
      <c r="K136" s="26"/>
    </row>
    <row r="137" spans="9:11" ht="18">
      <c r="I137" s="26"/>
      <c r="J137" s="26"/>
      <c r="K137" s="26"/>
    </row>
    <row r="138" spans="9:11" ht="18">
      <c r="I138" s="26"/>
      <c r="J138" s="26"/>
      <c r="K138" s="26"/>
    </row>
    <row r="139" spans="9:11" ht="18">
      <c r="I139" s="26"/>
      <c r="J139" s="26"/>
      <c r="K139" s="26"/>
    </row>
    <row r="140" spans="9:11" ht="18">
      <c r="I140" s="26"/>
      <c r="J140" s="26"/>
      <c r="K140" s="26"/>
    </row>
    <row r="141" spans="9:11" ht="18">
      <c r="I141" s="26"/>
      <c r="J141" s="26"/>
      <c r="K141" s="26"/>
    </row>
    <row r="142" spans="9:11" ht="18">
      <c r="I142" s="26"/>
      <c r="J142" s="26"/>
      <c r="K142" s="26"/>
    </row>
    <row r="143" spans="9:11" ht="18">
      <c r="I143" s="26"/>
      <c r="J143" s="26"/>
      <c r="K143" s="26"/>
    </row>
    <row r="144" spans="9:11" ht="18">
      <c r="I144" s="26"/>
      <c r="J144" s="26"/>
      <c r="K144" s="26"/>
    </row>
    <row r="145" spans="9:11" ht="18">
      <c r="I145" s="26"/>
      <c r="J145" s="26"/>
      <c r="K145" s="26"/>
    </row>
    <row r="146" spans="9:11" ht="18">
      <c r="I146" s="26"/>
      <c r="J146" s="26"/>
      <c r="K146" s="26"/>
    </row>
    <row r="147" spans="9:11" ht="18">
      <c r="I147" s="26"/>
      <c r="J147" s="26"/>
      <c r="K147" s="26"/>
    </row>
    <row r="148" spans="9:11" ht="18">
      <c r="I148" s="26"/>
      <c r="J148" s="26"/>
      <c r="K148" s="26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2021-07-28T07:11:28Z</cp:lastPrinted>
  <dcterms:created xsi:type="dcterms:W3CDTF">2001-08-27T04:05:15Z</dcterms:created>
  <dcterms:modified xsi:type="dcterms:W3CDTF">2023-06-07T06:20:51Z</dcterms:modified>
  <cp:category/>
  <cp:version/>
  <cp:contentType/>
  <cp:contentStatus/>
</cp:coreProperties>
</file>