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<sst xmlns="http://schemas.openxmlformats.org/spreadsheetml/2006/main" count="580" uniqueCount="149">
  <si>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</si>
  <si>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</si>
  <si>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</si>
  <si>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</si>
  <si>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</si>
  <si>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</si>
  <si>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</si>
  <si>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</si>
  <si>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</si>
  <si>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</si>
  <si>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</si>
  <si>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</si>
  <si>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</si>
  <si>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</si>
  <si>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</si>
  <si>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</si>
  <si>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</si>
  <si>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</si>
  <si>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</si>
  <si>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</si>
  <si>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</si>
  <si>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</si>
  <si>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</si>
  <si>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</si>
  <si>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</si>
  <si>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</si>
  <si>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</si>
  <si>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</si>
  <si>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</si>
  <si>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</si>
  <si>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</si>
  <si>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</si>
  <si>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</si>
  <si>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</si>
  <si>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</si>
  <si>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</si>
  <si>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</si>
  <si>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</si>
  <si>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</si>
  <si>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</si>
  <si>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</si>
  <si>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</si>
  <si>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</si>
  <si>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</si>
  <si>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</si>
  <si>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</si>
  <si>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</si>
  <si>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</si>
  <si>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</si>
  <si>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</si>
  <si>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</si>
  <si>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</si>
  <si>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</si>
  <si>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</si>
  <si>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</si>
  <si>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</si>
  <si>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</si>
  <si>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</si>
  <si>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</si>
  <si>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</si>
  <si>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</si>
  <si>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</si>
  <si>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</si>
  <si>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</si>
  <si>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</si>
  <si>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</si>
  <si>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</si>
  <si>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</si>
  <si>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</si>
  <si>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</si>
  <si>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</si>
  <si>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</si>
  <si>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</si>
  <si>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</si>
  <si>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</si>
  <si>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</si>
  <si>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</si>
  <si>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</si>
  <si>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</si>
  <si>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</si>
  <si>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</si>
  <si>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</si>
  <si>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</si>
  <si>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</si>
  <si>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</si>
  <si>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</si>
  <si>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</si>
  <si>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</si>
  <si>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</si>
  <si>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</si>
  <si>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</si>
  <si>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</si>
  <si>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</si>
  <si>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</si>
  <si>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</si>
  <si>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</si>
  <si>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</si>
  <si>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</si>
  <si>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</si>
  <si>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</si>
  <si>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</si>
  <si>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</si>
  <si>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</si>
  <si>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</si>
  <si>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</si>
  <si>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</si>
  <si>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</si>
  <si>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</si>
  <si>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</si>
  <si>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</si>
  <si>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</si>
  <si>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</si>
  <si>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</si>
  <si>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</si>
  <si>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</si>
  <si>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</si>
  <si>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</si>
  <si>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</si>
  <si>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</si>
  <si>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</si>
  <si>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</si>
  <si>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</si>
  <si>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</si>
  <si>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</si>
  <si>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</si>
  <si>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</si>
  <si>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</si>
  <si>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</si>
  <si>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</si>
  <si>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</si>
  <si>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</si>
  <si>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</si>
  <si>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</si>
  <si>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</si>
  <si>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</si>
  <si>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</si>
  <si>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</si>
  <si>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</si>
  <si>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</si>
  <si>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</si>
  <si>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</si>
  <si>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</si>
  <si>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</si>
  <si>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</si>
  <si>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</si>
  <si>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t>Zero Gage 334.000 M. m.s.l.</t>
  </si>
  <si>
    <t xml:space="preserve"> </t>
  </si>
  <si>
    <t>Station  P.4A  Water year 2019</t>
  </si>
  <si>
    <r>
      <t>Drainage Area  1902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</si>
</sst>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</numFmts>
  <fonts count="7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6.55"/>
      <color indexed="8"/>
      <name val="DilleniaUPC"/>
      <family val="0"/>
    </font>
    <font>
      <sz val="16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16" xfId="43" applyFont="1" applyBorder="1">
      <alignment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7" xfId="43" applyFont="1" applyBorder="1" applyAlignment="1" quotePrefix="1">
      <alignment horizontal="center"/>
      <protection/>
    </xf>
    <xf numFmtId="0" fontId="5" fillId="0" borderId="18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19" xfId="60" applyNumberFormat="1" applyFont="1" applyFill="1" applyBorder="1" applyAlignment="1" applyProtection="1">
      <alignment horizontal="center" vertical="center" shrinkToFit="1"/>
      <protection/>
    </xf>
    <xf numFmtId="196" fontId="12" fillId="0" borderId="19" xfId="60" applyNumberFormat="1" applyFont="1" applyFill="1" applyBorder="1" applyAlignment="1" applyProtection="1">
      <alignment horizontal="center" vertical="center" wrapText="1"/>
      <protection/>
    </xf>
    <xf numFmtId="192" fontId="12" fillId="0" borderId="19" xfId="60" applyNumberFormat="1" applyFont="1" applyFill="1" applyBorder="1" applyAlignment="1" applyProtection="1">
      <alignment horizontal="center" vertical="center" wrapText="1"/>
      <protection/>
    </xf>
    <xf numFmtId="2" fontId="12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21" xfId="60" applyFont="1" applyFill="1" applyBorder="1" applyAlignment="1" applyProtection="1">
      <alignment horizontal="center" vertical="center"/>
      <protection/>
    </xf>
    <xf numFmtId="0" fontId="12" fillId="0" borderId="22" xfId="60" applyFont="1" applyFill="1" applyBorder="1" applyAlignment="1" applyProtection="1">
      <alignment horizontal="center" vertical="center"/>
      <protection/>
    </xf>
    <xf numFmtId="196" fontId="12" fillId="0" borderId="20" xfId="60" applyNumberFormat="1" applyFont="1" applyFill="1" applyBorder="1" applyAlignment="1" applyProtection="1">
      <alignment horizontal="center" vertical="center" wrapText="1"/>
      <protection/>
    </xf>
    <xf numFmtId="192" fontId="12" fillId="0" borderId="20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4" fontId="12" fillId="0" borderId="25" xfId="60" applyNumberFormat="1" applyFont="1" applyFill="1" applyBorder="1" applyAlignment="1" applyProtection="1">
      <alignment horizontal="center" vertical="center"/>
      <protection/>
    </xf>
    <xf numFmtId="0" fontId="12" fillId="33" borderId="19" xfId="60" applyFont="1" applyFill="1" applyBorder="1" applyAlignment="1" applyProtection="1" quotePrefix="1">
      <alignment horizontal="center" vertical="center"/>
      <protection/>
    </xf>
    <xf numFmtId="2" fontId="12" fillId="33" borderId="19" xfId="60" applyNumberFormat="1" applyFont="1" applyFill="1" applyBorder="1" applyAlignment="1" applyProtection="1" quotePrefix="1">
      <alignment horizontal="center" vertical="center"/>
      <protection/>
    </xf>
    <xf numFmtId="0" fontId="12" fillId="33" borderId="26" xfId="60" applyFont="1" applyFill="1" applyBorder="1" applyAlignment="1" applyProtection="1" quotePrefix="1">
      <alignment horizontal="center" vertical="center"/>
      <protection/>
    </xf>
    <xf numFmtId="0" fontId="12" fillId="33" borderId="27" xfId="60" applyFont="1" applyFill="1" applyBorder="1" applyAlignment="1" applyProtection="1" quotePrefix="1">
      <alignment horizontal="center" vertical="center"/>
      <protection/>
    </xf>
    <xf numFmtId="196" fontId="12" fillId="33" borderId="19" xfId="60" applyNumberFormat="1" applyFont="1" applyFill="1" applyBorder="1" applyAlignment="1" applyProtection="1" quotePrefix="1">
      <alignment horizontal="center" vertical="center"/>
      <protection/>
    </xf>
    <xf numFmtId="192" fontId="12" fillId="33" borderId="19" xfId="60" applyNumberFormat="1" applyFont="1" applyFill="1" applyBorder="1" applyAlignment="1" applyProtection="1" quotePrefix="1">
      <alignment horizontal="center" vertical="center"/>
      <protection/>
    </xf>
    <xf numFmtId="193" fontId="12" fillId="33" borderId="19" xfId="60" applyNumberFormat="1" applyFont="1" applyFill="1" applyBorder="1" applyAlignment="1" applyProtection="1" quotePrefix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4" fontId="12" fillId="33" borderId="28" xfId="60" applyNumberFormat="1" applyFont="1" applyFill="1" applyBorder="1" applyAlignment="1" applyProtection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8" fillId="0" borderId="0" xfId="42" applyFont="1">
      <alignment/>
      <protection/>
    </xf>
    <xf numFmtId="191" fontId="12" fillId="0" borderId="29" xfId="59" applyNumberFormat="1" applyFont="1" applyBorder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8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2" fontId="5" fillId="0" borderId="0" xfId="43" applyNumberFormat="1" applyFont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0" fontId="26" fillId="0" borderId="0" xfId="43" applyFont="1" applyBorder="1" applyAlignment="1">
      <alignment horizontal="center"/>
      <protection/>
    </xf>
    <xf numFmtId="191" fontId="26" fillId="0" borderId="0" xfId="43" applyNumberFormat="1" applyFont="1" applyBorder="1">
      <alignment/>
      <protection/>
    </xf>
    <xf numFmtId="191" fontId="26" fillId="0" borderId="0" xfId="43" applyNumberFormat="1" applyFont="1" applyBorder="1" applyAlignment="1">
      <alignment horizontal="right"/>
      <protection/>
    </xf>
    <xf numFmtId="191" fontId="0" fillId="0" borderId="0" xfId="43" applyNumberFormat="1" applyFont="1" applyBorder="1">
      <alignment/>
      <protection/>
    </xf>
    <xf numFmtId="0" fontId="5" fillId="0" borderId="31" xfId="43" applyFont="1" applyBorder="1" applyAlignment="1" quotePrefix="1">
      <alignment horizontal="center"/>
      <protection/>
    </xf>
    <xf numFmtId="16" fontId="26" fillId="0" borderId="0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30" xfId="43" applyFont="1" applyBorder="1">
      <alignment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0" fontId="5" fillId="0" borderId="33" xfId="43" applyFont="1" applyBorder="1">
      <alignment/>
      <protection/>
    </xf>
    <xf numFmtId="0" fontId="5" fillId="0" borderId="33" xfId="43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right"/>
      <protection/>
    </xf>
    <xf numFmtId="192" fontId="5" fillId="0" borderId="33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205" fontId="0" fillId="0" borderId="0" xfId="43" applyNumberFormat="1" applyFont="1" applyBorder="1">
      <alignment/>
      <protection/>
    </xf>
    <xf numFmtId="191" fontId="12" fillId="0" borderId="34" xfId="59" applyNumberFormat="1" applyFont="1" applyBorder="1" applyAlignment="1">
      <alignment horizontal="right" vertical="center"/>
      <protection/>
    </xf>
    <xf numFmtId="0" fontId="12" fillId="33" borderId="34" xfId="60" applyFont="1" applyFill="1" applyBorder="1" applyAlignment="1">
      <alignment horizontal="right" vertical="center"/>
      <protection/>
    </xf>
    <xf numFmtId="193" fontId="12" fillId="0" borderId="34" xfId="59" applyNumberFormat="1" applyFont="1" applyBorder="1" applyAlignment="1">
      <alignment horizontal="right" vertical="center"/>
      <protection/>
    </xf>
    <xf numFmtId="0" fontId="12" fillId="0" borderId="34" xfId="60" applyFont="1" applyBorder="1">
      <alignment/>
      <protection/>
    </xf>
    <xf numFmtId="205" fontId="5" fillId="0" borderId="33" xfId="43" applyNumberFormat="1" applyFont="1" applyBorder="1">
      <alignment/>
      <protection/>
    </xf>
    <xf numFmtId="14" fontId="5" fillId="0" borderId="33" xfId="43" applyNumberFormat="1" applyFont="1" applyBorder="1">
      <alignment/>
      <protection/>
    </xf>
    <xf numFmtId="191" fontId="5" fillId="0" borderId="35" xfId="43" applyNumberFormat="1" applyFont="1" applyBorder="1">
      <alignment/>
      <protection/>
    </xf>
    <xf numFmtId="191" fontId="5" fillId="0" borderId="35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>
      <alignment horizontal="center"/>
      <protection/>
    </xf>
    <xf numFmtId="205" fontId="5" fillId="0" borderId="38" xfId="43" applyNumberFormat="1" applyFont="1" applyBorder="1" applyAlignment="1" quotePrefix="1">
      <alignment horizontal="center"/>
      <protection/>
    </xf>
    <xf numFmtId="205" fontId="4" fillId="0" borderId="34" xfId="61" applyNumberFormat="1" applyFont="1" applyBorder="1" applyAlignment="1">
      <alignment horizontal="center"/>
      <protection/>
    </xf>
    <xf numFmtId="0" fontId="4" fillId="0" borderId="34" xfId="61" applyBorder="1" applyAlignment="1">
      <alignment horizontal="center"/>
      <protection/>
    </xf>
    <xf numFmtId="206" fontId="4" fillId="0" borderId="34" xfId="61" applyNumberFormat="1" applyBorder="1">
      <alignment/>
      <protection/>
    </xf>
    <xf numFmtId="192" fontId="4" fillId="34" borderId="34" xfId="61" applyNumberFormat="1" applyFill="1" applyBorder="1">
      <alignment/>
      <protection/>
    </xf>
    <xf numFmtId="2" fontId="4" fillId="0" borderId="34" xfId="61" applyNumberFormat="1" applyBorder="1">
      <alignment/>
      <protection/>
    </xf>
    <xf numFmtId="2" fontId="4" fillId="0" borderId="39" xfId="61" applyNumberFormat="1" applyBorder="1">
      <alignment/>
      <protection/>
    </xf>
    <xf numFmtId="0" fontId="27" fillId="0" borderId="0" xfId="0" applyFont="1" applyAlignment="1">
      <alignment/>
    </xf>
    <xf numFmtId="2" fontId="4" fillId="0" borderId="20" xfId="61" applyNumberFormat="1" applyBorder="1">
      <alignment/>
      <protection/>
    </xf>
    <xf numFmtId="191" fontId="5" fillId="35" borderId="34" xfId="43" applyNumberFormat="1" applyFont="1" applyFill="1" applyBorder="1">
      <alignment/>
      <protection/>
    </xf>
    <xf numFmtId="205" fontId="28" fillId="0" borderId="19" xfId="61" applyNumberFormat="1" applyFont="1" applyBorder="1" applyAlignment="1">
      <alignment horizontal="center"/>
      <protection/>
    </xf>
    <xf numFmtId="0" fontId="28" fillId="0" borderId="40" xfId="61" applyFont="1" applyBorder="1" applyAlignment="1">
      <alignment horizontal="center"/>
      <protection/>
    </xf>
    <xf numFmtId="0" fontId="28" fillId="0" borderId="19" xfId="61" applyFont="1" applyBorder="1" applyAlignment="1">
      <alignment horizontal="center"/>
      <protection/>
    </xf>
    <xf numFmtId="0" fontId="28" fillId="34" borderId="40" xfId="61" applyFont="1" applyFill="1" applyBorder="1" applyAlignment="1">
      <alignment horizontal="center"/>
      <protection/>
    </xf>
    <xf numFmtId="205" fontId="28" fillId="0" borderId="41" xfId="61" applyNumberFormat="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41" xfId="61" applyFont="1" applyBorder="1" applyAlignment="1">
      <alignment horizontal="center"/>
      <protection/>
    </xf>
    <xf numFmtId="0" fontId="28" fillId="34" borderId="0" xfId="61" applyFont="1" applyFill="1" applyBorder="1" applyAlignment="1">
      <alignment horizontal="center"/>
      <protection/>
    </xf>
    <xf numFmtId="205" fontId="28" fillId="0" borderId="41" xfId="61" applyNumberFormat="1" applyFont="1" applyBorder="1">
      <alignment/>
      <protection/>
    </xf>
    <xf numFmtId="205" fontId="28" fillId="0" borderId="20" xfId="61" applyNumberFormat="1" applyFont="1" applyBorder="1">
      <alignment/>
      <protection/>
    </xf>
    <xf numFmtId="0" fontId="28" fillId="0" borderId="20" xfId="61" applyFont="1" applyBorder="1" applyAlignment="1">
      <alignment horizontal="center"/>
      <protection/>
    </xf>
    <xf numFmtId="0" fontId="28" fillId="34" borderId="42" xfId="61" applyFont="1" applyFill="1" applyBorder="1">
      <alignment/>
      <protection/>
    </xf>
    <xf numFmtId="206" fontId="4" fillId="0" borderId="34" xfId="61" applyNumberFormat="1" applyFill="1" applyBorder="1">
      <alignment/>
      <protection/>
    </xf>
    <xf numFmtId="2" fontId="4" fillId="0" borderId="34" xfId="61" applyNumberFormat="1" applyFill="1" applyBorder="1">
      <alignment/>
      <protection/>
    </xf>
    <xf numFmtId="0" fontId="4" fillId="0" borderId="43" xfId="61" applyBorder="1" applyAlignment="1">
      <alignment horizontal="center"/>
      <protection/>
    </xf>
    <xf numFmtId="0" fontId="0" fillId="0" borderId="43" xfId="0" applyBorder="1" applyAlignment="1">
      <alignment horizontal="center"/>
    </xf>
    <xf numFmtId="205" fontId="0" fillId="0" borderId="34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19" xfId="61" applyNumberFormat="1" applyFont="1" applyBorder="1" applyAlignment="1">
      <alignment horizontal="center"/>
      <protection/>
    </xf>
    <xf numFmtId="206" fontId="28" fillId="0" borderId="40" xfId="61" applyNumberFormat="1" applyFont="1" applyBorder="1" applyAlignment="1">
      <alignment horizontal="center"/>
      <protection/>
    </xf>
    <xf numFmtId="206" fontId="28" fillId="0" borderId="41" xfId="61" applyNumberFormat="1" applyFont="1" applyBorder="1" applyAlignment="1">
      <alignment horizontal="center"/>
      <protection/>
    </xf>
    <xf numFmtId="206" fontId="28" fillId="0" borderId="0" xfId="61" applyNumberFormat="1" applyFont="1" applyBorder="1" applyAlignment="1">
      <alignment horizontal="center"/>
      <protection/>
    </xf>
    <xf numFmtId="206" fontId="28" fillId="0" borderId="20" xfId="61" applyNumberFormat="1" applyFont="1" applyBorder="1" applyAlignment="1">
      <alignment horizontal="center"/>
      <protection/>
    </xf>
    <xf numFmtId="206" fontId="28" fillId="0" borderId="42" xfId="61" applyNumberFormat="1" applyFont="1" applyBorder="1" applyAlignment="1">
      <alignment horizontal="center"/>
      <protection/>
    </xf>
    <xf numFmtId="206" fontId="0" fillId="0" borderId="34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44" xfId="61" applyNumberFormat="1" applyFont="1" applyBorder="1" applyAlignment="1">
      <alignment horizontal="center"/>
      <protection/>
    </xf>
    <xf numFmtId="2" fontId="28" fillId="0" borderId="19" xfId="61" applyNumberFormat="1" applyFont="1" applyBorder="1" applyAlignment="1">
      <alignment horizontal="center"/>
      <protection/>
    </xf>
    <xf numFmtId="2" fontId="28" fillId="0" borderId="45" xfId="61" applyNumberFormat="1" applyFont="1" applyBorder="1" applyAlignment="1">
      <alignment horizontal="center"/>
      <protection/>
    </xf>
    <xf numFmtId="2" fontId="28" fillId="0" borderId="41" xfId="61" applyNumberFormat="1" applyFont="1" applyBorder="1" applyAlignment="1">
      <alignment horizontal="center"/>
      <protection/>
    </xf>
    <xf numFmtId="2" fontId="28" fillId="0" borderId="45" xfId="61" applyNumberFormat="1" applyFont="1" applyBorder="1">
      <alignment/>
      <protection/>
    </xf>
    <xf numFmtId="2" fontId="28" fillId="0" borderId="41" xfId="61" applyNumberFormat="1" applyFont="1" applyBorder="1">
      <alignment/>
      <protection/>
    </xf>
    <xf numFmtId="2" fontId="28" fillId="0" borderId="46" xfId="61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7" xfId="43" applyFont="1" applyBorder="1" applyAlignment="1">
      <alignment horizontal="center"/>
      <protection/>
    </xf>
    <xf numFmtId="205" fontId="5" fillId="0" borderId="47" xfId="43" applyNumberFormat="1" applyFont="1" applyBorder="1">
      <alignment/>
      <protection/>
    </xf>
    <xf numFmtId="191" fontId="5" fillId="0" borderId="47" xfId="43" applyNumberFormat="1" applyFont="1" applyBorder="1">
      <alignment/>
      <protection/>
    </xf>
    <xf numFmtId="191" fontId="5" fillId="0" borderId="47" xfId="43" applyNumberFormat="1" applyFont="1" applyBorder="1" applyAlignment="1">
      <alignment horizontal="right"/>
      <protection/>
    </xf>
    <xf numFmtId="192" fontId="5" fillId="0" borderId="47" xfId="43" applyNumberFormat="1" applyFont="1" applyBorder="1">
      <alignment/>
      <protection/>
    </xf>
    <xf numFmtId="191" fontId="12" fillId="0" borderId="0" xfId="59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49" fontId="5" fillId="0" borderId="47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8" xfId="43" applyFont="1" applyBorder="1">
      <alignment/>
      <protection/>
    </xf>
    <xf numFmtId="0" fontId="5" fillId="0" borderId="48" xfId="43" applyFont="1" applyBorder="1" applyAlignment="1">
      <alignment horizontal="center"/>
      <protection/>
    </xf>
    <xf numFmtId="205" fontId="5" fillId="0" borderId="48" xfId="43" applyNumberFormat="1" applyFont="1" applyBorder="1">
      <alignment/>
      <protection/>
    </xf>
    <xf numFmtId="191" fontId="5" fillId="0" borderId="48" xfId="43" applyNumberFormat="1" applyFont="1" applyBorder="1">
      <alignment/>
      <protection/>
    </xf>
    <xf numFmtId="191" fontId="5" fillId="0" borderId="48" xfId="43" applyNumberFormat="1" applyFont="1" applyBorder="1" applyAlignment="1">
      <alignment horizontal="right"/>
      <protection/>
    </xf>
    <xf numFmtId="49" fontId="5" fillId="0" borderId="48" xfId="43" applyNumberFormat="1" applyFont="1" applyBorder="1" applyAlignment="1">
      <alignment horizontal="center"/>
      <protection/>
    </xf>
    <xf numFmtId="192" fontId="5" fillId="0" borderId="48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30" xfId="43" applyNumberFormat="1" applyFont="1" applyBorder="1">
      <alignment/>
      <protection/>
    </xf>
    <xf numFmtId="204" fontId="5" fillId="0" borderId="31" xfId="43" applyNumberFormat="1" applyFont="1" applyBorder="1">
      <alignment/>
      <protection/>
    </xf>
    <xf numFmtId="204" fontId="26" fillId="0" borderId="0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206" fontId="4" fillId="0" borderId="34" xfId="61" applyNumberFormat="1" applyFont="1" applyFill="1" applyBorder="1">
      <alignment/>
      <protection/>
    </xf>
    <xf numFmtId="192" fontId="4" fillId="34" borderId="34" xfId="61" applyNumberFormat="1" applyFont="1" applyFill="1" applyBorder="1">
      <alignment/>
      <protection/>
    </xf>
    <xf numFmtId="2" fontId="4" fillId="0" borderId="34" xfId="61" applyNumberFormat="1" applyFont="1" applyFill="1" applyBorder="1">
      <alignment/>
      <protection/>
    </xf>
    <xf numFmtId="0" fontId="4" fillId="0" borderId="34" xfId="61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4" fillId="0" borderId="49" xfId="61" applyNumberFormat="1" applyFont="1" applyFill="1" applyBorder="1">
      <alignment/>
      <protection/>
    </xf>
    <xf numFmtId="192" fontId="4" fillId="34" borderId="49" xfId="61" applyNumberFormat="1" applyFont="1" applyFill="1" applyBorder="1">
      <alignment/>
      <protection/>
    </xf>
    <xf numFmtId="2" fontId="4" fillId="0" borderId="49" xfId="61" applyNumberFormat="1" applyFont="1" applyFill="1" applyBorder="1">
      <alignment/>
      <protection/>
    </xf>
    <xf numFmtId="0" fontId="4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20" xfId="0" applyNumberFormat="1" applyBorder="1" applyAlignment="1">
      <alignment/>
    </xf>
    <xf numFmtId="206" fontId="4" fillId="0" borderId="20" xfId="61" applyNumberFormat="1" applyFont="1" applyFill="1" applyBorder="1">
      <alignment/>
      <protection/>
    </xf>
    <xf numFmtId="192" fontId="4" fillId="34" borderId="20" xfId="61" applyNumberFormat="1" applyFont="1" applyFill="1" applyBorder="1">
      <alignment/>
      <protection/>
    </xf>
    <xf numFmtId="2" fontId="4" fillId="0" borderId="20" xfId="61" applyNumberFormat="1" applyFont="1" applyFill="1" applyBorder="1">
      <alignment/>
      <protection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4" xfId="0" applyBorder="1" applyAlignment="1">
      <alignment horizontal="center"/>
    </xf>
    <xf numFmtId="205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1" xfId="0" applyNumberFormat="1" applyBorder="1" applyAlignment="1">
      <alignment/>
    </xf>
    <xf numFmtId="206" fontId="4" fillId="0" borderId="51" xfId="61" applyNumberFormat="1" applyFont="1" applyFill="1" applyBorder="1">
      <alignment/>
      <protection/>
    </xf>
    <xf numFmtId="192" fontId="4" fillId="34" borderId="51" xfId="61" applyNumberFormat="1" applyFont="1" applyFill="1" applyBorder="1">
      <alignment/>
      <protection/>
    </xf>
    <xf numFmtId="2" fontId="4" fillId="0" borderId="51" xfId="61" applyNumberFormat="1" applyFont="1" applyFill="1" applyBorder="1">
      <alignment/>
      <protection/>
    </xf>
    <xf numFmtId="0" fontId="0" fillId="0" borderId="53" xfId="0" applyBorder="1" applyAlignment="1">
      <alignment horizontal="center"/>
    </xf>
    <xf numFmtId="2" fontId="0" fillId="0" borderId="51" xfId="0" applyNumberFormat="1" applyBorder="1" applyAlignment="1">
      <alignment/>
    </xf>
    <xf numFmtId="205" fontId="29" fillId="0" borderId="34" xfId="43" applyNumberFormat="1" applyFont="1" applyBorder="1">
      <alignment/>
      <protection/>
    </xf>
    <xf numFmtId="191" fontId="29" fillId="0" borderId="34" xfId="43" applyNumberFormat="1" applyFont="1" applyBorder="1">
      <alignment/>
      <protection/>
    </xf>
    <xf numFmtId="0" fontId="29" fillId="0" borderId="34" xfId="43" applyFont="1" applyBorder="1">
      <alignment/>
      <protection/>
    </xf>
    <xf numFmtId="205" fontId="29" fillId="0" borderId="19" xfId="43" applyNumberFormat="1" applyFont="1" applyBorder="1">
      <alignment/>
      <protection/>
    </xf>
    <xf numFmtId="191" fontId="29" fillId="0" borderId="19" xfId="43" applyNumberFormat="1" applyFont="1" applyBorder="1">
      <alignment/>
      <protection/>
    </xf>
    <xf numFmtId="191" fontId="12" fillId="0" borderId="19" xfId="59" applyNumberFormat="1" applyFont="1" applyBorder="1" applyAlignment="1">
      <alignment horizontal="right" vertical="center"/>
      <protection/>
    </xf>
    <xf numFmtId="0" fontId="12" fillId="0" borderId="19" xfId="60" applyFont="1" applyBorder="1">
      <alignment/>
      <protection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28" fillId="0" borderId="42" xfId="61" applyFont="1" applyBorder="1" applyAlignment="1">
      <alignment horizontal="center"/>
      <protection/>
    </xf>
    <xf numFmtId="205" fontId="0" fillId="0" borderId="34" xfId="0" applyNumberFormat="1" applyFont="1" applyBorder="1" applyAlignment="1">
      <alignment/>
    </xf>
    <xf numFmtId="205" fontId="0" fillId="0" borderId="34" xfId="43" applyNumberFormat="1" applyFont="1" applyBorder="1">
      <alignment/>
      <protection/>
    </xf>
    <xf numFmtId="191" fontId="0" fillId="0" borderId="34" xfId="43" applyNumberFormat="1" applyFont="1" applyBorder="1">
      <alignment/>
      <protection/>
    </xf>
    <xf numFmtId="0" fontId="29" fillId="0" borderId="34" xfId="43" applyFont="1" applyBorder="1" applyAlignment="1">
      <alignment horizontal="center"/>
      <protection/>
    </xf>
    <xf numFmtId="16" fontId="29" fillId="0" borderId="34" xfId="43" applyNumberFormat="1" applyFont="1" applyBorder="1" applyAlignment="1">
      <alignment horizontal="center"/>
      <protection/>
    </xf>
    <xf numFmtId="0" fontId="29" fillId="0" borderId="0" xfId="43" applyFont="1" applyAlignment="1">
      <alignment horizontal="center"/>
      <protection/>
    </xf>
    <xf numFmtId="191" fontId="5" fillId="0" borderId="13" xfId="43" applyNumberFormat="1" applyFont="1" applyBorder="1" applyAlignment="1">
      <alignment horizontal="center" vertical="center" wrapText="1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7" xfId="43" applyNumberFormat="1" applyFont="1" applyBorder="1" applyAlignment="1" quotePrefix="1">
      <alignment horizontal="center"/>
      <protection/>
    </xf>
    <xf numFmtId="0" fontId="0" fillId="0" borderId="20" xfId="0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4" fillId="34" borderId="54" xfId="61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192" fontId="4" fillId="34" borderId="19" xfId="61" applyNumberFormat="1" applyFont="1" applyFill="1" applyBorder="1">
      <alignment/>
      <protection/>
    </xf>
    <xf numFmtId="191" fontId="5" fillId="0" borderId="55" xfId="43" applyNumberFormat="1" applyFont="1" applyBorder="1" applyAlignment="1">
      <alignment horizontal="centerContinuous" vertical="center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0" fontId="5" fillId="0" borderId="56" xfId="43" applyFont="1" applyBorder="1" applyAlignment="1">
      <alignment horizontal="center"/>
      <protection/>
    </xf>
    <xf numFmtId="205" fontId="5" fillId="0" borderId="56" xfId="43" applyNumberFormat="1" applyFont="1" applyBorder="1">
      <alignment/>
      <protection/>
    </xf>
    <xf numFmtId="191" fontId="5" fillId="0" borderId="56" xfId="43" applyNumberFormat="1" applyFont="1" applyBorder="1">
      <alignment/>
      <protection/>
    </xf>
    <xf numFmtId="0" fontId="5" fillId="0" borderId="56" xfId="43" applyFont="1" applyBorder="1">
      <alignment/>
      <protection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6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4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6" fontId="5" fillId="0" borderId="0" xfId="43" applyNumberFormat="1" applyFont="1" applyAlignment="1">
      <alignment horizontal="center" vertical="center"/>
      <protection/>
    </xf>
    <xf numFmtId="0" fontId="5" fillId="0" borderId="0" xfId="43" applyFont="1" applyAlignment="1">
      <alignment horizontal="center" vertical="center"/>
      <protection/>
    </xf>
    <xf numFmtId="0" fontId="28" fillId="36" borderId="39" xfId="61" applyFont="1" applyFill="1" applyBorder="1" applyAlignment="1">
      <alignment horizontal="center"/>
      <protection/>
    </xf>
    <xf numFmtId="0" fontId="28" fillId="36" borderId="58" xfId="61" applyFont="1" applyFill="1" applyBorder="1" applyAlignment="1">
      <alignment horizontal="center"/>
      <protection/>
    </xf>
    <xf numFmtId="0" fontId="28" fillId="36" borderId="43" xfId="61" applyFont="1" applyFill="1" applyBorder="1" applyAlignment="1">
      <alignment horizontal="center"/>
      <protection/>
    </xf>
    <xf numFmtId="193" fontId="12" fillId="0" borderId="19" xfId="60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0" applyNumberFormat="1" applyFont="1" applyFill="1" applyBorder="1" applyAlignment="1" applyProtection="1">
      <alignment horizontal="center" vertical="center" textRotation="90"/>
      <protection/>
    </xf>
    <xf numFmtId="4" fontId="12" fillId="0" borderId="34" xfId="60" applyNumberFormat="1" applyFont="1" applyFill="1" applyBorder="1" applyAlignment="1" applyProtection="1">
      <alignment horizontal="center" vertical="center"/>
      <protection/>
    </xf>
    <xf numFmtId="193" fontId="12" fillId="0" borderId="34" xfId="60" applyNumberFormat="1" applyFont="1" applyFill="1" applyBorder="1" applyAlignment="1" applyProtection="1">
      <alignment horizontal="center"/>
      <protection/>
    </xf>
    <xf numFmtId="4" fontId="12" fillId="0" borderId="34" xfId="60" applyNumberFormat="1" applyFont="1" applyFill="1" applyBorder="1" applyAlignment="1" applyProtection="1">
      <alignment horizontal="center"/>
      <protection/>
    </xf>
    <xf numFmtId="0" fontId="12" fillId="0" borderId="19" xfId="60" applyFont="1" applyFill="1" applyBorder="1" applyAlignment="1" applyProtection="1">
      <alignment horizontal="center" vertical="center" textRotation="90"/>
      <protection/>
    </xf>
    <xf numFmtId="0" fontId="12" fillId="0" borderId="20" xfId="60" applyFont="1" applyFill="1" applyBorder="1" applyAlignment="1" applyProtection="1">
      <alignment horizontal="center" vertical="center" textRotation="90"/>
      <protection/>
    </xf>
    <xf numFmtId="0" fontId="12" fillId="0" borderId="34" xfId="60" applyFont="1" applyFill="1" applyBorder="1" applyAlignment="1" applyProtection="1">
      <alignment horizontal="center" vertical="center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34" xfId="60" applyFont="1" applyFill="1" applyBorder="1" applyAlignment="1" applyProtection="1">
      <alignment horizontal="center" vertical="center" textRotation="90"/>
      <protection/>
    </xf>
    <xf numFmtId="2" fontId="12" fillId="0" borderId="34" xfId="60" applyNumberFormat="1" applyFont="1" applyFill="1" applyBorder="1" applyAlignment="1" applyProtection="1">
      <alignment horizontal="left"/>
      <protection/>
    </xf>
    <xf numFmtId="192" fontId="12" fillId="0" borderId="34" xfId="60" applyNumberFormat="1" applyFont="1" applyFill="1" applyBorder="1" applyAlignment="1" applyProtection="1">
      <alignment/>
      <protection/>
    </xf>
    <xf numFmtId="192" fontId="12" fillId="0" borderId="34" xfId="60" applyNumberFormat="1" applyFont="1" applyFill="1" applyBorder="1" applyProtection="1">
      <alignment/>
      <protection/>
    </xf>
    <xf numFmtId="2" fontId="11" fillId="0" borderId="39" xfId="60" applyNumberFormat="1" applyFont="1" applyFill="1" applyBorder="1" applyAlignment="1" applyProtection="1">
      <alignment horizontal="center"/>
      <protection/>
    </xf>
    <xf numFmtId="2" fontId="11" fillId="0" borderId="58" xfId="60" applyNumberFormat="1" applyFont="1" applyFill="1" applyBorder="1" applyAlignment="1" applyProtection="1">
      <alignment horizontal="center"/>
      <protection/>
    </xf>
    <xf numFmtId="2" fontId="11" fillId="0" borderId="43" xfId="60" applyNumberFormat="1" applyFont="1" applyFill="1" applyBorder="1" applyAlignment="1" applyProtection="1">
      <alignment horizontal="center"/>
      <protection/>
    </xf>
    <xf numFmtId="2" fontId="12" fillId="0" borderId="34" xfId="60" applyNumberFormat="1" applyFont="1" applyFill="1" applyBorder="1" applyAlignment="1" applyProtection="1">
      <alignment horizontal="center"/>
      <protection/>
    </xf>
    <xf numFmtId="192" fontId="12" fillId="0" borderId="34" xfId="60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DATA!$E$388:$E$414</c:f>
              <c:numCache>
                <c:ptCount val="27"/>
                <c:pt idx="0">
                  <c:v>0.217</c:v>
                </c:pt>
                <c:pt idx="1">
                  <c:v>0.207</c:v>
                </c:pt>
                <c:pt idx="2">
                  <c:v>0.229</c:v>
                </c:pt>
                <c:pt idx="3">
                  <c:v>0.394</c:v>
                </c:pt>
                <c:pt idx="4">
                  <c:v>0.446</c:v>
                </c:pt>
                <c:pt idx="5">
                  <c:v>0.241</c:v>
                </c:pt>
                <c:pt idx="6">
                  <c:v>0.409</c:v>
                </c:pt>
                <c:pt idx="7">
                  <c:v>0.21</c:v>
                </c:pt>
                <c:pt idx="8">
                  <c:v>10.5</c:v>
                </c:pt>
                <c:pt idx="9">
                  <c:v>28.371</c:v>
                </c:pt>
                <c:pt idx="10">
                  <c:v>0.77</c:v>
                </c:pt>
                <c:pt idx="11">
                  <c:v>25.022</c:v>
                </c:pt>
                <c:pt idx="12">
                  <c:v>48.35</c:v>
                </c:pt>
                <c:pt idx="13">
                  <c:v>0.602</c:v>
                </c:pt>
                <c:pt idx="14">
                  <c:v>0.46</c:v>
                </c:pt>
                <c:pt idx="15">
                  <c:v>0.78</c:v>
                </c:pt>
                <c:pt idx="16">
                  <c:v>0.515</c:v>
                </c:pt>
                <c:pt idx="17">
                  <c:v>0.384</c:v>
                </c:pt>
                <c:pt idx="18">
                  <c:v>0.556</c:v>
                </c:pt>
                <c:pt idx="19">
                  <c:v>0.257</c:v>
                </c:pt>
                <c:pt idx="20">
                  <c:v>0.224</c:v>
                </c:pt>
                <c:pt idx="21">
                  <c:v>0.179</c:v>
                </c:pt>
                <c:pt idx="22">
                  <c:v>0.297</c:v>
                </c:pt>
                <c:pt idx="23">
                  <c:v>0.184</c:v>
                </c:pt>
                <c:pt idx="24">
                  <c:v>0.356</c:v>
                </c:pt>
                <c:pt idx="25">
                  <c:v>0.177</c:v>
                </c:pt>
                <c:pt idx="26">
                  <c:v>0.159</c:v>
                </c:pt>
              </c:numCache>
            </c:numRef>
          </c:xVal>
          <c:yVal>
            <c:numRef>
              <c:f>DATA!$H$388:$H$414</c:f>
              <c:numCache>
                <c:ptCount val="27"/>
                <c:pt idx="0">
                  <c:v>0.040265297856</c:v>
                </c:pt>
                <c:pt idx="1">
                  <c:v>0.194193873792</c:v>
                </c:pt>
                <c:pt idx="2">
                  <c:v>0.33593567932799995</c:v>
                </c:pt>
                <c:pt idx="3">
                  <c:v>0.7067058854400001</c:v>
                </c:pt>
                <c:pt idx="4">
                  <c:v>1.068568160256</c:v>
                </c:pt>
                <c:pt idx="5">
                  <c:v>0.570755726784</c:v>
                </c:pt>
                <c:pt idx="6">
                  <c:v>3.2274223505279998</c:v>
                </c:pt>
                <c:pt idx="7">
                  <c:v>0.6492210480000001</c:v>
                </c:pt>
                <c:pt idx="8">
                  <c:v>26.560980432000004</c:v>
                </c:pt>
                <c:pt idx="9">
                  <c:v>466.31022999321596</c:v>
                </c:pt>
                <c:pt idx="10">
                  <c:v>10.09823721984</c:v>
                </c:pt>
                <c:pt idx="11">
                  <c:v>513.160498596672</c:v>
                </c:pt>
                <c:pt idx="12">
                  <c:v>1625.1599407248004</c:v>
                </c:pt>
                <c:pt idx="13">
                  <c:v>2.2970853239039997</c:v>
                </c:pt>
                <c:pt idx="14">
                  <c:v>1.71525803904</c:v>
                </c:pt>
                <c:pt idx="15">
                  <c:v>0.6154924838400001</c:v>
                </c:pt>
                <c:pt idx="16">
                  <c:v>0.5310259430400001</c:v>
                </c:pt>
                <c:pt idx="17">
                  <c:v>1.194581716992</c:v>
                </c:pt>
                <c:pt idx="18">
                  <c:v>1.090117156608</c:v>
                </c:pt>
                <c:pt idx="19">
                  <c:v>0.6011257550400001</c:v>
                </c:pt>
                <c:pt idx="20">
                  <c:v>0.5470240204800001</c:v>
                </c:pt>
                <c:pt idx="21">
                  <c:v>0.309298648032</c:v>
                </c:pt>
                <c:pt idx="22">
                  <c:v>0.7164166046400001</c:v>
                </c:pt>
                <c:pt idx="23">
                  <c:v>0.063248548608</c:v>
                </c:pt>
                <c:pt idx="24">
                  <c:v>0.075924342144</c:v>
                </c:pt>
                <c:pt idx="25">
                  <c:v>0.833132016288</c:v>
                </c:pt>
                <c:pt idx="26">
                  <c:v>0.5722590522240001</c:v>
                </c:pt>
              </c:numCache>
            </c:numRef>
          </c:yVal>
          <c:smooth val="0"/>
        </c:ser>
        <c:axId val="2557153"/>
        <c:axId val="23014378"/>
      </c:scatterChart>
      <c:valAx>
        <c:axId val="25571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014378"/>
        <c:crossesAt val="0.1"/>
        <c:crossBetween val="midCat"/>
        <c:dispUnits/>
      </c:valAx>
      <c:valAx>
        <c:axId val="2301437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4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5715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6"/>
          <c:y val="0.3125"/>
          <c:w val="0.19075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67"/>
          <c:w val="0.77525"/>
          <c:h val="0.814"/>
        </c:manualLayout>
      </c:layout>
      <c:scatterChart>
        <c:scatterStyle val="lineMarker"/>
        <c:varyColors val="0"/>
        <c:ser>
          <c:idx val="1"/>
          <c:order val="0"/>
          <c:tx>
            <c:v>1992-2019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DATA!$E$9:$E$414</c:f>
              <c:numCache>
                <c:ptCount val="406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  <c:pt idx="314">
                  <c:v>0.084</c:v>
                </c:pt>
                <c:pt idx="315">
                  <c:v>0.085</c:v>
                </c:pt>
                <c:pt idx="316">
                  <c:v>0.085</c:v>
                </c:pt>
                <c:pt idx="317">
                  <c:v>4.358</c:v>
                </c:pt>
                <c:pt idx="318">
                  <c:v>26.581</c:v>
                </c:pt>
                <c:pt idx="319">
                  <c:v>7.104</c:v>
                </c:pt>
                <c:pt idx="320">
                  <c:v>0.616</c:v>
                </c:pt>
                <c:pt idx="321">
                  <c:v>25.235</c:v>
                </c:pt>
                <c:pt idx="322">
                  <c:v>1.11</c:v>
                </c:pt>
                <c:pt idx="323">
                  <c:v>102.998</c:v>
                </c:pt>
                <c:pt idx="324">
                  <c:v>227.038</c:v>
                </c:pt>
                <c:pt idx="325">
                  <c:v>1.288</c:v>
                </c:pt>
                <c:pt idx="326">
                  <c:v>0.546</c:v>
                </c:pt>
                <c:pt idx="327">
                  <c:v>1.69</c:v>
                </c:pt>
                <c:pt idx="328">
                  <c:v>23.993</c:v>
                </c:pt>
                <c:pt idx="329">
                  <c:v>58.001</c:v>
                </c:pt>
                <c:pt idx="330">
                  <c:v>19.486</c:v>
                </c:pt>
                <c:pt idx="331">
                  <c:v>3.68</c:v>
                </c:pt>
                <c:pt idx="332">
                  <c:v>54.274</c:v>
                </c:pt>
                <c:pt idx="333">
                  <c:v>7.282</c:v>
                </c:pt>
                <c:pt idx="334">
                  <c:v>6.841</c:v>
                </c:pt>
                <c:pt idx="335">
                  <c:v>6.787</c:v>
                </c:pt>
                <c:pt idx="336">
                  <c:v>4.755</c:v>
                </c:pt>
                <c:pt idx="337">
                  <c:v>4.152</c:v>
                </c:pt>
                <c:pt idx="338">
                  <c:v>1.288</c:v>
                </c:pt>
                <c:pt idx="339">
                  <c:v>0.616</c:v>
                </c:pt>
                <c:pt idx="340">
                  <c:v>1.288</c:v>
                </c:pt>
                <c:pt idx="341">
                  <c:v>0.361</c:v>
                </c:pt>
                <c:pt idx="342">
                  <c:v>0.309</c:v>
                </c:pt>
                <c:pt idx="343">
                  <c:v>0.37</c:v>
                </c:pt>
                <c:pt idx="344">
                  <c:v>0.316</c:v>
                </c:pt>
                <c:pt idx="345">
                  <c:v>0.416</c:v>
                </c:pt>
                <c:pt idx="346">
                  <c:v>0.191</c:v>
                </c:pt>
                <c:pt idx="347">
                  <c:v>0.165</c:v>
                </c:pt>
                <c:pt idx="348">
                  <c:v>0.634</c:v>
                </c:pt>
                <c:pt idx="349">
                  <c:v>0.413</c:v>
                </c:pt>
                <c:pt idx="350">
                  <c:v>0.413</c:v>
                </c:pt>
                <c:pt idx="351">
                  <c:v>4.311</c:v>
                </c:pt>
                <c:pt idx="352">
                  <c:v>17.968</c:v>
                </c:pt>
                <c:pt idx="353">
                  <c:v>19.481</c:v>
                </c:pt>
                <c:pt idx="354">
                  <c:v>1.002</c:v>
                </c:pt>
                <c:pt idx="355">
                  <c:v>13.471</c:v>
                </c:pt>
                <c:pt idx="356">
                  <c:v>9.339</c:v>
                </c:pt>
                <c:pt idx="357">
                  <c:v>7.28</c:v>
                </c:pt>
                <c:pt idx="358">
                  <c:v>7.205</c:v>
                </c:pt>
                <c:pt idx="359">
                  <c:v>123.699</c:v>
                </c:pt>
                <c:pt idx="360">
                  <c:v>63.856</c:v>
                </c:pt>
                <c:pt idx="361">
                  <c:v>4.049</c:v>
                </c:pt>
                <c:pt idx="362">
                  <c:v>3.47</c:v>
                </c:pt>
                <c:pt idx="363">
                  <c:v>7.17</c:v>
                </c:pt>
                <c:pt idx="364">
                  <c:v>73.524</c:v>
                </c:pt>
                <c:pt idx="365">
                  <c:v>19.234</c:v>
                </c:pt>
                <c:pt idx="366">
                  <c:v>3.818</c:v>
                </c:pt>
                <c:pt idx="367">
                  <c:v>4.778</c:v>
                </c:pt>
                <c:pt idx="368">
                  <c:v>4.404</c:v>
                </c:pt>
                <c:pt idx="369">
                  <c:v>4.193</c:v>
                </c:pt>
                <c:pt idx="370">
                  <c:v>4.404</c:v>
                </c:pt>
                <c:pt idx="371">
                  <c:v>0.415</c:v>
                </c:pt>
                <c:pt idx="372">
                  <c:v>0.462</c:v>
                </c:pt>
                <c:pt idx="373">
                  <c:v>1.105</c:v>
                </c:pt>
                <c:pt idx="374">
                  <c:v>0.424</c:v>
                </c:pt>
                <c:pt idx="375">
                  <c:v>0.427</c:v>
                </c:pt>
                <c:pt idx="376">
                  <c:v>0.363</c:v>
                </c:pt>
                <c:pt idx="377">
                  <c:v>0.212</c:v>
                </c:pt>
                <c:pt idx="378">
                  <c:v>0.174</c:v>
                </c:pt>
                <c:pt idx="379">
                  <c:v>0.217</c:v>
                </c:pt>
                <c:pt idx="380">
                  <c:v>0.207</c:v>
                </c:pt>
                <c:pt idx="381">
                  <c:v>0.229</c:v>
                </c:pt>
                <c:pt idx="382">
                  <c:v>0.394</c:v>
                </c:pt>
                <c:pt idx="383">
                  <c:v>0.446</c:v>
                </c:pt>
                <c:pt idx="384">
                  <c:v>0.241</c:v>
                </c:pt>
                <c:pt idx="385">
                  <c:v>0.409</c:v>
                </c:pt>
                <c:pt idx="386">
                  <c:v>0.21</c:v>
                </c:pt>
                <c:pt idx="387">
                  <c:v>10.5</c:v>
                </c:pt>
                <c:pt idx="388">
                  <c:v>28.371</c:v>
                </c:pt>
                <c:pt idx="389">
                  <c:v>0.77</c:v>
                </c:pt>
                <c:pt idx="390">
                  <c:v>25.022</c:v>
                </c:pt>
                <c:pt idx="391">
                  <c:v>48.35</c:v>
                </c:pt>
                <c:pt idx="392">
                  <c:v>0.602</c:v>
                </c:pt>
                <c:pt idx="393">
                  <c:v>0.46</c:v>
                </c:pt>
                <c:pt idx="394">
                  <c:v>0.78</c:v>
                </c:pt>
                <c:pt idx="395">
                  <c:v>0.515</c:v>
                </c:pt>
                <c:pt idx="396">
                  <c:v>0.384</c:v>
                </c:pt>
                <c:pt idx="397">
                  <c:v>0.556</c:v>
                </c:pt>
                <c:pt idx="398">
                  <c:v>0.257</c:v>
                </c:pt>
                <c:pt idx="399">
                  <c:v>0.224</c:v>
                </c:pt>
                <c:pt idx="400">
                  <c:v>0.179</c:v>
                </c:pt>
                <c:pt idx="401">
                  <c:v>0.297</c:v>
                </c:pt>
                <c:pt idx="402">
                  <c:v>0.184</c:v>
                </c:pt>
                <c:pt idx="403">
                  <c:v>0.356</c:v>
                </c:pt>
                <c:pt idx="404">
                  <c:v>0.177</c:v>
                </c:pt>
                <c:pt idx="405">
                  <c:v>0.159</c:v>
                </c:pt>
              </c:numCache>
            </c:numRef>
          </c:xVal>
          <c:yVal>
            <c:numRef>
              <c:f>DATA!$H$9:$H$414</c:f>
              <c:numCache>
                <c:ptCount val="406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  <c:pt idx="314">
                  <c:v>0.14635872115200002</c:v>
                </c:pt>
                <c:pt idx="315">
                  <c:v>0.12822036480000001</c:v>
                </c:pt>
                <c:pt idx="316">
                  <c:v>0.07059116448000001</c:v>
                </c:pt>
                <c:pt idx="317">
                  <c:v>24.646593972671997</c:v>
                </c:pt>
                <c:pt idx="318">
                  <c:v>1240.68653077536</c:v>
                </c:pt>
                <c:pt idx="319">
                  <c:v>62.971214966784004</c:v>
                </c:pt>
                <c:pt idx="320">
                  <c:v>4.401037251072</c:v>
                </c:pt>
                <c:pt idx="321">
                  <c:v>4690.93218126624</c:v>
                </c:pt>
                <c:pt idx="322">
                  <c:v>5.961931620480001</c:v>
                </c:pt>
                <c:pt idx="323">
                  <c:v>29833.92571255085</c:v>
                </c:pt>
                <c:pt idx="324">
                  <c:v>92218.73657966324</c:v>
                </c:pt>
                <c:pt idx="325">
                  <c:v>13.258130215680001</c:v>
                </c:pt>
                <c:pt idx="326">
                  <c:v>1.9964528438400002</c:v>
                </c:pt>
                <c:pt idx="327">
                  <c:v>45.33324389568</c:v>
                </c:pt>
                <c:pt idx="328">
                  <c:v>2146.378905310752</c:v>
                </c:pt>
                <c:pt idx="329">
                  <c:v>4641.8023995520325</c:v>
                </c:pt>
                <c:pt idx="330">
                  <c:v>436.31055022982406</c:v>
                </c:pt>
                <c:pt idx="331">
                  <c:v>260.32573513728</c:v>
                </c:pt>
                <c:pt idx="332">
                  <c:v>954.524087269632</c:v>
                </c:pt>
                <c:pt idx="333">
                  <c:v>545.196918790656</c:v>
                </c:pt>
                <c:pt idx="334">
                  <c:v>16.461115422912002</c:v>
                </c:pt>
                <c:pt idx="335">
                  <c:v>29.773666166112005</c:v>
                </c:pt>
                <c:pt idx="336">
                  <c:v>15.237582222240002</c:v>
                </c:pt>
                <c:pt idx="337">
                  <c:v>1.4927577315840002</c:v>
                </c:pt>
                <c:pt idx="338">
                  <c:v>0.4859314467840001</c:v>
                </c:pt>
                <c:pt idx="339">
                  <c:v>0.16457128934400003</c:v>
                </c:pt>
                <c:pt idx="340">
                  <c:v>1.2886639073280004</c:v>
                </c:pt>
                <c:pt idx="341">
                  <c:v>0.15474503548799998</c:v>
                </c:pt>
                <c:pt idx="342">
                  <c:v>0.31604503190399996</c:v>
                </c:pt>
                <c:pt idx="343">
                  <c:v>0.6891165936000001</c:v>
                </c:pt>
                <c:pt idx="344">
                  <c:v>0.5197832732159999</c:v>
                </c:pt>
                <c:pt idx="345">
                  <c:v>0.8268401756159999</c:v>
                </c:pt>
                <c:pt idx="346">
                  <c:v>0.6250398966720001</c:v>
                </c:pt>
                <c:pt idx="347">
                  <c:v>0.5596570584</c:v>
                </c:pt>
                <c:pt idx="348">
                  <c:v>0.7048062155520001</c:v>
                </c:pt>
                <c:pt idx="349">
                  <c:v>8.173933377120001</c:v>
                </c:pt>
                <c:pt idx="350">
                  <c:v>5.659840692576</c:v>
                </c:pt>
                <c:pt idx="351">
                  <c:v>57.564426256128</c:v>
                </c:pt>
                <c:pt idx="352">
                  <c:v>39.669578482176</c:v>
                </c:pt>
                <c:pt idx="353">
                  <c:v>35.16561690364801</c:v>
                </c:pt>
                <c:pt idx="354">
                  <c:v>22.808344934592004</c:v>
                </c:pt>
                <c:pt idx="355">
                  <c:v>240.58570168799997</c:v>
                </c:pt>
                <c:pt idx="356">
                  <c:v>225.97502960419203</c:v>
                </c:pt>
                <c:pt idx="357">
                  <c:v>215.02733720832003</c:v>
                </c:pt>
                <c:pt idx="358">
                  <c:v>178.2274888944</c:v>
                </c:pt>
                <c:pt idx="359">
                  <c:v>3908.602392078528</c:v>
                </c:pt>
                <c:pt idx="360">
                  <c:v>419.8969306321921</c:v>
                </c:pt>
                <c:pt idx="361">
                  <c:v>24.148773188928004</c:v>
                </c:pt>
                <c:pt idx="362">
                  <c:v>25.11577161216</c:v>
                </c:pt>
                <c:pt idx="363">
                  <c:v>253.71417243456006</c:v>
                </c:pt>
                <c:pt idx="364">
                  <c:v>4837.364369659008</c:v>
                </c:pt>
                <c:pt idx="365">
                  <c:v>95.972536677888</c:v>
                </c:pt>
                <c:pt idx="366">
                  <c:v>23.880870872064</c:v>
                </c:pt>
                <c:pt idx="367">
                  <c:v>13.322692495296</c:v>
                </c:pt>
                <c:pt idx="368">
                  <c:v>12.130169731199999</c:v>
                </c:pt>
                <c:pt idx="369">
                  <c:v>14.754136930847999</c:v>
                </c:pt>
                <c:pt idx="370">
                  <c:v>6.217080998400001</c:v>
                </c:pt>
                <c:pt idx="371">
                  <c:v>0.55922320368</c:v>
                </c:pt>
                <c:pt idx="372">
                  <c:v>8.99540322912</c:v>
                </c:pt>
                <c:pt idx="373">
                  <c:v>0.85326890688</c:v>
                </c:pt>
                <c:pt idx="374">
                  <c:v>0.996925176576</c:v>
                </c:pt>
                <c:pt idx="375">
                  <c:v>0.1844394048</c:v>
                </c:pt>
                <c:pt idx="376">
                  <c:v>0.397936490688</c:v>
                </c:pt>
                <c:pt idx="377">
                  <c:v>0.37602229017600003</c:v>
                </c:pt>
                <c:pt idx="378">
                  <c:v>0.312239202624</c:v>
                </c:pt>
                <c:pt idx="379">
                  <c:v>0.040265297856</c:v>
                </c:pt>
                <c:pt idx="380">
                  <c:v>0.194193873792</c:v>
                </c:pt>
                <c:pt idx="381">
                  <c:v>0.33593567932799995</c:v>
                </c:pt>
                <c:pt idx="382">
                  <c:v>0.7067058854400001</c:v>
                </c:pt>
                <c:pt idx="383">
                  <c:v>1.068568160256</c:v>
                </c:pt>
                <c:pt idx="384">
                  <c:v>0.570755726784</c:v>
                </c:pt>
                <c:pt idx="385">
                  <c:v>3.2274223505279998</c:v>
                </c:pt>
                <c:pt idx="386">
                  <c:v>0.6492210480000001</c:v>
                </c:pt>
                <c:pt idx="387">
                  <c:v>26.560980432000004</c:v>
                </c:pt>
                <c:pt idx="388">
                  <c:v>466.31022999321596</c:v>
                </c:pt>
                <c:pt idx="389">
                  <c:v>10.09823721984</c:v>
                </c:pt>
                <c:pt idx="390">
                  <c:v>513.160498596672</c:v>
                </c:pt>
                <c:pt idx="391">
                  <c:v>1625.1599407248004</c:v>
                </c:pt>
                <c:pt idx="392">
                  <c:v>2.2970853239039997</c:v>
                </c:pt>
                <c:pt idx="393">
                  <c:v>1.71525803904</c:v>
                </c:pt>
                <c:pt idx="394">
                  <c:v>0.6154924838400001</c:v>
                </c:pt>
                <c:pt idx="395">
                  <c:v>0.5310259430400001</c:v>
                </c:pt>
                <c:pt idx="396">
                  <c:v>1.194581716992</c:v>
                </c:pt>
                <c:pt idx="397">
                  <c:v>1.090117156608</c:v>
                </c:pt>
                <c:pt idx="398">
                  <c:v>0.6011257550400001</c:v>
                </c:pt>
                <c:pt idx="399">
                  <c:v>0.5470240204800001</c:v>
                </c:pt>
                <c:pt idx="400">
                  <c:v>0.309298648032</c:v>
                </c:pt>
                <c:pt idx="401">
                  <c:v>0.7164166046400001</c:v>
                </c:pt>
                <c:pt idx="402">
                  <c:v>0.063248548608</c:v>
                </c:pt>
                <c:pt idx="403">
                  <c:v>0.075924342144</c:v>
                </c:pt>
                <c:pt idx="404">
                  <c:v>0.833132016288</c:v>
                </c:pt>
                <c:pt idx="405">
                  <c:v>0.5722590522240001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225300"/>
        <c:crossesAt val="0.01"/>
        <c:crossBetween val="midCat"/>
        <c:dispUnits/>
      </c:valAx>
      <c:valAx>
        <c:axId val="52225300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0281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832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P.4A Nam Mae Teang  A.Mae Teang Chiangmai Year.2019-2020</a:t>
            </a:r>
          </a:p>
        </c:rich>
      </c:tx>
      <c:layout>
        <c:manualLayout>
          <c:xMode val="factor"/>
          <c:yMode val="factor"/>
          <c:x val="0.043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9175"/>
          <c:w val="0.889"/>
          <c:h val="0.601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'P4a'!$B$1:$B$366</c:f>
              <c:strCache/>
            </c:strRef>
          </c:cat>
          <c:val>
            <c:numRef>
              <c:f>'P4a'!$D$1:$D$366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'P4a'!$B$1:$B$366</c:f>
              <c:strCache/>
            </c:strRef>
          </c:cat>
          <c:val>
            <c:numRef>
              <c:f>'P4a'!$E$1:$E$366</c:f>
              <c:numCache/>
            </c:numRef>
          </c:val>
          <c:smooth val="0"/>
        </c:ser>
        <c:marker val="1"/>
        <c:axId val="265653"/>
        <c:axId val="2390878"/>
      </c:lineChart>
      <c:dateAx>
        <c:axId val="2656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78"/>
        <c:crossesAt val="33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90878"/>
        <c:scaling>
          <c:orientation val="minMax"/>
          <c:max val="337"/>
          <c:min val="3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871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145"/>
          <c:w val="0.796"/>
          <c:h val="0.803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DATA!$E$388:$E$414</c:f>
              <c:numCache>
                <c:ptCount val="27"/>
                <c:pt idx="0">
                  <c:v>0.217</c:v>
                </c:pt>
                <c:pt idx="1">
                  <c:v>0.207</c:v>
                </c:pt>
                <c:pt idx="2">
                  <c:v>0.229</c:v>
                </c:pt>
                <c:pt idx="3">
                  <c:v>0.394</c:v>
                </c:pt>
                <c:pt idx="4">
                  <c:v>0.446</c:v>
                </c:pt>
                <c:pt idx="5">
                  <c:v>0.241</c:v>
                </c:pt>
                <c:pt idx="6">
                  <c:v>0.409</c:v>
                </c:pt>
                <c:pt idx="7">
                  <c:v>0.21</c:v>
                </c:pt>
                <c:pt idx="8">
                  <c:v>10.5</c:v>
                </c:pt>
                <c:pt idx="9">
                  <c:v>28.371</c:v>
                </c:pt>
                <c:pt idx="10">
                  <c:v>0.77</c:v>
                </c:pt>
                <c:pt idx="11">
                  <c:v>25.022</c:v>
                </c:pt>
                <c:pt idx="12">
                  <c:v>48.35</c:v>
                </c:pt>
                <c:pt idx="13">
                  <c:v>0.602</c:v>
                </c:pt>
                <c:pt idx="14">
                  <c:v>0.46</c:v>
                </c:pt>
                <c:pt idx="15">
                  <c:v>0.78</c:v>
                </c:pt>
                <c:pt idx="16">
                  <c:v>0.515</c:v>
                </c:pt>
                <c:pt idx="17">
                  <c:v>0.384</c:v>
                </c:pt>
                <c:pt idx="18">
                  <c:v>0.556</c:v>
                </c:pt>
                <c:pt idx="19">
                  <c:v>0.257</c:v>
                </c:pt>
                <c:pt idx="20">
                  <c:v>0.224</c:v>
                </c:pt>
                <c:pt idx="21">
                  <c:v>0.179</c:v>
                </c:pt>
                <c:pt idx="22">
                  <c:v>0.297</c:v>
                </c:pt>
                <c:pt idx="23">
                  <c:v>0.184</c:v>
                </c:pt>
                <c:pt idx="24">
                  <c:v>0.356</c:v>
                </c:pt>
                <c:pt idx="25">
                  <c:v>0.177</c:v>
                </c:pt>
                <c:pt idx="26">
                  <c:v>0.159</c:v>
                </c:pt>
              </c:numCache>
            </c:numRef>
          </c:xVal>
          <c:yVal>
            <c:numRef>
              <c:f>DATA!$H$388:$H$414</c:f>
              <c:numCache>
                <c:ptCount val="27"/>
                <c:pt idx="0">
                  <c:v>0.040265297856</c:v>
                </c:pt>
                <c:pt idx="1">
                  <c:v>0.194193873792</c:v>
                </c:pt>
                <c:pt idx="2">
                  <c:v>0.33593567932799995</c:v>
                </c:pt>
                <c:pt idx="3">
                  <c:v>0.7067058854400001</c:v>
                </c:pt>
                <c:pt idx="4">
                  <c:v>1.068568160256</c:v>
                </c:pt>
                <c:pt idx="5">
                  <c:v>0.570755726784</c:v>
                </c:pt>
                <c:pt idx="6">
                  <c:v>3.2274223505279998</c:v>
                </c:pt>
                <c:pt idx="7">
                  <c:v>0.6492210480000001</c:v>
                </c:pt>
                <c:pt idx="8">
                  <c:v>26.560980432000004</c:v>
                </c:pt>
                <c:pt idx="9">
                  <c:v>466.31022999321596</c:v>
                </c:pt>
                <c:pt idx="10">
                  <c:v>10.09823721984</c:v>
                </c:pt>
                <c:pt idx="11">
                  <c:v>513.160498596672</c:v>
                </c:pt>
                <c:pt idx="12">
                  <c:v>1625.1599407248004</c:v>
                </c:pt>
                <c:pt idx="13">
                  <c:v>2.2970853239039997</c:v>
                </c:pt>
                <c:pt idx="14">
                  <c:v>1.71525803904</c:v>
                </c:pt>
                <c:pt idx="15">
                  <c:v>0.6154924838400001</c:v>
                </c:pt>
                <c:pt idx="16">
                  <c:v>0.5310259430400001</c:v>
                </c:pt>
                <c:pt idx="17">
                  <c:v>1.194581716992</c:v>
                </c:pt>
                <c:pt idx="18">
                  <c:v>1.090117156608</c:v>
                </c:pt>
                <c:pt idx="19">
                  <c:v>0.6011257550400001</c:v>
                </c:pt>
                <c:pt idx="20">
                  <c:v>0.5470240204800001</c:v>
                </c:pt>
                <c:pt idx="21">
                  <c:v>0.309298648032</c:v>
                </c:pt>
                <c:pt idx="22">
                  <c:v>0.7164166046400001</c:v>
                </c:pt>
                <c:pt idx="23">
                  <c:v>0.063248548608</c:v>
                </c:pt>
                <c:pt idx="24">
                  <c:v>0.075924342144</c:v>
                </c:pt>
                <c:pt idx="25">
                  <c:v>0.833132016288</c:v>
                </c:pt>
                <c:pt idx="26">
                  <c:v>0.5722590522240001</c:v>
                </c:pt>
              </c:numCache>
            </c:numRef>
          </c:yVal>
          <c:smooth val="0"/>
        </c:ser>
        <c:axId val="21517903"/>
        <c:axId val="59443400"/>
      </c:scatterChart>
      <c:valAx>
        <c:axId val="2151790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443400"/>
        <c:crossesAt val="0.01"/>
        <c:crossBetween val="midCat"/>
        <c:dispUnits/>
      </c:valAx>
      <c:valAx>
        <c:axId val="59443400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51790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04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718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9525</xdr:colOff>
      <xdr:row>34</xdr:row>
      <xdr:rowOff>238125</xdr:rowOff>
    </xdr:to>
    <xdr:graphicFrame>
      <xdr:nvGraphicFramePr>
        <xdr:cNvPr id="2" name="Chart 1"/>
        <xdr:cNvGraphicFramePr/>
      </xdr:nvGraphicFramePr>
      <xdr:xfrm>
        <a:off x="2952750" y="51625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030"/>
  <sheetViews>
    <sheetView zoomScalePageLayoutView="0" workbookViewId="0" topLeftCell="A542">
      <selection activeCell="A547" sqref="A547"/>
    </sheetView>
  </sheetViews>
  <sheetFormatPr defaultColWidth="9.140625" defaultRowHeight="21.75"/>
  <cols>
    <col min="1" max="1" width="9.8515625" style="131" bestFit="1" customWidth="1"/>
    <col min="2" max="2" width="9.140625" style="208" customWidth="1"/>
    <col min="3" max="4" width="9.140625" style="139" customWidth="1"/>
    <col min="6" max="6" width="12.421875" style="0" bestFit="1" customWidth="1"/>
    <col min="8" max="8" width="9.140625" style="208" customWidth="1"/>
    <col min="9" max="10" width="9.140625" style="148" customWidth="1"/>
  </cols>
  <sheetData>
    <row r="1" spans="1:10" s="111" customFormat="1" ht="21">
      <c r="A1" s="242" t="s">
        <v>120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s="111" customFormat="1" ht="21">
      <c r="A2" s="114" t="s">
        <v>121</v>
      </c>
      <c r="B2" s="115" t="s">
        <v>122</v>
      </c>
      <c r="C2" s="132" t="s">
        <v>123</v>
      </c>
      <c r="D2" s="133" t="s">
        <v>123</v>
      </c>
      <c r="E2" s="116" t="s">
        <v>124</v>
      </c>
      <c r="F2" s="117" t="s">
        <v>124</v>
      </c>
      <c r="G2" s="116" t="s">
        <v>124</v>
      </c>
      <c r="H2" s="115" t="s">
        <v>125</v>
      </c>
      <c r="I2" s="140" t="s">
        <v>124</v>
      </c>
      <c r="J2" s="141" t="s">
        <v>124</v>
      </c>
    </row>
    <row r="3" spans="1:10" s="111" customFormat="1" ht="21">
      <c r="A3" s="118" t="s">
        <v>126</v>
      </c>
      <c r="B3" s="119" t="s">
        <v>127</v>
      </c>
      <c r="C3" s="134" t="s">
        <v>128</v>
      </c>
      <c r="D3" s="135" t="s">
        <v>128</v>
      </c>
      <c r="E3" s="120" t="s">
        <v>129</v>
      </c>
      <c r="F3" s="121" t="s">
        <v>129</v>
      </c>
      <c r="G3" s="120" t="s">
        <v>130</v>
      </c>
      <c r="H3" s="119" t="s">
        <v>131</v>
      </c>
      <c r="I3" s="142" t="s">
        <v>132</v>
      </c>
      <c r="J3" s="143" t="s">
        <v>133</v>
      </c>
    </row>
    <row r="4" spans="1:10" s="111" customFormat="1" ht="18.75" customHeight="1">
      <c r="A4" s="122"/>
      <c r="B4" s="119" t="s">
        <v>134</v>
      </c>
      <c r="C4" s="134" t="s">
        <v>135</v>
      </c>
      <c r="D4" s="135" t="s">
        <v>136</v>
      </c>
      <c r="E4" s="120" t="s">
        <v>137</v>
      </c>
      <c r="F4" s="121" t="s">
        <v>138</v>
      </c>
      <c r="G4" s="120" t="s">
        <v>139</v>
      </c>
      <c r="H4" s="119" t="s">
        <v>140</v>
      </c>
      <c r="I4" s="144"/>
      <c r="J4" s="145"/>
    </row>
    <row r="5" spans="1:10" s="111" customFormat="1" ht="18.75" customHeight="1">
      <c r="A5" s="123"/>
      <c r="B5" s="209"/>
      <c r="C5" s="136" t="s">
        <v>40</v>
      </c>
      <c r="D5" s="137" t="s">
        <v>39</v>
      </c>
      <c r="E5" s="124" t="s">
        <v>41</v>
      </c>
      <c r="F5" s="125"/>
      <c r="G5" s="124" t="s">
        <v>141</v>
      </c>
      <c r="H5" s="209"/>
      <c r="I5" s="146" t="s">
        <v>142</v>
      </c>
      <c r="J5" s="143" t="s">
        <v>143</v>
      </c>
    </row>
    <row r="6" spans="1:10" s="111" customFormat="1" ht="18.75" customHeight="1">
      <c r="A6" s="105">
        <v>20913</v>
      </c>
      <c r="B6" s="106">
        <v>7</v>
      </c>
      <c r="C6" s="107">
        <v>86.459</v>
      </c>
      <c r="D6" s="107">
        <v>86.4607</v>
      </c>
      <c r="E6" s="107">
        <f aca="true" t="shared" si="0" ref="E6:E11">D6-C6</f>
        <v>0.0016999999999995907</v>
      </c>
      <c r="F6" s="108">
        <f aca="true" t="shared" si="1" ref="F6:F11">((10^6)*E6/G6)</f>
        <v>5.68314779527159</v>
      </c>
      <c r="G6" s="109">
        <f aca="true" t="shared" si="2" ref="G6:G11">I6-J6</f>
        <v>299.13</v>
      </c>
      <c r="H6" s="106">
        <v>1</v>
      </c>
      <c r="I6" s="110">
        <v>817.98</v>
      </c>
      <c r="J6" s="109">
        <v>518.85</v>
      </c>
    </row>
    <row r="7" spans="1:10" s="111" customFormat="1" ht="18.75" customHeight="1">
      <c r="A7" s="105"/>
      <c r="B7" s="106">
        <v>8</v>
      </c>
      <c r="C7" s="107">
        <v>84.8091</v>
      </c>
      <c r="D7" s="107">
        <v>84.8153</v>
      </c>
      <c r="E7" s="107">
        <f t="shared" si="0"/>
        <v>0.006199999999992656</v>
      </c>
      <c r="F7" s="108">
        <f t="shared" si="1"/>
        <v>20.349218852542528</v>
      </c>
      <c r="G7" s="109">
        <f t="shared" si="2"/>
        <v>304.67999999999995</v>
      </c>
      <c r="H7" s="106">
        <v>2</v>
      </c>
      <c r="I7" s="110">
        <v>842.77</v>
      </c>
      <c r="J7" s="109">
        <v>538.09</v>
      </c>
    </row>
    <row r="8" spans="1:10" s="111" customFormat="1" ht="18.75" customHeight="1">
      <c r="A8" s="105"/>
      <c r="B8" s="106">
        <v>9</v>
      </c>
      <c r="C8" s="107">
        <v>87.6527</v>
      </c>
      <c r="D8" s="107">
        <v>87.6565</v>
      </c>
      <c r="E8" s="107">
        <f t="shared" si="0"/>
        <v>0.0037999999999982492</v>
      </c>
      <c r="F8" s="108">
        <f t="shared" si="1"/>
        <v>11.412439559114183</v>
      </c>
      <c r="G8" s="109">
        <f t="shared" si="2"/>
        <v>332.96999999999997</v>
      </c>
      <c r="H8" s="106">
        <v>3</v>
      </c>
      <c r="I8" s="110">
        <v>730.65</v>
      </c>
      <c r="J8" s="112">
        <v>397.68</v>
      </c>
    </row>
    <row r="9" spans="1:10" s="111" customFormat="1" ht="18.75" customHeight="1">
      <c r="A9" s="105">
        <v>20931</v>
      </c>
      <c r="B9" s="106">
        <v>10</v>
      </c>
      <c r="C9" s="107">
        <v>85.1043</v>
      </c>
      <c r="D9" s="107">
        <v>85.1092</v>
      </c>
      <c r="E9" s="107">
        <f t="shared" si="0"/>
        <v>0.004900000000006344</v>
      </c>
      <c r="F9" s="108">
        <f t="shared" si="1"/>
        <v>17.391921629894032</v>
      </c>
      <c r="G9" s="109">
        <f t="shared" si="2"/>
        <v>281.73999999999995</v>
      </c>
      <c r="H9" s="106">
        <v>4</v>
      </c>
      <c r="I9" s="110">
        <v>720.81</v>
      </c>
      <c r="J9" s="109">
        <v>439.07</v>
      </c>
    </row>
    <row r="10" spans="1:10" s="111" customFormat="1" ht="18.75" customHeight="1">
      <c r="A10" s="105"/>
      <c r="B10" s="106">
        <v>11</v>
      </c>
      <c r="C10" s="107">
        <v>86.1043</v>
      </c>
      <c r="D10" s="107">
        <v>86.1088</v>
      </c>
      <c r="E10" s="107">
        <f t="shared" si="0"/>
        <v>0.004500000000007276</v>
      </c>
      <c r="F10" s="108">
        <f t="shared" si="1"/>
        <v>16.970245502912384</v>
      </c>
      <c r="G10" s="109">
        <f t="shared" si="2"/>
        <v>265.16999999999996</v>
      </c>
      <c r="H10" s="106">
        <v>5</v>
      </c>
      <c r="I10" s="110">
        <v>817.37</v>
      </c>
      <c r="J10" s="109">
        <v>552.2</v>
      </c>
    </row>
    <row r="11" spans="1:10" s="111" customFormat="1" ht="18.75" customHeight="1">
      <c r="A11" s="105"/>
      <c r="B11" s="106">
        <v>12</v>
      </c>
      <c r="C11" s="107">
        <v>84.8571</v>
      </c>
      <c r="D11" s="107">
        <v>84.8607</v>
      </c>
      <c r="E11" s="107">
        <f t="shared" si="0"/>
        <v>0.00359999999999161</v>
      </c>
      <c r="F11" s="108">
        <f t="shared" si="1"/>
        <v>15.198209988565921</v>
      </c>
      <c r="G11" s="109">
        <f t="shared" si="2"/>
        <v>236.87</v>
      </c>
      <c r="H11" s="106">
        <v>6</v>
      </c>
      <c r="I11" s="110">
        <v>593.13</v>
      </c>
      <c r="J11" s="112">
        <v>356.26</v>
      </c>
    </row>
    <row r="12" spans="1:10" s="111" customFormat="1" ht="18.75" customHeight="1">
      <c r="A12" s="105">
        <v>20941</v>
      </c>
      <c r="B12" s="106">
        <v>10</v>
      </c>
      <c r="C12" s="107">
        <v>85.0803</v>
      </c>
      <c r="D12" s="107">
        <v>85.0809</v>
      </c>
      <c r="E12" s="107">
        <f aca="true" t="shared" si="3" ref="E12:E17">D12-C12</f>
        <v>0.0006000000000057071</v>
      </c>
      <c r="F12" s="108">
        <f aca="true" t="shared" si="4" ref="F12:F17">((10^6)*E12/G12)</f>
        <v>2.450079627611202</v>
      </c>
      <c r="G12" s="109">
        <f aca="true" t="shared" si="5" ref="G12:G17">I12-J12</f>
        <v>244.88999999999993</v>
      </c>
      <c r="H12" s="106">
        <v>7</v>
      </c>
      <c r="I12" s="110">
        <v>610.93</v>
      </c>
      <c r="J12" s="109">
        <v>366.04</v>
      </c>
    </row>
    <row r="13" spans="1:10" s="111" customFormat="1" ht="18.75" customHeight="1">
      <c r="A13" s="105"/>
      <c r="B13" s="106">
        <v>11</v>
      </c>
      <c r="C13" s="107">
        <v>86.0843</v>
      </c>
      <c r="D13" s="107">
        <v>86.0843</v>
      </c>
      <c r="E13" s="107">
        <f t="shared" si="3"/>
        <v>0</v>
      </c>
      <c r="F13" s="108">
        <f t="shared" si="4"/>
        <v>0</v>
      </c>
      <c r="G13" s="109">
        <f t="shared" si="5"/>
        <v>201.79999999999995</v>
      </c>
      <c r="H13" s="106">
        <v>8</v>
      </c>
      <c r="I13" s="110">
        <v>719.64</v>
      </c>
      <c r="J13" s="109">
        <v>517.84</v>
      </c>
    </row>
    <row r="14" spans="1:10" s="111" customFormat="1" ht="18.75" customHeight="1">
      <c r="A14" s="105"/>
      <c r="B14" s="106">
        <v>12</v>
      </c>
      <c r="C14" s="107">
        <v>84.7973</v>
      </c>
      <c r="D14" s="107">
        <v>84.7973</v>
      </c>
      <c r="E14" s="107">
        <f t="shared" si="3"/>
        <v>0</v>
      </c>
      <c r="F14" s="108">
        <f t="shared" si="4"/>
        <v>0</v>
      </c>
      <c r="G14" s="109">
        <f t="shared" si="5"/>
        <v>256.2</v>
      </c>
      <c r="H14" s="106">
        <v>9</v>
      </c>
      <c r="I14" s="110">
        <v>676.74</v>
      </c>
      <c r="J14" s="112">
        <v>420.54</v>
      </c>
    </row>
    <row r="15" spans="1:10" s="111" customFormat="1" ht="18.75" customHeight="1">
      <c r="A15" s="105">
        <v>20954</v>
      </c>
      <c r="B15" s="106">
        <v>13</v>
      </c>
      <c r="C15" s="107">
        <v>86.6878</v>
      </c>
      <c r="D15" s="107">
        <v>86.6878</v>
      </c>
      <c r="E15" s="107">
        <f t="shared" si="3"/>
        <v>0</v>
      </c>
      <c r="F15" s="108">
        <f t="shared" si="4"/>
        <v>0</v>
      </c>
      <c r="G15" s="109">
        <f t="shared" si="5"/>
        <v>223.33999999999997</v>
      </c>
      <c r="H15" s="106">
        <v>10</v>
      </c>
      <c r="I15" s="110">
        <v>662.39</v>
      </c>
      <c r="J15" s="109">
        <v>439.05</v>
      </c>
    </row>
    <row r="16" spans="1:10" s="111" customFormat="1" ht="18.75" customHeight="1">
      <c r="A16" s="105"/>
      <c r="B16" s="106">
        <v>14</v>
      </c>
      <c r="C16" s="107">
        <v>85.9152</v>
      </c>
      <c r="D16" s="107">
        <v>85.9152</v>
      </c>
      <c r="E16" s="107">
        <f t="shared" si="3"/>
        <v>0</v>
      </c>
      <c r="F16" s="108">
        <f t="shared" si="4"/>
        <v>0</v>
      </c>
      <c r="G16" s="109">
        <f t="shared" si="5"/>
        <v>275.4599999999999</v>
      </c>
      <c r="H16" s="106">
        <v>11</v>
      </c>
      <c r="I16" s="110">
        <v>788.91</v>
      </c>
      <c r="J16" s="109">
        <v>513.45</v>
      </c>
    </row>
    <row r="17" spans="1:10" s="111" customFormat="1" ht="18.75" customHeight="1">
      <c r="A17" s="105"/>
      <c r="B17" s="106">
        <v>15</v>
      </c>
      <c r="C17" s="107">
        <v>86.9685</v>
      </c>
      <c r="D17" s="107">
        <v>86.9695</v>
      </c>
      <c r="E17" s="107">
        <f t="shared" si="3"/>
        <v>0.000999999999990564</v>
      </c>
      <c r="F17" s="108">
        <f t="shared" si="4"/>
        <v>3.782720532571357</v>
      </c>
      <c r="G17" s="109">
        <f t="shared" si="5"/>
        <v>264.36</v>
      </c>
      <c r="H17" s="106">
        <v>12</v>
      </c>
      <c r="I17" s="110">
        <v>785.47</v>
      </c>
      <c r="J17" s="112">
        <v>521.11</v>
      </c>
    </row>
    <row r="18" spans="1:10" s="111" customFormat="1" ht="18.75" customHeight="1">
      <c r="A18" s="105">
        <v>20974</v>
      </c>
      <c r="B18" s="106">
        <v>1</v>
      </c>
      <c r="C18" s="107">
        <v>85.409</v>
      </c>
      <c r="D18" s="107">
        <v>85.4155</v>
      </c>
      <c r="E18" s="107">
        <f>D18-C18</f>
        <v>0.006499999999988404</v>
      </c>
      <c r="F18" s="108">
        <f>((10^6)*E18/G18)</f>
        <v>22.299986276891737</v>
      </c>
      <c r="G18" s="109">
        <f>I18-J18</f>
        <v>291.48</v>
      </c>
      <c r="H18" s="106">
        <v>13</v>
      </c>
      <c r="I18" s="110">
        <v>686.72</v>
      </c>
      <c r="J18" s="109">
        <v>395.24</v>
      </c>
    </row>
    <row r="19" spans="1:10" s="111" customFormat="1" ht="18.75" customHeight="1">
      <c r="A19" s="105"/>
      <c r="B19" s="106">
        <v>2</v>
      </c>
      <c r="C19" s="107">
        <v>87.4488</v>
      </c>
      <c r="D19" s="107">
        <v>87.4506</v>
      </c>
      <c r="E19" s="107">
        <f aca="true" t="shared" si="6" ref="E19:E26">D19-C19</f>
        <v>0.0017999999999886995</v>
      </c>
      <c r="F19" s="108">
        <f aca="true" t="shared" si="7" ref="F19:F26">((10^6)*E19/G19)</f>
        <v>5.779047741319228</v>
      </c>
      <c r="G19" s="109">
        <f aca="true" t="shared" si="8" ref="G19:G26">I19-J19</f>
        <v>311.46999999999997</v>
      </c>
      <c r="H19" s="106">
        <v>14</v>
      </c>
      <c r="I19" s="110">
        <v>641.64</v>
      </c>
      <c r="J19" s="109">
        <v>330.17</v>
      </c>
    </row>
    <row r="20" spans="1:10" s="111" customFormat="1" ht="18.75" customHeight="1">
      <c r="A20" s="105"/>
      <c r="B20" s="106">
        <v>3</v>
      </c>
      <c r="C20" s="107">
        <v>85.8528</v>
      </c>
      <c r="D20" s="107">
        <v>85.8615</v>
      </c>
      <c r="E20" s="107">
        <f t="shared" si="6"/>
        <v>0.008700000000004593</v>
      </c>
      <c r="F20" s="108">
        <f t="shared" si="7"/>
        <v>26.248698879164248</v>
      </c>
      <c r="G20" s="109">
        <f t="shared" si="8"/>
        <v>331.44499999999994</v>
      </c>
      <c r="H20" s="106">
        <v>15</v>
      </c>
      <c r="I20" s="110">
        <v>699.045</v>
      </c>
      <c r="J20" s="112">
        <v>367.6</v>
      </c>
    </row>
    <row r="21" spans="1:10" s="111" customFormat="1" ht="18.75" customHeight="1">
      <c r="A21" s="105">
        <v>20982</v>
      </c>
      <c r="B21" s="106">
        <v>4</v>
      </c>
      <c r="C21" s="107">
        <v>85.0186</v>
      </c>
      <c r="D21" s="107">
        <v>85.2359</v>
      </c>
      <c r="E21" s="107">
        <f t="shared" si="6"/>
        <v>0.2172999999999945</v>
      </c>
      <c r="F21" s="108">
        <f t="shared" si="7"/>
        <v>653.4355735979387</v>
      </c>
      <c r="G21" s="109">
        <f t="shared" si="8"/>
        <v>332.54999999999995</v>
      </c>
      <c r="H21" s="106">
        <v>16</v>
      </c>
      <c r="I21" s="110">
        <v>686.42</v>
      </c>
      <c r="J21" s="109">
        <v>353.87</v>
      </c>
    </row>
    <row r="22" spans="1:10" s="111" customFormat="1" ht="18.75" customHeight="1">
      <c r="A22" s="105"/>
      <c r="B22" s="106">
        <v>5</v>
      </c>
      <c r="C22" s="107">
        <v>85.0373</v>
      </c>
      <c r="D22" s="107">
        <v>85.224</v>
      </c>
      <c r="E22" s="107">
        <f t="shared" si="6"/>
        <v>0.18670000000000186</v>
      </c>
      <c r="F22" s="108">
        <f t="shared" si="7"/>
        <v>626.2158717381158</v>
      </c>
      <c r="G22" s="109">
        <f t="shared" si="8"/>
        <v>298.14000000000004</v>
      </c>
      <c r="H22" s="106">
        <v>17</v>
      </c>
      <c r="I22" s="110">
        <v>664.19</v>
      </c>
      <c r="J22" s="109">
        <v>366.05</v>
      </c>
    </row>
    <row r="23" spans="1:10" s="111" customFormat="1" ht="18.75" customHeight="1">
      <c r="A23" s="105"/>
      <c r="B23" s="106">
        <v>6</v>
      </c>
      <c r="C23" s="107">
        <v>87.3941</v>
      </c>
      <c r="D23" s="107">
        <v>87.536</v>
      </c>
      <c r="E23" s="107">
        <f t="shared" si="6"/>
        <v>0.1419000000000068</v>
      </c>
      <c r="F23" s="108">
        <f t="shared" si="7"/>
        <v>586.7515712868293</v>
      </c>
      <c r="G23" s="109">
        <f t="shared" si="8"/>
        <v>241.84000000000003</v>
      </c>
      <c r="H23" s="106">
        <v>18</v>
      </c>
      <c r="I23" s="110">
        <v>797.69</v>
      </c>
      <c r="J23" s="112">
        <v>555.85</v>
      </c>
    </row>
    <row r="24" spans="1:10" s="111" customFormat="1" ht="18.75" customHeight="1">
      <c r="A24" s="105">
        <v>20994</v>
      </c>
      <c r="B24" s="106">
        <v>7</v>
      </c>
      <c r="C24" s="107">
        <v>86.4544</v>
      </c>
      <c r="D24" s="107">
        <v>86.4646</v>
      </c>
      <c r="E24" s="107">
        <f t="shared" si="6"/>
        <v>0.010199999999997544</v>
      </c>
      <c r="F24" s="108">
        <f t="shared" si="7"/>
        <v>39.66093786452114</v>
      </c>
      <c r="G24" s="109">
        <f t="shared" si="8"/>
        <v>257.17999999999995</v>
      </c>
      <c r="H24" s="106">
        <v>19</v>
      </c>
      <c r="I24" s="110">
        <v>591.78</v>
      </c>
      <c r="J24" s="109">
        <v>334.6</v>
      </c>
    </row>
    <row r="25" spans="1:10" s="111" customFormat="1" ht="18.75" customHeight="1">
      <c r="A25" s="105"/>
      <c r="B25" s="106">
        <v>8</v>
      </c>
      <c r="C25" s="107">
        <v>84.8022</v>
      </c>
      <c r="D25" s="107">
        <v>84.8163</v>
      </c>
      <c r="E25" s="107">
        <f t="shared" si="6"/>
        <v>0.014099999999999113</v>
      </c>
      <c r="F25" s="108">
        <f t="shared" si="7"/>
        <v>51.36237796881507</v>
      </c>
      <c r="G25" s="109">
        <f t="shared" si="8"/>
        <v>274.52</v>
      </c>
      <c r="H25" s="106">
        <v>20</v>
      </c>
      <c r="I25" s="110">
        <v>782.41</v>
      </c>
      <c r="J25" s="109">
        <v>507.89</v>
      </c>
    </row>
    <row r="26" spans="1:10" s="111" customFormat="1" ht="18.75" customHeight="1">
      <c r="A26" s="105"/>
      <c r="B26" s="106">
        <v>9</v>
      </c>
      <c r="C26" s="107">
        <v>87.6401</v>
      </c>
      <c r="D26" s="107">
        <v>87.6538</v>
      </c>
      <c r="E26" s="107">
        <f t="shared" si="6"/>
        <v>0.013700000000000045</v>
      </c>
      <c r="F26" s="108">
        <f t="shared" si="7"/>
        <v>45.49681190223182</v>
      </c>
      <c r="G26" s="109">
        <f t="shared" si="8"/>
        <v>301.12</v>
      </c>
      <c r="H26" s="106">
        <v>21</v>
      </c>
      <c r="I26" s="110">
        <v>668.64</v>
      </c>
      <c r="J26" s="112">
        <v>367.52</v>
      </c>
    </row>
    <row r="27" spans="1:10" s="111" customFormat="1" ht="18.75" customHeight="1">
      <c r="A27" s="105">
        <v>21003</v>
      </c>
      <c r="B27" s="106">
        <v>1</v>
      </c>
      <c r="C27" s="107">
        <v>85.3913</v>
      </c>
      <c r="D27" s="107">
        <v>85.3918</v>
      </c>
      <c r="E27" s="107">
        <f>D27-C27</f>
        <v>0.0005000000000023874</v>
      </c>
      <c r="F27" s="108">
        <f>((10^6)*E27/G27)</f>
        <v>1.885440627483644</v>
      </c>
      <c r="G27" s="109">
        <f>I27-J27</f>
        <v>265.18999999999994</v>
      </c>
      <c r="H27" s="106">
        <v>22</v>
      </c>
      <c r="I27" s="110">
        <v>795.77</v>
      </c>
      <c r="J27" s="109">
        <v>530.58</v>
      </c>
    </row>
    <row r="28" spans="1:10" s="111" customFormat="1" ht="18.75" customHeight="1">
      <c r="A28" s="105"/>
      <c r="B28" s="106">
        <v>2</v>
      </c>
      <c r="C28" s="107">
        <v>87.4637</v>
      </c>
      <c r="D28" s="107">
        <v>87.464</v>
      </c>
      <c r="E28" s="107">
        <f aca="true" t="shared" si="9" ref="E28:E35">D28-C28</f>
        <v>0.0002999999999957481</v>
      </c>
      <c r="F28" s="108">
        <f aca="true" t="shared" si="10" ref="F28:F35">((10^6)*E28/G28)</f>
        <v>1.3323858589258668</v>
      </c>
      <c r="G28" s="109">
        <f aca="true" t="shared" si="11" ref="G28:G35">I28-J28</f>
        <v>225.15999999999997</v>
      </c>
      <c r="H28" s="106">
        <v>23</v>
      </c>
      <c r="I28" s="110">
        <v>768.48</v>
      </c>
      <c r="J28" s="109">
        <v>543.32</v>
      </c>
    </row>
    <row r="29" spans="1:10" s="111" customFormat="1" ht="18.75" customHeight="1">
      <c r="A29" s="105"/>
      <c r="B29" s="106">
        <v>3</v>
      </c>
      <c r="C29" s="107">
        <v>85.8429</v>
      </c>
      <c r="D29" s="107">
        <v>85.8435</v>
      </c>
      <c r="E29" s="107">
        <f t="shared" si="9"/>
        <v>0.0006000000000057071</v>
      </c>
      <c r="F29" s="108">
        <f t="shared" si="10"/>
        <v>2.461336505746018</v>
      </c>
      <c r="G29" s="109">
        <f t="shared" si="11"/>
        <v>243.7700000000001</v>
      </c>
      <c r="H29" s="106">
        <v>24</v>
      </c>
      <c r="I29" s="110">
        <v>798.83</v>
      </c>
      <c r="J29" s="112">
        <v>555.06</v>
      </c>
    </row>
    <row r="30" spans="1:10" s="111" customFormat="1" ht="18.75" customHeight="1">
      <c r="A30" s="105">
        <v>21016</v>
      </c>
      <c r="B30" s="106">
        <v>4</v>
      </c>
      <c r="C30" s="107">
        <v>84.9838</v>
      </c>
      <c r="D30" s="107">
        <v>85.0143</v>
      </c>
      <c r="E30" s="107">
        <f t="shared" si="9"/>
        <v>0.030500000000003524</v>
      </c>
      <c r="F30" s="108">
        <f t="shared" si="10"/>
        <v>113.98034306216053</v>
      </c>
      <c r="G30" s="109">
        <f t="shared" si="11"/>
        <v>267.5899999999999</v>
      </c>
      <c r="H30" s="106">
        <v>25</v>
      </c>
      <c r="I30" s="110">
        <v>825.41</v>
      </c>
      <c r="J30" s="109">
        <v>557.82</v>
      </c>
    </row>
    <row r="31" spans="1:10" s="111" customFormat="1" ht="18.75" customHeight="1">
      <c r="A31" s="105"/>
      <c r="B31" s="106">
        <v>5</v>
      </c>
      <c r="C31" s="107">
        <v>85.0132</v>
      </c>
      <c r="D31" s="107">
        <v>85.0361</v>
      </c>
      <c r="E31" s="107">
        <f t="shared" si="9"/>
        <v>0.022900000000007026</v>
      </c>
      <c r="F31" s="108">
        <f t="shared" si="10"/>
        <v>99.30615784911978</v>
      </c>
      <c r="G31" s="109">
        <f t="shared" si="11"/>
        <v>230.60000000000002</v>
      </c>
      <c r="H31" s="106">
        <v>26</v>
      </c>
      <c r="I31" s="110">
        <v>773.73</v>
      </c>
      <c r="J31" s="109">
        <v>543.13</v>
      </c>
    </row>
    <row r="32" spans="1:10" s="111" customFormat="1" ht="18.75" customHeight="1">
      <c r="A32" s="105"/>
      <c r="B32" s="106">
        <v>6</v>
      </c>
      <c r="C32" s="107">
        <v>87.389</v>
      </c>
      <c r="D32" s="107">
        <v>87.4256</v>
      </c>
      <c r="E32" s="107">
        <f t="shared" si="9"/>
        <v>0.03660000000000707</v>
      </c>
      <c r="F32" s="108">
        <f t="shared" si="10"/>
        <v>115.23566638332255</v>
      </c>
      <c r="G32" s="109">
        <f t="shared" si="11"/>
        <v>317.60999999999996</v>
      </c>
      <c r="H32" s="106">
        <v>27</v>
      </c>
      <c r="I32" s="110">
        <v>664.31</v>
      </c>
      <c r="J32" s="112">
        <v>346.7</v>
      </c>
    </row>
    <row r="33" spans="1:10" s="111" customFormat="1" ht="18.75" customHeight="1">
      <c r="A33" s="105">
        <v>21025</v>
      </c>
      <c r="B33" s="106">
        <v>7</v>
      </c>
      <c r="C33" s="107">
        <v>86.458</v>
      </c>
      <c r="D33" s="107">
        <v>86.46</v>
      </c>
      <c r="E33" s="107">
        <f t="shared" si="9"/>
        <v>0.001999999999995339</v>
      </c>
      <c r="F33" s="108">
        <f t="shared" si="10"/>
        <v>6.765899864666234</v>
      </c>
      <c r="G33" s="109">
        <f t="shared" si="11"/>
        <v>295.6</v>
      </c>
      <c r="H33" s="106">
        <v>28</v>
      </c>
      <c r="I33" s="110">
        <v>716.1</v>
      </c>
      <c r="J33" s="109">
        <v>420.5</v>
      </c>
    </row>
    <row r="34" spans="1:10" s="111" customFormat="1" ht="18.75" customHeight="1">
      <c r="A34" s="105"/>
      <c r="B34" s="106">
        <v>8</v>
      </c>
      <c r="C34" s="107">
        <v>84.7792</v>
      </c>
      <c r="D34" s="107">
        <v>84.783</v>
      </c>
      <c r="E34" s="107">
        <f t="shared" si="9"/>
        <v>0.0037999999999982492</v>
      </c>
      <c r="F34" s="108">
        <f t="shared" si="10"/>
        <v>11.231305787072912</v>
      </c>
      <c r="G34" s="109">
        <f t="shared" si="11"/>
        <v>338.34</v>
      </c>
      <c r="H34" s="106">
        <v>29</v>
      </c>
      <c r="I34" s="110">
        <v>717.18</v>
      </c>
      <c r="J34" s="109">
        <v>378.84</v>
      </c>
    </row>
    <row r="35" spans="1:10" s="111" customFormat="1" ht="18.75" customHeight="1">
      <c r="A35" s="105"/>
      <c r="B35" s="106">
        <v>9</v>
      </c>
      <c r="C35" s="107">
        <v>87.6362</v>
      </c>
      <c r="D35" s="107">
        <v>87.6427</v>
      </c>
      <c r="E35" s="107">
        <f t="shared" si="9"/>
        <v>0.006500000000002615</v>
      </c>
      <c r="F35" s="108">
        <f t="shared" si="10"/>
        <v>20.433183489995958</v>
      </c>
      <c r="G35" s="109">
        <f t="shared" si="11"/>
        <v>318.11</v>
      </c>
      <c r="H35" s="106">
        <v>30</v>
      </c>
      <c r="I35" s="110">
        <v>705.64</v>
      </c>
      <c r="J35" s="112">
        <v>387.53</v>
      </c>
    </row>
    <row r="36" spans="1:10" s="111" customFormat="1" ht="18.75" customHeight="1">
      <c r="A36" s="105">
        <v>21037</v>
      </c>
      <c r="B36" s="106">
        <v>1</v>
      </c>
      <c r="C36" s="107">
        <v>85.4008</v>
      </c>
      <c r="D36" s="107">
        <v>85.429</v>
      </c>
      <c r="E36" s="107">
        <f>D36-C36</f>
        <v>0.028199999999998226</v>
      </c>
      <c r="F36" s="108">
        <f>((10^6)*E36/G36)</f>
        <v>94.39646515363937</v>
      </c>
      <c r="G36" s="109">
        <f>I36-J36</f>
        <v>298.74</v>
      </c>
      <c r="H36" s="106">
        <v>31</v>
      </c>
      <c r="I36" s="110">
        <v>829.96</v>
      </c>
      <c r="J36" s="109">
        <v>531.22</v>
      </c>
    </row>
    <row r="37" spans="1:10" s="111" customFormat="1" ht="18.75" customHeight="1">
      <c r="A37" s="105"/>
      <c r="B37" s="106">
        <v>2</v>
      </c>
      <c r="C37" s="107">
        <v>87.4754</v>
      </c>
      <c r="D37" s="107">
        <v>87.4977</v>
      </c>
      <c r="E37" s="107">
        <f aca="true" t="shared" si="12" ref="E37:E53">D37-C37</f>
        <v>0.02230000000000132</v>
      </c>
      <c r="F37" s="108">
        <f aca="true" t="shared" si="13" ref="F37:F53">((10^6)*E37/G37)</f>
        <v>87.23887019795524</v>
      </c>
      <c r="G37" s="109">
        <f aca="true" t="shared" si="14" ref="G37:G53">I37-J37</f>
        <v>255.62</v>
      </c>
      <c r="H37" s="106">
        <v>32</v>
      </c>
      <c r="I37" s="110">
        <v>821.15</v>
      </c>
      <c r="J37" s="109">
        <v>565.53</v>
      </c>
    </row>
    <row r="38" spans="1:10" s="111" customFormat="1" ht="18.75" customHeight="1">
      <c r="A38" s="105"/>
      <c r="B38" s="106">
        <v>3</v>
      </c>
      <c r="C38" s="107">
        <v>85.8495</v>
      </c>
      <c r="D38" s="107">
        <v>85.8849</v>
      </c>
      <c r="E38" s="107">
        <f t="shared" si="12"/>
        <v>0.03539999999999566</v>
      </c>
      <c r="F38" s="108">
        <f t="shared" si="13"/>
        <v>104.87645908631764</v>
      </c>
      <c r="G38" s="109">
        <f t="shared" si="14"/>
        <v>337.54</v>
      </c>
      <c r="H38" s="106">
        <v>33</v>
      </c>
      <c r="I38" s="110">
        <v>648.86</v>
      </c>
      <c r="J38" s="112">
        <v>311.32</v>
      </c>
    </row>
    <row r="39" spans="1:10" s="111" customFormat="1" ht="18.75" customHeight="1">
      <c r="A39" s="105">
        <v>21053</v>
      </c>
      <c r="B39" s="106">
        <v>4</v>
      </c>
      <c r="C39" s="107">
        <v>84.999</v>
      </c>
      <c r="D39" s="107">
        <v>85.1168</v>
      </c>
      <c r="E39" s="107">
        <f t="shared" si="12"/>
        <v>0.11780000000000257</v>
      </c>
      <c r="F39" s="108">
        <f t="shared" si="13"/>
        <v>413.0724454730437</v>
      </c>
      <c r="G39" s="109">
        <f t="shared" si="14"/>
        <v>285.17999999999995</v>
      </c>
      <c r="H39" s="106">
        <v>34</v>
      </c>
      <c r="I39" s="110">
        <v>777.18</v>
      </c>
      <c r="J39" s="109">
        <v>492</v>
      </c>
    </row>
    <row r="40" spans="1:10" s="111" customFormat="1" ht="18.75" customHeight="1">
      <c r="A40" s="105"/>
      <c r="B40" s="106">
        <v>5</v>
      </c>
      <c r="C40" s="107">
        <v>85.0336</v>
      </c>
      <c r="D40" s="107">
        <v>85.1295</v>
      </c>
      <c r="E40" s="107">
        <f t="shared" si="12"/>
        <v>0.09589999999998611</v>
      </c>
      <c r="F40" s="108">
        <f t="shared" si="13"/>
        <v>357.0231934774809</v>
      </c>
      <c r="G40" s="109">
        <f t="shared" si="14"/>
        <v>268.6099999999999</v>
      </c>
      <c r="H40" s="106">
        <v>35</v>
      </c>
      <c r="I40" s="110">
        <v>808.8</v>
      </c>
      <c r="J40" s="109">
        <v>540.19</v>
      </c>
    </row>
    <row r="41" spans="1:10" s="111" customFormat="1" ht="18.75" customHeight="1">
      <c r="A41" s="105"/>
      <c r="B41" s="106">
        <v>6</v>
      </c>
      <c r="C41" s="107">
        <v>87.4023</v>
      </c>
      <c r="D41" s="107">
        <v>87.4964</v>
      </c>
      <c r="E41" s="107">
        <f t="shared" si="12"/>
        <v>0.09409999999999741</v>
      </c>
      <c r="F41" s="108">
        <f t="shared" si="13"/>
        <v>326.5660246399354</v>
      </c>
      <c r="G41" s="109">
        <f t="shared" si="14"/>
        <v>288.1500000000001</v>
      </c>
      <c r="H41" s="106">
        <v>36</v>
      </c>
      <c r="I41" s="110">
        <v>834.7</v>
      </c>
      <c r="J41" s="112">
        <v>546.55</v>
      </c>
    </row>
    <row r="42" spans="1:10" s="111" customFormat="1" ht="18.75" customHeight="1">
      <c r="A42" s="105">
        <v>21058</v>
      </c>
      <c r="B42" s="106">
        <v>7</v>
      </c>
      <c r="C42" s="107">
        <v>86.4294</v>
      </c>
      <c r="D42" s="107">
        <v>86.8285</v>
      </c>
      <c r="E42" s="107">
        <f t="shared" si="12"/>
        <v>0.39910000000000423</v>
      </c>
      <c r="F42" s="108">
        <f t="shared" si="13"/>
        <v>1603.7773759292916</v>
      </c>
      <c r="G42" s="109">
        <f t="shared" si="14"/>
        <v>248.85000000000002</v>
      </c>
      <c r="H42" s="106">
        <v>37</v>
      </c>
      <c r="I42" s="110">
        <v>626.34</v>
      </c>
      <c r="J42" s="109">
        <v>377.49</v>
      </c>
    </row>
    <row r="43" spans="1:10" s="111" customFormat="1" ht="18.75" customHeight="1">
      <c r="A43" s="105"/>
      <c r="B43" s="106">
        <v>8</v>
      </c>
      <c r="C43" s="107">
        <v>84.778</v>
      </c>
      <c r="D43" s="107">
        <v>85.101</v>
      </c>
      <c r="E43" s="107">
        <f t="shared" si="12"/>
        <v>0.3229999999999933</v>
      </c>
      <c r="F43" s="108">
        <f t="shared" si="13"/>
        <v>1101.5244006411122</v>
      </c>
      <c r="G43" s="109">
        <f t="shared" si="14"/>
        <v>293.22999999999996</v>
      </c>
      <c r="H43" s="106">
        <v>38</v>
      </c>
      <c r="I43" s="110">
        <v>625.89</v>
      </c>
      <c r="J43" s="109">
        <v>332.66</v>
      </c>
    </row>
    <row r="44" spans="1:10" s="111" customFormat="1" ht="18.75" customHeight="1">
      <c r="A44" s="105"/>
      <c r="B44" s="106">
        <v>9</v>
      </c>
      <c r="C44" s="107">
        <v>87.6496</v>
      </c>
      <c r="D44" s="107">
        <v>88.0232</v>
      </c>
      <c r="E44" s="107">
        <f t="shared" si="12"/>
        <v>0.37359999999999616</v>
      </c>
      <c r="F44" s="108">
        <f t="shared" si="13"/>
        <v>1277.7891784663666</v>
      </c>
      <c r="G44" s="109">
        <f t="shared" si="14"/>
        <v>292.37999999999994</v>
      </c>
      <c r="H44" s="106">
        <v>39</v>
      </c>
      <c r="I44" s="110">
        <v>687.55</v>
      </c>
      <c r="J44" s="112">
        <v>395.17</v>
      </c>
    </row>
    <row r="45" spans="1:10" ht="18.75" customHeight="1">
      <c r="A45" s="105">
        <v>21067</v>
      </c>
      <c r="B45" s="128">
        <v>10</v>
      </c>
      <c r="C45" s="126">
        <v>85.3849</v>
      </c>
      <c r="D45" s="126">
        <v>85.6053</v>
      </c>
      <c r="E45" s="126">
        <f t="shared" si="12"/>
        <v>0.22039999999999793</v>
      </c>
      <c r="F45" s="108">
        <f t="shared" si="13"/>
        <v>891.9465803318415</v>
      </c>
      <c r="G45" s="127">
        <f t="shared" si="14"/>
        <v>247.0999999999999</v>
      </c>
      <c r="H45" s="106">
        <v>40</v>
      </c>
      <c r="I45" s="127">
        <v>790.29</v>
      </c>
      <c r="J45" s="127">
        <v>543.19</v>
      </c>
    </row>
    <row r="46" spans="1:10" ht="18.75" customHeight="1">
      <c r="A46" s="130"/>
      <c r="B46" s="128">
        <v>11</v>
      </c>
      <c r="C46" s="126">
        <v>87.4399</v>
      </c>
      <c r="D46" s="126">
        <v>87.6504</v>
      </c>
      <c r="E46" s="126">
        <f t="shared" si="12"/>
        <v>0.21050000000001035</v>
      </c>
      <c r="F46" s="108">
        <f t="shared" si="13"/>
        <v>640.771970411891</v>
      </c>
      <c r="G46" s="127">
        <f t="shared" si="14"/>
        <v>328.51000000000005</v>
      </c>
      <c r="H46" s="106">
        <v>41</v>
      </c>
      <c r="I46" s="127">
        <v>693.7</v>
      </c>
      <c r="J46" s="127">
        <v>365.19</v>
      </c>
    </row>
    <row r="47" spans="1:10" ht="18.75" customHeight="1">
      <c r="A47" s="130"/>
      <c r="B47" s="128">
        <v>12</v>
      </c>
      <c r="C47" s="126">
        <v>85.8018</v>
      </c>
      <c r="D47" s="126">
        <v>86.0027</v>
      </c>
      <c r="E47" s="126">
        <f t="shared" si="12"/>
        <v>0.2009000000000043</v>
      </c>
      <c r="F47" s="108">
        <f t="shared" si="13"/>
        <v>720.3298673359782</v>
      </c>
      <c r="G47" s="127">
        <f t="shared" si="14"/>
        <v>278.9</v>
      </c>
      <c r="H47" s="106">
        <v>42</v>
      </c>
      <c r="I47" s="127">
        <v>679.92</v>
      </c>
      <c r="J47" s="127">
        <v>401.02</v>
      </c>
    </row>
    <row r="48" spans="1:10" ht="18.75" customHeight="1">
      <c r="A48" s="105">
        <v>21074</v>
      </c>
      <c r="B48" s="128">
        <v>13</v>
      </c>
      <c r="C48" s="126">
        <v>84.9925</v>
      </c>
      <c r="D48" s="126">
        <v>85.0022</v>
      </c>
      <c r="E48" s="126">
        <f t="shared" si="12"/>
        <v>0.009699999999995157</v>
      </c>
      <c r="F48" s="108">
        <f t="shared" si="13"/>
        <v>31.248993266953896</v>
      </c>
      <c r="G48" s="127">
        <f t="shared" si="14"/>
        <v>310.40999999999997</v>
      </c>
      <c r="H48" s="106">
        <v>43</v>
      </c>
      <c r="I48" s="127">
        <v>641.68</v>
      </c>
      <c r="J48" s="127">
        <v>331.27</v>
      </c>
    </row>
    <row r="49" spans="1:10" ht="18.75" customHeight="1">
      <c r="A49" s="130"/>
      <c r="B49" s="128">
        <v>14</v>
      </c>
      <c r="C49" s="126">
        <v>85.0369</v>
      </c>
      <c r="D49" s="126">
        <v>85.0475</v>
      </c>
      <c r="E49" s="126">
        <f t="shared" si="12"/>
        <v>0.010599999999996612</v>
      </c>
      <c r="F49" s="108">
        <f t="shared" si="13"/>
        <v>38.42668116728879</v>
      </c>
      <c r="G49" s="127">
        <f t="shared" si="14"/>
        <v>275.85</v>
      </c>
      <c r="H49" s="106">
        <v>44</v>
      </c>
      <c r="I49" s="127">
        <v>823.91</v>
      </c>
      <c r="J49" s="127">
        <v>548.06</v>
      </c>
    </row>
    <row r="50" spans="1:10" ht="18.75" customHeight="1">
      <c r="A50" s="130"/>
      <c r="B50" s="128">
        <v>15</v>
      </c>
      <c r="C50" s="126">
        <v>87.3939</v>
      </c>
      <c r="D50" s="126">
        <v>87.4098</v>
      </c>
      <c r="E50" s="126">
        <f t="shared" si="12"/>
        <v>0.015900000000002024</v>
      </c>
      <c r="F50" s="108">
        <f t="shared" si="13"/>
        <v>48.211036992122565</v>
      </c>
      <c r="G50" s="127">
        <f t="shared" si="14"/>
        <v>329.8</v>
      </c>
      <c r="H50" s="106">
        <v>45</v>
      </c>
      <c r="I50" s="127">
        <v>694.97</v>
      </c>
      <c r="J50" s="127">
        <v>365.17</v>
      </c>
    </row>
    <row r="51" spans="1:10" s="111" customFormat="1" ht="18.75" customHeight="1">
      <c r="A51" s="105">
        <v>21087</v>
      </c>
      <c r="B51" s="128">
        <v>16</v>
      </c>
      <c r="C51" s="126">
        <v>86.418</v>
      </c>
      <c r="D51" s="126">
        <v>86.4308</v>
      </c>
      <c r="E51" s="126">
        <f t="shared" si="12"/>
        <v>0.01279999999999859</v>
      </c>
      <c r="F51" s="108">
        <f t="shared" si="13"/>
        <v>41.40384926410671</v>
      </c>
      <c r="G51" s="127">
        <f t="shared" si="14"/>
        <v>309.15000000000003</v>
      </c>
      <c r="H51" s="106">
        <v>46</v>
      </c>
      <c r="I51" s="127">
        <v>645.48</v>
      </c>
      <c r="J51" s="127">
        <v>336.33</v>
      </c>
    </row>
    <row r="52" spans="1:10" s="111" customFormat="1" ht="18.75" customHeight="1">
      <c r="A52" s="130"/>
      <c r="B52" s="128">
        <v>17</v>
      </c>
      <c r="C52" s="126">
        <v>84.791</v>
      </c>
      <c r="D52" s="126">
        <v>84.8055</v>
      </c>
      <c r="E52" s="126">
        <f t="shared" si="12"/>
        <v>0.014499999999998181</v>
      </c>
      <c r="F52" s="108">
        <f t="shared" si="13"/>
        <v>46.07562758181818</v>
      </c>
      <c r="G52" s="127">
        <f t="shared" si="14"/>
        <v>314.7</v>
      </c>
      <c r="H52" s="106">
        <v>47</v>
      </c>
      <c r="I52" s="127">
        <v>636.11</v>
      </c>
      <c r="J52" s="127">
        <v>321.41</v>
      </c>
    </row>
    <row r="53" spans="1:10" s="111" customFormat="1" ht="18.75" customHeight="1">
      <c r="A53" s="130"/>
      <c r="B53" s="128">
        <v>18</v>
      </c>
      <c r="C53" s="126">
        <v>87.6355</v>
      </c>
      <c r="D53" s="126">
        <v>87.6544</v>
      </c>
      <c r="E53" s="126">
        <f t="shared" si="12"/>
        <v>0.018900000000002137</v>
      </c>
      <c r="F53" s="108">
        <f t="shared" si="13"/>
        <v>69.91713524712243</v>
      </c>
      <c r="G53" s="127">
        <f t="shared" si="14"/>
        <v>270.32000000000005</v>
      </c>
      <c r="H53" s="106">
        <v>48</v>
      </c>
      <c r="I53" s="127">
        <v>665.72</v>
      </c>
      <c r="J53" s="127">
        <v>395.4</v>
      </c>
    </row>
    <row r="54" spans="1:10" s="111" customFormat="1" ht="18.75" customHeight="1">
      <c r="A54" s="105">
        <v>21099</v>
      </c>
      <c r="B54" s="128">
        <v>1</v>
      </c>
      <c r="C54" s="138">
        <v>85.3947</v>
      </c>
      <c r="D54" s="138">
        <v>85.464</v>
      </c>
      <c r="E54" s="126">
        <f aca="true" t="shared" si="15" ref="E54:E64">D54-C54</f>
        <v>0.06929999999999836</v>
      </c>
      <c r="F54" s="108">
        <f aca="true" t="shared" si="16" ref="F54:F64">((10^6)*E54/G54)</f>
        <v>223.88782993570373</v>
      </c>
      <c r="G54" s="127">
        <f aca="true" t="shared" si="17" ref="G54:G64">I54-J54</f>
        <v>309.53</v>
      </c>
      <c r="H54" s="106">
        <v>49</v>
      </c>
      <c r="I54" s="147">
        <v>688.38</v>
      </c>
      <c r="J54" s="147">
        <v>378.85</v>
      </c>
    </row>
    <row r="55" spans="1:10" ht="18.75" customHeight="1">
      <c r="A55" s="130"/>
      <c r="B55" s="129">
        <v>2</v>
      </c>
      <c r="C55" s="138">
        <v>87.4766</v>
      </c>
      <c r="D55" s="138">
        <v>87.5318</v>
      </c>
      <c r="E55" s="126">
        <f t="shared" si="15"/>
        <v>0.05519999999999925</v>
      </c>
      <c r="F55" s="108">
        <f t="shared" si="16"/>
        <v>178.93030794165077</v>
      </c>
      <c r="G55" s="127">
        <f t="shared" si="17"/>
        <v>308.49999999999994</v>
      </c>
      <c r="H55" s="106">
        <v>50</v>
      </c>
      <c r="I55" s="147">
        <v>683.55</v>
      </c>
      <c r="J55" s="147">
        <v>375.05</v>
      </c>
    </row>
    <row r="56" spans="1:10" ht="18.75" customHeight="1">
      <c r="A56" s="130"/>
      <c r="B56" s="128">
        <v>3</v>
      </c>
      <c r="C56" s="138">
        <v>85.863</v>
      </c>
      <c r="D56" s="138">
        <v>85.9148</v>
      </c>
      <c r="E56" s="126">
        <f t="shared" si="15"/>
        <v>0.05180000000000007</v>
      </c>
      <c r="F56" s="108">
        <f t="shared" si="16"/>
        <v>147.46491302986328</v>
      </c>
      <c r="G56" s="127">
        <f t="shared" si="17"/>
        <v>351.2699999999999</v>
      </c>
      <c r="H56" s="106">
        <v>51</v>
      </c>
      <c r="I56" s="147">
        <v>830.43</v>
      </c>
      <c r="J56" s="147">
        <v>479.16</v>
      </c>
    </row>
    <row r="57" spans="1:10" ht="18.75" customHeight="1">
      <c r="A57" s="130">
        <v>21107</v>
      </c>
      <c r="B57" s="129">
        <v>4</v>
      </c>
      <c r="C57" s="138">
        <v>85.0063</v>
      </c>
      <c r="D57" s="138">
        <v>85.0101</v>
      </c>
      <c r="E57" s="126">
        <f t="shared" si="15"/>
        <v>0.0037999999999982492</v>
      </c>
      <c r="F57" s="108">
        <f t="shared" si="16"/>
        <v>13.110681755445242</v>
      </c>
      <c r="G57" s="127">
        <f t="shared" si="17"/>
        <v>289.84000000000003</v>
      </c>
      <c r="H57" s="106">
        <v>52</v>
      </c>
      <c r="I57" s="147">
        <v>819.73</v>
      </c>
      <c r="J57" s="147">
        <v>529.89</v>
      </c>
    </row>
    <row r="58" spans="1:10" ht="18.75" customHeight="1">
      <c r="A58" s="130"/>
      <c r="B58" s="128">
        <v>5</v>
      </c>
      <c r="C58" s="138">
        <v>85.0465</v>
      </c>
      <c r="D58" s="138">
        <v>85.0522</v>
      </c>
      <c r="E58" s="126">
        <f t="shared" si="15"/>
        <v>0.005700000000004479</v>
      </c>
      <c r="F58" s="108">
        <f t="shared" si="16"/>
        <v>21.506999207653767</v>
      </c>
      <c r="G58" s="127">
        <f t="shared" si="17"/>
        <v>265.0300000000001</v>
      </c>
      <c r="H58" s="106">
        <v>53</v>
      </c>
      <c r="I58" s="147">
        <v>821.33</v>
      </c>
      <c r="J58" s="147">
        <v>556.3</v>
      </c>
    </row>
    <row r="59" spans="1:10" ht="18.75" customHeight="1">
      <c r="A59" s="130"/>
      <c r="B59" s="129">
        <v>6</v>
      </c>
      <c r="C59" s="138">
        <v>87.391</v>
      </c>
      <c r="D59" s="138">
        <v>87.3953</v>
      </c>
      <c r="E59" s="126">
        <f t="shared" si="15"/>
        <v>0.004300000000000637</v>
      </c>
      <c r="F59" s="108">
        <f t="shared" si="16"/>
        <v>13.630888226718557</v>
      </c>
      <c r="G59" s="127">
        <f t="shared" si="17"/>
        <v>315.46000000000004</v>
      </c>
      <c r="H59" s="106">
        <v>54</v>
      </c>
      <c r="I59" s="147">
        <v>682.84</v>
      </c>
      <c r="J59" s="147">
        <v>367.38</v>
      </c>
    </row>
    <row r="60" spans="1:10" ht="18.75" customHeight="1">
      <c r="A60" s="130">
        <v>21114</v>
      </c>
      <c r="B60" s="128">
        <v>7</v>
      </c>
      <c r="C60" s="138">
        <v>86.4135</v>
      </c>
      <c r="D60" s="138">
        <v>86.4147</v>
      </c>
      <c r="E60" s="126">
        <f t="shared" si="15"/>
        <v>0.0011999999999972033</v>
      </c>
      <c r="F60" s="108">
        <f t="shared" si="16"/>
        <v>4.407551605073104</v>
      </c>
      <c r="G60" s="127">
        <f t="shared" si="17"/>
        <v>272.26</v>
      </c>
      <c r="H60" s="106">
        <v>55</v>
      </c>
      <c r="I60" s="147">
        <v>795.77</v>
      </c>
      <c r="J60" s="147">
        <v>523.51</v>
      </c>
    </row>
    <row r="61" spans="1:10" ht="18.75" customHeight="1">
      <c r="A61" s="130"/>
      <c r="B61" s="129">
        <v>8</v>
      </c>
      <c r="C61" s="138">
        <v>84.791</v>
      </c>
      <c r="D61" s="138">
        <v>84.7926</v>
      </c>
      <c r="E61" s="126">
        <f t="shared" si="15"/>
        <v>0.001599999999996271</v>
      </c>
      <c r="F61" s="108">
        <f t="shared" si="16"/>
        <v>6.073719773739784</v>
      </c>
      <c r="G61" s="127">
        <f t="shared" si="17"/>
        <v>263.42999999999995</v>
      </c>
      <c r="H61" s="106">
        <v>56</v>
      </c>
      <c r="I61" s="147">
        <v>782.18</v>
      </c>
      <c r="J61" s="147">
        <v>518.75</v>
      </c>
    </row>
    <row r="62" spans="1:10" ht="18.75" customHeight="1">
      <c r="A62" s="130"/>
      <c r="B62" s="128">
        <v>9</v>
      </c>
      <c r="C62" s="138">
        <v>87.63</v>
      </c>
      <c r="D62" s="138">
        <v>87.6351</v>
      </c>
      <c r="E62" s="126">
        <f t="shared" si="15"/>
        <v>0.005099999999998772</v>
      </c>
      <c r="F62" s="108">
        <f t="shared" si="16"/>
        <v>14.77832512314915</v>
      </c>
      <c r="G62" s="127">
        <f t="shared" si="17"/>
        <v>345.1</v>
      </c>
      <c r="H62" s="106">
        <v>57</v>
      </c>
      <c r="I62" s="147">
        <v>697.86</v>
      </c>
      <c r="J62" s="147">
        <v>352.76</v>
      </c>
    </row>
    <row r="63" spans="1:10" ht="18.75" customHeight="1">
      <c r="A63" s="130">
        <v>21129</v>
      </c>
      <c r="B63" s="129">
        <v>1</v>
      </c>
      <c r="C63" s="138">
        <v>85.4085</v>
      </c>
      <c r="D63" s="138">
        <v>85.537</v>
      </c>
      <c r="E63" s="126">
        <f t="shared" si="15"/>
        <v>0.1285000000000025</v>
      </c>
      <c r="F63" s="108">
        <f t="shared" si="16"/>
        <v>530.2686419345623</v>
      </c>
      <c r="G63" s="127">
        <f t="shared" si="17"/>
        <v>242.33000000000004</v>
      </c>
      <c r="H63" s="106">
        <v>58</v>
      </c>
      <c r="I63" s="147">
        <v>820.74</v>
      </c>
      <c r="J63" s="147">
        <v>578.41</v>
      </c>
    </row>
    <row r="64" spans="1:10" ht="18.75" customHeight="1">
      <c r="A64" s="130"/>
      <c r="B64" s="129">
        <v>2</v>
      </c>
      <c r="C64" s="138">
        <v>87.4766</v>
      </c>
      <c r="D64" s="138">
        <v>87.6124</v>
      </c>
      <c r="E64" s="126">
        <f t="shared" si="15"/>
        <v>0.13579999999998904</v>
      </c>
      <c r="F64" s="108">
        <f t="shared" si="16"/>
        <v>521.08514638728</v>
      </c>
      <c r="G64" s="127">
        <f t="shared" si="17"/>
        <v>260.60999999999996</v>
      </c>
      <c r="H64" s="106">
        <v>59</v>
      </c>
      <c r="I64" s="147">
        <v>695.42</v>
      </c>
      <c r="J64" s="147">
        <v>434.81</v>
      </c>
    </row>
    <row r="65" spans="1:10" ht="18.75" customHeight="1">
      <c r="A65" s="130"/>
      <c r="B65" s="129">
        <v>3</v>
      </c>
      <c r="C65" s="138">
        <v>85.8589</v>
      </c>
      <c r="D65" s="138">
        <v>86.0254</v>
      </c>
      <c r="E65" s="126">
        <f aca="true" t="shared" si="18" ref="E65:E128">D65-C65</f>
        <v>0.1664999999999992</v>
      </c>
      <c r="F65" s="108">
        <f aca="true" t="shared" si="19" ref="F65:F128">((10^6)*E65/G65)</f>
        <v>544.2955214122236</v>
      </c>
      <c r="G65" s="127">
        <f aca="true" t="shared" si="20" ref="G65:G128">I65-J65</f>
        <v>305.90000000000003</v>
      </c>
      <c r="H65" s="106">
        <v>60</v>
      </c>
      <c r="I65" s="147">
        <v>817.83</v>
      </c>
      <c r="J65" s="147">
        <v>511.93</v>
      </c>
    </row>
    <row r="66" spans="1:10" ht="18.75" customHeight="1">
      <c r="A66" s="130">
        <v>21137</v>
      </c>
      <c r="B66" s="129">
        <v>4</v>
      </c>
      <c r="C66" s="138">
        <v>85.016</v>
      </c>
      <c r="D66" s="138">
        <v>85.0202</v>
      </c>
      <c r="E66" s="126">
        <f t="shared" si="18"/>
        <v>0.004199999999997317</v>
      </c>
      <c r="F66" s="108">
        <f t="shared" si="19"/>
        <v>15.901862789630913</v>
      </c>
      <c r="G66" s="127">
        <f t="shared" si="20"/>
        <v>264.12</v>
      </c>
      <c r="H66" s="106">
        <v>61</v>
      </c>
      <c r="I66" s="147">
        <v>684.77</v>
      </c>
      <c r="J66" s="147">
        <v>420.65</v>
      </c>
    </row>
    <row r="67" spans="1:10" ht="18.75" customHeight="1">
      <c r="A67" s="130"/>
      <c r="B67" s="129">
        <v>5</v>
      </c>
      <c r="C67" s="138">
        <v>85.0294</v>
      </c>
      <c r="D67" s="138">
        <v>85.0323</v>
      </c>
      <c r="E67" s="126">
        <f t="shared" si="18"/>
        <v>0.002900000000011005</v>
      </c>
      <c r="F67" s="108">
        <f t="shared" si="19"/>
        <v>10.880576295392656</v>
      </c>
      <c r="G67" s="127">
        <f t="shared" si="20"/>
        <v>266.53000000000003</v>
      </c>
      <c r="H67" s="106">
        <v>62</v>
      </c>
      <c r="I67" s="147">
        <v>644.61</v>
      </c>
      <c r="J67" s="147">
        <v>378.08</v>
      </c>
    </row>
    <row r="68" spans="1:10" ht="18.75" customHeight="1">
      <c r="A68" s="130"/>
      <c r="B68" s="129">
        <v>6</v>
      </c>
      <c r="C68" s="138">
        <v>87.369</v>
      </c>
      <c r="D68" s="138">
        <v>87.3752</v>
      </c>
      <c r="E68" s="126">
        <f t="shared" si="18"/>
        <v>0.006200000000006867</v>
      </c>
      <c r="F68" s="108">
        <f t="shared" si="19"/>
        <v>22.083704363337013</v>
      </c>
      <c r="G68" s="127">
        <f t="shared" si="20"/>
        <v>280.75</v>
      </c>
      <c r="H68" s="106">
        <v>63</v>
      </c>
      <c r="I68" s="147">
        <v>817.72</v>
      </c>
      <c r="J68" s="147">
        <v>536.97</v>
      </c>
    </row>
    <row r="69" spans="1:10" ht="18.75" customHeight="1">
      <c r="A69" s="130">
        <v>21149</v>
      </c>
      <c r="B69" s="129">
        <v>7</v>
      </c>
      <c r="C69" s="138">
        <v>86.4386</v>
      </c>
      <c r="D69" s="138">
        <v>86.439</v>
      </c>
      <c r="E69" s="126">
        <f t="shared" si="18"/>
        <v>0.00039999999999906777</v>
      </c>
      <c r="F69" s="108">
        <f t="shared" si="19"/>
        <v>1.5733165512864529</v>
      </c>
      <c r="G69" s="127">
        <f t="shared" si="20"/>
        <v>254.24</v>
      </c>
      <c r="H69" s="106">
        <v>64</v>
      </c>
      <c r="I69" s="147">
        <v>787.4</v>
      </c>
      <c r="J69" s="147">
        <v>533.16</v>
      </c>
    </row>
    <row r="70" spans="1:10" ht="18.75" customHeight="1">
      <c r="A70" s="130"/>
      <c r="B70" s="129">
        <v>8</v>
      </c>
      <c r="C70" s="138">
        <v>84.787</v>
      </c>
      <c r="D70" s="138">
        <v>84.7873</v>
      </c>
      <c r="E70" s="126">
        <f t="shared" si="18"/>
        <v>0.0002999999999957481</v>
      </c>
      <c r="F70" s="108">
        <f t="shared" si="19"/>
        <v>1.152914953290604</v>
      </c>
      <c r="G70" s="127">
        <f t="shared" si="20"/>
        <v>260.21000000000004</v>
      </c>
      <c r="H70" s="106">
        <v>65</v>
      </c>
      <c r="I70" s="147">
        <v>841.44</v>
      </c>
      <c r="J70" s="147">
        <v>581.23</v>
      </c>
    </row>
    <row r="71" spans="1:10" ht="18.75" customHeight="1">
      <c r="A71" s="130"/>
      <c r="B71" s="129">
        <v>9</v>
      </c>
      <c r="C71" s="138">
        <v>87.6393</v>
      </c>
      <c r="D71" s="138">
        <v>87.6395</v>
      </c>
      <c r="E71" s="126">
        <f t="shared" si="18"/>
        <v>0.00019999999999242846</v>
      </c>
      <c r="F71" s="108">
        <f t="shared" si="19"/>
        <v>0.7747433662305965</v>
      </c>
      <c r="G71" s="127">
        <f t="shared" si="20"/>
        <v>258.15</v>
      </c>
      <c r="H71" s="106">
        <v>66</v>
      </c>
      <c r="I71" s="147">
        <v>816.88</v>
      </c>
      <c r="J71" s="147">
        <v>558.73</v>
      </c>
    </row>
    <row r="72" spans="1:10" ht="18.75" customHeight="1">
      <c r="A72" s="130">
        <v>21157</v>
      </c>
      <c r="B72" s="129">
        <v>1</v>
      </c>
      <c r="C72" s="138">
        <v>85.3946</v>
      </c>
      <c r="D72" s="138">
        <v>85.3985</v>
      </c>
      <c r="E72" s="126">
        <f t="shared" si="18"/>
        <v>0.003900000000001569</v>
      </c>
      <c r="F72" s="108">
        <f t="shared" si="19"/>
        <v>13.996554694234744</v>
      </c>
      <c r="G72" s="127">
        <f t="shared" si="20"/>
        <v>278.64</v>
      </c>
      <c r="H72" s="106">
        <v>67</v>
      </c>
      <c r="I72" s="147">
        <v>824.05</v>
      </c>
      <c r="J72" s="147">
        <v>545.41</v>
      </c>
    </row>
    <row r="73" spans="1:10" ht="18.75" customHeight="1">
      <c r="A73" s="130"/>
      <c r="B73" s="129">
        <v>2</v>
      </c>
      <c r="C73" s="138">
        <v>87.4666</v>
      </c>
      <c r="D73" s="138">
        <v>87.4698</v>
      </c>
      <c r="E73" s="126">
        <f t="shared" si="18"/>
        <v>0.003200000000006753</v>
      </c>
      <c r="F73" s="108">
        <f t="shared" si="19"/>
        <v>10.899553799539333</v>
      </c>
      <c r="G73" s="127">
        <f t="shared" si="20"/>
        <v>293.59000000000003</v>
      </c>
      <c r="H73" s="106">
        <v>68</v>
      </c>
      <c r="I73" s="147">
        <v>687.2</v>
      </c>
      <c r="J73" s="147">
        <v>393.61</v>
      </c>
    </row>
    <row r="74" spans="1:10" ht="18.75" customHeight="1">
      <c r="A74" s="130"/>
      <c r="B74" s="129">
        <v>3</v>
      </c>
      <c r="C74" s="138">
        <v>85.843</v>
      </c>
      <c r="D74" s="138">
        <v>85.8435</v>
      </c>
      <c r="E74" s="126">
        <f t="shared" si="18"/>
        <v>0.0005000000000023874</v>
      </c>
      <c r="F74" s="108">
        <f t="shared" si="19"/>
        <v>1.1112345816254858</v>
      </c>
      <c r="G74" s="127">
        <f t="shared" si="20"/>
        <v>449.95000000000005</v>
      </c>
      <c r="H74" s="106">
        <v>69</v>
      </c>
      <c r="I74" s="147">
        <v>766.48</v>
      </c>
      <c r="J74" s="147">
        <v>316.53</v>
      </c>
    </row>
    <row r="75" spans="1:10" ht="18.75" customHeight="1">
      <c r="A75" s="130">
        <v>21169</v>
      </c>
      <c r="B75" s="129">
        <v>4</v>
      </c>
      <c r="C75" s="138">
        <v>85.0013</v>
      </c>
      <c r="D75" s="138">
        <v>85.0097</v>
      </c>
      <c r="E75" s="126">
        <f t="shared" si="18"/>
        <v>0.008399999999994634</v>
      </c>
      <c r="F75" s="108">
        <f t="shared" si="19"/>
        <v>35.38182890356191</v>
      </c>
      <c r="G75" s="127">
        <f t="shared" si="20"/>
        <v>237.41000000000003</v>
      </c>
      <c r="H75" s="106">
        <v>70</v>
      </c>
      <c r="I75" s="147">
        <v>618</v>
      </c>
      <c r="J75" s="147">
        <v>380.59</v>
      </c>
    </row>
    <row r="76" spans="1:10" ht="18.75" customHeight="1">
      <c r="A76" s="130"/>
      <c r="B76" s="129">
        <v>5</v>
      </c>
      <c r="C76" s="138">
        <v>85.0307</v>
      </c>
      <c r="D76" s="138">
        <v>85.0317</v>
      </c>
      <c r="E76" s="126">
        <f t="shared" si="18"/>
        <v>0.0010000000000047748</v>
      </c>
      <c r="F76" s="108">
        <f t="shared" si="19"/>
        <v>4.03209548004022</v>
      </c>
      <c r="G76" s="127">
        <f t="shared" si="20"/>
        <v>248.01</v>
      </c>
      <c r="H76" s="106">
        <v>71</v>
      </c>
      <c r="I76" s="147">
        <v>800.15</v>
      </c>
      <c r="J76" s="147">
        <v>552.14</v>
      </c>
    </row>
    <row r="77" spans="1:10" ht="18.75" customHeight="1">
      <c r="A77" s="130"/>
      <c r="B77" s="129">
        <v>6</v>
      </c>
      <c r="C77" s="138">
        <v>87.3736</v>
      </c>
      <c r="D77" s="138">
        <v>87.3808</v>
      </c>
      <c r="E77" s="126">
        <f t="shared" si="18"/>
        <v>0.007199999999997431</v>
      </c>
      <c r="F77" s="108">
        <f t="shared" si="19"/>
        <v>23.910733262478182</v>
      </c>
      <c r="G77" s="127">
        <f t="shared" si="20"/>
        <v>301.12</v>
      </c>
      <c r="H77" s="106">
        <v>72</v>
      </c>
      <c r="I77" s="147">
        <v>856.27</v>
      </c>
      <c r="J77" s="147">
        <v>555.15</v>
      </c>
    </row>
    <row r="78" spans="1:10" ht="18.75" customHeight="1">
      <c r="A78" s="130">
        <v>21176</v>
      </c>
      <c r="B78" s="129">
        <v>7</v>
      </c>
      <c r="C78" s="138">
        <v>86.4248</v>
      </c>
      <c r="D78" s="138">
        <v>86.4299</v>
      </c>
      <c r="E78" s="126">
        <f t="shared" si="18"/>
        <v>0.005099999999998772</v>
      </c>
      <c r="F78" s="108">
        <f t="shared" si="19"/>
        <v>16.579973992193665</v>
      </c>
      <c r="G78" s="127">
        <f t="shared" si="20"/>
        <v>307.6</v>
      </c>
      <c r="H78" s="106">
        <v>73</v>
      </c>
      <c r="I78" s="147">
        <v>827.83</v>
      </c>
      <c r="J78" s="147">
        <v>520.23</v>
      </c>
    </row>
    <row r="79" spans="1:10" ht="18.75" customHeight="1">
      <c r="A79" s="130"/>
      <c r="B79" s="129">
        <v>8</v>
      </c>
      <c r="C79" s="138">
        <v>84.7895</v>
      </c>
      <c r="D79" s="138">
        <v>84.7917</v>
      </c>
      <c r="E79" s="126">
        <f t="shared" si="18"/>
        <v>0.002200000000001978</v>
      </c>
      <c r="F79" s="108">
        <f t="shared" si="19"/>
        <v>7.9040022993532295</v>
      </c>
      <c r="G79" s="127">
        <f t="shared" si="20"/>
        <v>278.34000000000003</v>
      </c>
      <c r="H79" s="106">
        <v>74</v>
      </c>
      <c r="I79" s="147">
        <v>797.26</v>
      </c>
      <c r="J79" s="147">
        <v>518.92</v>
      </c>
    </row>
    <row r="80" spans="1:10" ht="18.75" customHeight="1">
      <c r="A80" s="130"/>
      <c r="B80" s="129">
        <v>9</v>
      </c>
      <c r="C80" s="138">
        <v>87.6357</v>
      </c>
      <c r="D80" s="138">
        <v>87.6382</v>
      </c>
      <c r="E80" s="126">
        <f t="shared" si="18"/>
        <v>0.0024999999999977263</v>
      </c>
      <c r="F80" s="108">
        <f t="shared" si="19"/>
        <v>7.688995509619629</v>
      </c>
      <c r="G80" s="127">
        <f t="shared" si="20"/>
        <v>325.14</v>
      </c>
      <c r="H80" s="106">
        <v>75</v>
      </c>
      <c r="I80" s="147">
        <v>720.25</v>
      </c>
      <c r="J80" s="147">
        <v>395.11</v>
      </c>
    </row>
    <row r="81" spans="1:10" ht="18.75" customHeight="1">
      <c r="A81" s="130">
        <v>21191</v>
      </c>
      <c r="B81" s="129">
        <v>1</v>
      </c>
      <c r="C81" s="138">
        <v>85.4276</v>
      </c>
      <c r="D81" s="138">
        <v>85.428</v>
      </c>
      <c r="E81" s="171">
        <f t="shared" si="18"/>
        <v>0.00039999999999906777</v>
      </c>
      <c r="F81" s="172">
        <f t="shared" si="19"/>
        <v>1.468536603271414</v>
      </c>
      <c r="G81" s="173">
        <f t="shared" si="20"/>
        <v>272.38</v>
      </c>
      <c r="H81" s="174">
        <v>76</v>
      </c>
      <c r="I81" s="147">
        <v>837.25</v>
      </c>
      <c r="J81" s="147">
        <v>564.87</v>
      </c>
    </row>
    <row r="82" spans="1:10" ht="18.75" customHeight="1">
      <c r="A82" s="130"/>
      <c r="B82" s="129">
        <v>2</v>
      </c>
      <c r="C82" s="138">
        <v>87.5036</v>
      </c>
      <c r="D82" s="138">
        <v>87.5042</v>
      </c>
      <c r="E82" s="171">
        <f t="shared" si="18"/>
        <v>0.0005999999999914962</v>
      </c>
      <c r="F82" s="172">
        <f t="shared" si="19"/>
        <v>1.671495431222131</v>
      </c>
      <c r="G82" s="173">
        <f t="shared" si="20"/>
        <v>358.96000000000004</v>
      </c>
      <c r="H82" s="174">
        <v>77</v>
      </c>
      <c r="I82" s="147">
        <v>679.1</v>
      </c>
      <c r="J82" s="147">
        <v>320.14</v>
      </c>
    </row>
    <row r="83" spans="1:10" ht="18.75" customHeight="1">
      <c r="A83" s="130"/>
      <c r="B83" s="129">
        <v>3</v>
      </c>
      <c r="C83" s="138">
        <v>85.8738</v>
      </c>
      <c r="D83" s="138">
        <v>85.8746</v>
      </c>
      <c r="E83" s="171">
        <f t="shared" si="18"/>
        <v>0.0007999999999981355</v>
      </c>
      <c r="F83" s="172">
        <f t="shared" si="19"/>
        <v>2.9028629485762756</v>
      </c>
      <c r="G83" s="173">
        <f t="shared" si="20"/>
        <v>275.5899999999999</v>
      </c>
      <c r="H83" s="174">
        <v>78</v>
      </c>
      <c r="I83" s="147">
        <v>790.3</v>
      </c>
      <c r="J83" s="147">
        <v>514.71</v>
      </c>
    </row>
    <row r="84" spans="1:10" ht="18.75" customHeight="1">
      <c r="A84" s="130">
        <v>21199</v>
      </c>
      <c r="B84" s="129">
        <v>4</v>
      </c>
      <c r="C84" s="138">
        <v>85.037</v>
      </c>
      <c r="D84" s="138">
        <v>85.0379</v>
      </c>
      <c r="E84" s="171">
        <f t="shared" si="18"/>
        <v>0.0008999999999872443</v>
      </c>
      <c r="F84" s="172">
        <f t="shared" si="19"/>
        <v>2.843781597533002</v>
      </c>
      <c r="G84" s="173">
        <f t="shared" si="20"/>
        <v>316.47999999999996</v>
      </c>
      <c r="H84" s="174">
        <v>79</v>
      </c>
      <c r="I84" s="147">
        <v>656.4</v>
      </c>
      <c r="J84" s="147">
        <v>339.92</v>
      </c>
    </row>
    <row r="85" spans="1:10" ht="18.75" customHeight="1">
      <c r="A85" s="130"/>
      <c r="B85" s="129">
        <v>5</v>
      </c>
      <c r="C85" s="138">
        <v>85.0504</v>
      </c>
      <c r="D85" s="138">
        <v>85.0505</v>
      </c>
      <c r="E85" s="171">
        <f t="shared" si="18"/>
        <v>0.00010000000000331966</v>
      </c>
      <c r="F85" s="172">
        <f t="shared" si="19"/>
        <v>0.3710299792346381</v>
      </c>
      <c r="G85" s="173">
        <f t="shared" si="20"/>
        <v>269.52</v>
      </c>
      <c r="H85" s="174">
        <v>80</v>
      </c>
      <c r="I85" s="147">
        <v>824.53</v>
      </c>
      <c r="J85" s="147">
        <v>555.01</v>
      </c>
    </row>
    <row r="86" spans="1:10" ht="18.75" customHeight="1">
      <c r="A86" s="130"/>
      <c r="B86" s="129">
        <v>6</v>
      </c>
      <c r="C86" s="138">
        <v>87.4157</v>
      </c>
      <c r="D86" s="138">
        <v>87.4158</v>
      </c>
      <c r="E86" s="171">
        <f t="shared" si="18"/>
        <v>0.00010000000000331966</v>
      </c>
      <c r="F86" s="172">
        <f t="shared" si="19"/>
        <v>0.36662267195820364</v>
      </c>
      <c r="G86" s="173">
        <f t="shared" si="20"/>
        <v>272.7600000000001</v>
      </c>
      <c r="H86" s="174">
        <v>81</v>
      </c>
      <c r="I86" s="147">
        <v>837.19</v>
      </c>
      <c r="J86" s="147">
        <v>564.43</v>
      </c>
    </row>
    <row r="87" spans="1:10" ht="18.75" customHeight="1">
      <c r="A87" s="130">
        <v>21207</v>
      </c>
      <c r="B87" s="129">
        <v>7</v>
      </c>
      <c r="C87" s="138">
        <v>86.4515</v>
      </c>
      <c r="D87" s="138">
        <v>86.4537</v>
      </c>
      <c r="E87" s="171">
        <f t="shared" si="18"/>
        <v>0.002200000000001978</v>
      </c>
      <c r="F87" s="172">
        <f t="shared" si="19"/>
        <v>6.77214800222243</v>
      </c>
      <c r="G87" s="173">
        <f t="shared" si="20"/>
        <v>324.85999999999996</v>
      </c>
      <c r="H87" s="174">
        <v>82</v>
      </c>
      <c r="I87" s="147">
        <v>702.3</v>
      </c>
      <c r="J87" s="147">
        <v>377.44</v>
      </c>
    </row>
    <row r="88" spans="1:10" ht="18.75" customHeight="1">
      <c r="A88" s="130"/>
      <c r="B88" s="129">
        <v>8</v>
      </c>
      <c r="C88" s="138">
        <v>84.8367</v>
      </c>
      <c r="D88" s="138">
        <v>84.8392</v>
      </c>
      <c r="E88" s="171">
        <f t="shared" si="18"/>
        <v>0.002500000000011937</v>
      </c>
      <c r="F88" s="172">
        <f t="shared" si="19"/>
        <v>7.771940187185431</v>
      </c>
      <c r="G88" s="173">
        <f t="shared" si="20"/>
        <v>321.66999999999996</v>
      </c>
      <c r="H88" s="174">
        <v>83</v>
      </c>
      <c r="I88" s="147">
        <v>829.06</v>
      </c>
      <c r="J88" s="147">
        <v>507.39</v>
      </c>
    </row>
    <row r="89" spans="1:10" ht="18.75" customHeight="1">
      <c r="A89" s="130"/>
      <c r="B89" s="129">
        <v>9</v>
      </c>
      <c r="C89" s="138">
        <v>87.6761</v>
      </c>
      <c r="D89" s="138">
        <v>87.679</v>
      </c>
      <c r="E89" s="171">
        <f t="shared" si="18"/>
        <v>0.002899999999996794</v>
      </c>
      <c r="F89" s="172">
        <f t="shared" si="19"/>
        <v>8.833384099898856</v>
      </c>
      <c r="G89" s="173">
        <f t="shared" si="20"/>
        <v>328.29999999999995</v>
      </c>
      <c r="H89" s="174">
        <v>84</v>
      </c>
      <c r="I89" s="147">
        <v>695.81</v>
      </c>
      <c r="J89" s="147">
        <v>367.51</v>
      </c>
    </row>
    <row r="90" spans="1:10" ht="18.75" customHeight="1">
      <c r="A90" s="130">
        <v>21219</v>
      </c>
      <c r="B90" s="129">
        <v>1</v>
      </c>
      <c r="C90" s="138">
        <v>85.4112</v>
      </c>
      <c r="D90" s="138">
        <v>85.42</v>
      </c>
      <c r="E90" s="171">
        <f t="shared" si="18"/>
        <v>0.008800000000007913</v>
      </c>
      <c r="F90" s="172">
        <f t="shared" si="19"/>
        <v>29.702636108981373</v>
      </c>
      <c r="G90" s="173">
        <f t="shared" si="20"/>
        <v>296.27000000000004</v>
      </c>
      <c r="H90" s="174">
        <v>85</v>
      </c>
      <c r="I90" s="147">
        <v>644.84</v>
      </c>
      <c r="J90" s="147">
        <v>348.57</v>
      </c>
    </row>
    <row r="91" spans="1:10" ht="18.75" customHeight="1">
      <c r="A91" s="130"/>
      <c r="B91" s="129">
        <v>2</v>
      </c>
      <c r="C91" s="138">
        <v>87.4919</v>
      </c>
      <c r="D91" s="138">
        <v>87.4962</v>
      </c>
      <c r="E91" s="171">
        <f t="shared" si="18"/>
        <v>0.004300000000000637</v>
      </c>
      <c r="F91" s="172">
        <f t="shared" si="19"/>
        <v>14.464477933263714</v>
      </c>
      <c r="G91" s="173">
        <f t="shared" si="20"/>
        <v>297.28</v>
      </c>
      <c r="H91" s="174">
        <v>86</v>
      </c>
      <c r="I91" s="147">
        <v>667.51</v>
      </c>
      <c r="J91" s="147">
        <v>370.23</v>
      </c>
    </row>
    <row r="92" spans="1:10" ht="18.75" customHeight="1">
      <c r="A92" s="130"/>
      <c r="B92" s="129">
        <v>3</v>
      </c>
      <c r="C92" s="138">
        <v>85.831</v>
      </c>
      <c r="D92" s="138">
        <v>85.8416</v>
      </c>
      <c r="E92" s="171">
        <f t="shared" si="18"/>
        <v>0.010599999999996612</v>
      </c>
      <c r="F92" s="172">
        <f t="shared" si="19"/>
        <v>40.4827375496357</v>
      </c>
      <c r="G92" s="173">
        <f t="shared" si="20"/>
        <v>261.84000000000003</v>
      </c>
      <c r="H92" s="174">
        <v>87</v>
      </c>
      <c r="I92" s="147">
        <v>803.07</v>
      </c>
      <c r="J92" s="147">
        <v>541.23</v>
      </c>
    </row>
    <row r="93" spans="1:10" ht="18.75" customHeight="1">
      <c r="A93" s="130">
        <v>21228</v>
      </c>
      <c r="B93" s="129">
        <v>4</v>
      </c>
      <c r="C93" s="138">
        <v>85.0263</v>
      </c>
      <c r="D93" s="138">
        <v>85.0304</v>
      </c>
      <c r="E93" s="171">
        <f t="shared" si="18"/>
        <v>0.004099999999993997</v>
      </c>
      <c r="F93" s="172">
        <f t="shared" si="19"/>
        <v>12.394195888736391</v>
      </c>
      <c r="G93" s="173">
        <f t="shared" si="20"/>
        <v>330.79999999999995</v>
      </c>
      <c r="H93" s="174">
        <v>88</v>
      </c>
      <c r="I93" s="147">
        <v>699.93</v>
      </c>
      <c r="J93" s="147">
        <v>369.13</v>
      </c>
    </row>
    <row r="94" spans="1:10" ht="18.75" customHeight="1">
      <c r="A94" s="130"/>
      <c r="B94" s="129">
        <v>5</v>
      </c>
      <c r="C94" s="138">
        <v>85.056</v>
      </c>
      <c r="D94" s="138">
        <v>85.061</v>
      </c>
      <c r="E94" s="171">
        <f t="shared" si="18"/>
        <v>0.005000000000009663</v>
      </c>
      <c r="F94" s="172">
        <f t="shared" si="19"/>
        <v>16.50982334492212</v>
      </c>
      <c r="G94" s="173">
        <f t="shared" si="20"/>
        <v>302.85</v>
      </c>
      <c r="H94" s="174">
        <v>89</v>
      </c>
      <c r="I94" s="147">
        <v>689.12</v>
      </c>
      <c r="J94" s="147">
        <v>386.27</v>
      </c>
    </row>
    <row r="95" spans="1:10" ht="18.75" customHeight="1">
      <c r="A95" s="130"/>
      <c r="B95" s="129">
        <v>6</v>
      </c>
      <c r="C95" s="138">
        <v>87.3875</v>
      </c>
      <c r="D95" s="138">
        <v>87.3936</v>
      </c>
      <c r="E95" s="171">
        <f t="shared" si="18"/>
        <v>0.006100000000003547</v>
      </c>
      <c r="F95" s="172">
        <f t="shared" si="19"/>
        <v>25.740568824388344</v>
      </c>
      <c r="G95" s="173">
        <f t="shared" si="20"/>
        <v>236.9799999999999</v>
      </c>
      <c r="H95" s="174">
        <v>90</v>
      </c>
      <c r="I95" s="147">
        <v>801.31</v>
      </c>
      <c r="J95" s="147">
        <v>564.33</v>
      </c>
    </row>
    <row r="96" spans="1:10" ht="18.75" customHeight="1">
      <c r="A96" s="130">
        <v>21254</v>
      </c>
      <c r="B96" s="129">
        <v>1</v>
      </c>
      <c r="C96" s="138">
        <v>85.3709</v>
      </c>
      <c r="D96" s="138">
        <v>85.3788</v>
      </c>
      <c r="E96" s="171">
        <f t="shared" si="18"/>
        <v>0.007899999999992247</v>
      </c>
      <c r="F96" s="172">
        <f t="shared" si="19"/>
        <v>27.66106442574316</v>
      </c>
      <c r="G96" s="173">
        <f t="shared" si="20"/>
        <v>285.6</v>
      </c>
      <c r="H96" s="174">
        <v>91</v>
      </c>
      <c r="I96" s="147">
        <v>822.99</v>
      </c>
      <c r="J96" s="147">
        <v>537.39</v>
      </c>
    </row>
    <row r="97" spans="1:10" ht="18.75" customHeight="1">
      <c r="A97" s="130"/>
      <c r="B97" s="129">
        <v>2</v>
      </c>
      <c r="C97" s="138">
        <v>87.4904</v>
      </c>
      <c r="D97" s="138">
        <v>87.5033</v>
      </c>
      <c r="E97" s="171">
        <f t="shared" si="18"/>
        <v>0.01290000000000191</v>
      </c>
      <c r="F97" s="172">
        <f t="shared" si="19"/>
        <v>45.215562565726984</v>
      </c>
      <c r="G97" s="173">
        <f t="shared" si="20"/>
        <v>285.3</v>
      </c>
      <c r="H97" s="174">
        <v>92</v>
      </c>
      <c r="I97" s="147">
        <v>639.01</v>
      </c>
      <c r="J97" s="147">
        <v>353.71</v>
      </c>
    </row>
    <row r="98" spans="1:10" ht="18.75" customHeight="1">
      <c r="A98" s="130"/>
      <c r="B98" s="129">
        <v>3</v>
      </c>
      <c r="C98" s="138">
        <v>85.8838</v>
      </c>
      <c r="D98" s="138">
        <v>85.889</v>
      </c>
      <c r="E98" s="171">
        <f t="shared" si="18"/>
        <v>0.005200000000002092</v>
      </c>
      <c r="F98" s="172">
        <f t="shared" si="19"/>
        <v>17.72868296342468</v>
      </c>
      <c r="G98" s="173">
        <f t="shared" si="20"/>
        <v>293.30999999999995</v>
      </c>
      <c r="H98" s="174">
        <v>93</v>
      </c>
      <c r="I98" s="147">
        <v>848.31</v>
      </c>
      <c r="J98" s="147">
        <v>555</v>
      </c>
    </row>
    <row r="99" spans="1:10" ht="18.75" customHeight="1">
      <c r="A99" s="130">
        <v>21269</v>
      </c>
      <c r="B99" s="129">
        <v>4</v>
      </c>
      <c r="C99" s="138">
        <v>85.0467</v>
      </c>
      <c r="D99" s="138">
        <v>85.0515</v>
      </c>
      <c r="E99" s="171">
        <f t="shared" si="18"/>
        <v>0.004800000000003024</v>
      </c>
      <c r="F99" s="172">
        <f t="shared" si="19"/>
        <v>13.31816542272141</v>
      </c>
      <c r="G99" s="173">
        <f t="shared" si="20"/>
        <v>360.41</v>
      </c>
      <c r="H99" s="174">
        <v>94</v>
      </c>
      <c r="I99" s="147">
        <v>728.36</v>
      </c>
      <c r="J99" s="147">
        <v>367.95</v>
      </c>
    </row>
    <row r="100" spans="1:10" ht="18.75" customHeight="1">
      <c r="A100" s="130"/>
      <c r="B100" s="129">
        <v>5</v>
      </c>
      <c r="C100" s="138">
        <v>85.0703</v>
      </c>
      <c r="D100" s="138">
        <v>85.073</v>
      </c>
      <c r="E100" s="171">
        <f t="shared" si="18"/>
        <v>0.0026999999999901547</v>
      </c>
      <c r="F100" s="172">
        <f t="shared" si="19"/>
        <v>9.398496240567233</v>
      </c>
      <c r="G100" s="173">
        <f t="shared" si="20"/>
        <v>287.28</v>
      </c>
      <c r="H100" s="174">
        <v>95</v>
      </c>
      <c r="I100" s="147">
        <v>808.42</v>
      </c>
      <c r="J100" s="147">
        <v>521.14</v>
      </c>
    </row>
    <row r="101" spans="1:10" ht="18.75" customHeight="1">
      <c r="A101" s="175"/>
      <c r="B101" s="176">
        <v>6</v>
      </c>
      <c r="C101" s="177">
        <v>87.4285</v>
      </c>
      <c r="D101" s="177">
        <v>87.4326</v>
      </c>
      <c r="E101" s="178">
        <f t="shared" si="18"/>
        <v>0.004099999999993997</v>
      </c>
      <c r="F101" s="179">
        <f t="shared" si="19"/>
        <v>13.062316808952458</v>
      </c>
      <c r="G101" s="180">
        <f t="shared" si="20"/>
        <v>313.88</v>
      </c>
      <c r="H101" s="181">
        <v>96</v>
      </c>
      <c r="I101" s="182">
        <v>658.26</v>
      </c>
      <c r="J101" s="182">
        <v>344.38</v>
      </c>
    </row>
    <row r="102" spans="1:10" ht="18.75" customHeight="1">
      <c r="A102" s="183">
        <v>21276</v>
      </c>
      <c r="B102" s="184">
        <v>19</v>
      </c>
      <c r="C102" s="185">
        <v>88.9856</v>
      </c>
      <c r="D102" s="185">
        <v>88.9903</v>
      </c>
      <c r="E102" s="186">
        <f t="shared" si="18"/>
        <v>0.004699999999999704</v>
      </c>
      <c r="F102" s="187">
        <f t="shared" si="19"/>
        <v>17.998008730947785</v>
      </c>
      <c r="G102" s="188">
        <f t="shared" si="20"/>
        <v>261.14</v>
      </c>
      <c r="H102" s="189">
        <v>1</v>
      </c>
      <c r="I102" s="190">
        <v>779.55</v>
      </c>
      <c r="J102" s="190">
        <v>518.41</v>
      </c>
    </row>
    <row r="103" spans="1:10" ht="18.75" customHeight="1">
      <c r="A103" s="130"/>
      <c r="B103" s="129">
        <v>20</v>
      </c>
      <c r="C103" s="138">
        <v>84.6747</v>
      </c>
      <c r="D103" s="138">
        <v>84.685</v>
      </c>
      <c r="E103" s="171">
        <f t="shared" si="18"/>
        <v>0.010300000000000864</v>
      </c>
      <c r="F103" s="172">
        <f t="shared" si="19"/>
        <v>33.00435785696252</v>
      </c>
      <c r="G103" s="173">
        <f t="shared" si="20"/>
        <v>312.08</v>
      </c>
      <c r="H103" s="191">
        <v>2</v>
      </c>
      <c r="I103" s="147">
        <v>650.16</v>
      </c>
      <c r="J103" s="147">
        <v>338.08</v>
      </c>
    </row>
    <row r="104" spans="1:10" ht="18.75" customHeight="1">
      <c r="A104" s="130"/>
      <c r="B104" s="184">
        <v>21</v>
      </c>
      <c r="C104" s="138">
        <v>86.3836</v>
      </c>
      <c r="D104" s="138">
        <v>86.3945</v>
      </c>
      <c r="E104" s="171">
        <f t="shared" si="18"/>
        <v>0.01089999999999236</v>
      </c>
      <c r="F104" s="172">
        <f t="shared" si="19"/>
        <v>35.70843570841068</v>
      </c>
      <c r="G104" s="173">
        <f t="shared" si="20"/>
        <v>305.25</v>
      </c>
      <c r="H104" s="189">
        <v>3</v>
      </c>
      <c r="I104" s="147">
        <v>684.86</v>
      </c>
      <c r="J104" s="147">
        <v>379.61</v>
      </c>
    </row>
    <row r="105" spans="1:10" ht="18.75" customHeight="1">
      <c r="A105" s="130">
        <v>21296</v>
      </c>
      <c r="B105" s="129">
        <v>22</v>
      </c>
      <c r="C105" s="138">
        <v>85.1673</v>
      </c>
      <c r="D105" s="138">
        <v>85.1819</v>
      </c>
      <c r="E105" s="171">
        <f t="shared" si="18"/>
        <v>0.0146000000000015</v>
      </c>
      <c r="F105" s="172">
        <f t="shared" si="19"/>
        <v>50.72614828712912</v>
      </c>
      <c r="G105" s="173">
        <f t="shared" si="20"/>
        <v>287.81999999999994</v>
      </c>
      <c r="H105" s="191">
        <v>4</v>
      </c>
      <c r="I105" s="147">
        <v>750.42</v>
      </c>
      <c r="J105" s="147">
        <v>462.6</v>
      </c>
    </row>
    <row r="106" spans="1:10" ht="18.75" customHeight="1">
      <c r="A106" s="130"/>
      <c r="B106" s="184">
        <v>23</v>
      </c>
      <c r="C106" s="138">
        <v>87.6918</v>
      </c>
      <c r="D106" s="138">
        <v>87.7025</v>
      </c>
      <c r="E106" s="171">
        <f t="shared" si="18"/>
        <v>0.010699999999999932</v>
      </c>
      <c r="F106" s="172">
        <f t="shared" si="19"/>
        <v>32.1022471573008</v>
      </c>
      <c r="G106" s="173">
        <f t="shared" si="20"/>
        <v>333.31</v>
      </c>
      <c r="H106" s="189">
        <v>5</v>
      </c>
      <c r="I106" s="147">
        <v>687.23</v>
      </c>
      <c r="J106" s="147">
        <v>353.92</v>
      </c>
    </row>
    <row r="107" spans="1:10" ht="18.75" customHeight="1">
      <c r="A107" s="130"/>
      <c r="B107" s="129">
        <v>24</v>
      </c>
      <c r="C107" s="138">
        <v>88.0736</v>
      </c>
      <c r="D107" s="138">
        <v>88.0766</v>
      </c>
      <c r="E107" s="171">
        <f t="shared" si="18"/>
        <v>0.0030000000000001137</v>
      </c>
      <c r="F107" s="172">
        <f t="shared" si="19"/>
        <v>8.353055826256755</v>
      </c>
      <c r="G107" s="173">
        <f t="shared" si="20"/>
        <v>359.15000000000003</v>
      </c>
      <c r="H107" s="191">
        <v>6</v>
      </c>
      <c r="I107" s="147">
        <v>757.09</v>
      </c>
      <c r="J107" s="147">
        <v>397.94</v>
      </c>
    </row>
    <row r="108" spans="1:10" ht="18.75" customHeight="1">
      <c r="A108" s="130">
        <v>21312</v>
      </c>
      <c r="B108" s="129">
        <v>1</v>
      </c>
      <c r="C108" s="138">
        <v>85.3833</v>
      </c>
      <c r="D108" s="138">
        <v>85.397</v>
      </c>
      <c r="E108" s="171">
        <f t="shared" si="18"/>
        <v>0.013700000000000045</v>
      </c>
      <c r="F108" s="172">
        <f t="shared" si="19"/>
        <v>46.58913146976824</v>
      </c>
      <c r="G108" s="173">
        <f t="shared" si="20"/>
        <v>294.05999999999995</v>
      </c>
      <c r="H108" s="189">
        <v>7</v>
      </c>
      <c r="I108" s="147">
        <v>872.3</v>
      </c>
      <c r="J108" s="147">
        <v>578.24</v>
      </c>
    </row>
    <row r="109" spans="1:10" ht="18.75" customHeight="1">
      <c r="A109" s="130"/>
      <c r="B109" s="129">
        <v>2</v>
      </c>
      <c r="C109" s="138">
        <v>87.4587</v>
      </c>
      <c r="D109" s="138">
        <v>87.4712</v>
      </c>
      <c r="E109" s="171">
        <f t="shared" si="18"/>
        <v>0.012500000000002842</v>
      </c>
      <c r="F109" s="172">
        <f t="shared" si="19"/>
        <v>46.86386983092581</v>
      </c>
      <c r="G109" s="173">
        <f t="shared" si="20"/>
        <v>266.73</v>
      </c>
      <c r="H109" s="191">
        <v>8</v>
      </c>
      <c r="I109" s="147">
        <v>834.47</v>
      </c>
      <c r="J109" s="147">
        <v>567.74</v>
      </c>
    </row>
    <row r="110" spans="1:10" ht="18.75" customHeight="1">
      <c r="A110" s="130"/>
      <c r="B110" s="129">
        <v>3</v>
      </c>
      <c r="C110" s="138">
        <v>85.8482</v>
      </c>
      <c r="D110" s="138">
        <v>85.8644</v>
      </c>
      <c r="E110" s="171">
        <f t="shared" si="18"/>
        <v>0.016199999999997772</v>
      </c>
      <c r="F110" s="172">
        <f t="shared" si="19"/>
        <v>49.50495049504269</v>
      </c>
      <c r="G110" s="173">
        <f t="shared" si="20"/>
        <v>327.24</v>
      </c>
      <c r="H110" s="189">
        <v>9</v>
      </c>
      <c r="I110" s="147">
        <v>729.12</v>
      </c>
      <c r="J110" s="147">
        <v>401.88</v>
      </c>
    </row>
    <row r="111" spans="1:10" ht="18.75" customHeight="1">
      <c r="A111" s="130">
        <v>21319</v>
      </c>
      <c r="B111" s="129">
        <v>4</v>
      </c>
      <c r="C111" s="138">
        <v>85.0184</v>
      </c>
      <c r="D111" s="138">
        <v>85.0216</v>
      </c>
      <c r="E111" s="171">
        <f t="shared" si="18"/>
        <v>0.003200000000006753</v>
      </c>
      <c r="F111" s="172">
        <f t="shared" si="19"/>
        <v>10.423113253661944</v>
      </c>
      <c r="G111" s="173">
        <f t="shared" si="20"/>
        <v>307.01</v>
      </c>
      <c r="H111" s="191">
        <v>10</v>
      </c>
      <c r="I111" s="147">
        <v>825.39</v>
      </c>
      <c r="J111" s="147">
        <v>518.38</v>
      </c>
    </row>
    <row r="112" spans="1:10" ht="18.75" customHeight="1">
      <c r="A112" s="130"/>
      <c r="B112" s="129">
        <v>5</v>
      </c>
      <c r="C112" s="138">
        <v>85.0303</v>
      </c>
      <c r="D112" s="138">
        <v>85.0349</v>
      </c>
      <c r="E112" s="171">
        <f t="shared" si="18"/>
        <v>0.004599999999996385</v>
      </c>
      <c r="F112" s="172">
        <f t="shared" si="19"/>
        <v>13.986439234991595</v>
      </c>
      <c r="G112" s="173">
        <f t="shared" si="20"/>
        <v>328.88999999999993</v>
      </c>
      <c r="H112" s="189">
        <v>11</v>
      </c>
      <c r="I112" s="147">
        <v>682.81</v>
      </c>
      <c r="J112" s="147">
        <v>353.92</v>
      </c>
    </row>
    <row r="113" spans="1:10" ht="18.75" customHeight="1">
      <c r="A113" s="130"/>
      <c r="B113" s="129">
        <v>6</v>
      </c>
      <c r="C113" s="138">
        <v>87.3984</v>
      </c>
      <c r="D113" s="138">
        <v>87.4038</v>
      </c>
      <c r="E113" s="171">
        <f t="shared" si="18"/>
        <v>0.005400000000008731</v>
      </c>
      <c r="F113" s="172">
        <f t="shared" si="19"/>
        <v>15.57048528014974</v>
      </c>
      <c r="G113" s="173">
        <f t="shared" si="20"/>
        <v>346.81</v>
      </c>
      <c r="H113" s="191">
        <v>12</v>
      </c>
      <c r="I113" s="147">
        <v>713.13</v>
      </c>
      <c r="J113" s="147">
        <v>366.32</v>
      </c>
    </row>
    <row r="114" spans="1:10" ht="23.25">
      <c r="A114" s="130">
        <v>21330</v>
      </c>
      <c r="B114" s="129">
        <v>7</v>
      </c>
      <c r="C114" s="138">
        <v>86.4496</v>
      </c>
      <c r="D114" s="138">
        <v>86.5515</v>
      </c>
      <c r="E114" s="171">
        <f t="shared" si="18"/>
        <v>0.10190000000000055</v>
      </c>
      <c r="F114" s="172">
        <f t="shared" si="19"/>
        <v>284.9074540066</v>
      </c>
      <c r="G114" s="173">
        <f t="shared" si="20"/>
        <v>357.65999999999997</v>
      </c>
      <c r="H114" s="189">
        <v>13</v>
      </c>
      <c r="I114" s="147">
        <v>669.81</v>
      </c>
      <c r="J114" s="147">
        <v>312.15</v>
      </c>
    </row>
    <row r="115" spans="1:10" ht="23.25">
      <c r="A115" s="130"/>
      <c r="B115" s="129">
        <v>8</v>
      </c>
      <c r="C115" s="138">
        <v>84.7928</v>
      </c>
      <c r="D115" s="138">
        <v>84.8824</v>
      </c>
      <c r="E115" s="171">
        <f t="shared" si="18"/>
        <v>0.08960000000000434</v>
      </c>
      <c r="F115" s="172">
        <f t="shared" si="19"/>
        <v>293.9728993733533</v>
      </c>
      <c r="G115" s="173">
        <f t="shared" si="20"/>
        <v>304.78999999999996</v>
      </c>
      <c r="H115" s="191">
        <v>14</v>
      </c>
      <c r="I115" s="147">
        <v>795.89</v>
      </c>
      <c r="J115" s="147">
        <v>491.1</v>
      </c>
    </row>
    <row r="116" spans="1:10" ht="23.25">
      <c r="A116" s="130"/>
      <c r="B116" s="129">
        <v>9</v>
      </c>
      <c r="C116" s="138">
        <v>87.631</v>
      </c>
      <c r="D116" s="138">
        <v>87.7144</v>
      </c>
      <c r="E116" s="171">
        <f t="shared" si="18"/>
        <v>0.08339999999999748</v>
      </c>
      <c r="F116" s="172">
        <f t="shared" si="19"/>
        <v>276.3327921539959</v>
      </c>
      <c r="G116" s="173">
        <f t="shared" si="20"/>
        <v>301.80999999999995</v>
      </c>
      <c r="H116" s="189">
        <v>15</v>
      </c>
      <c r="I116" s="147">
        <v>829.03</v>
      </c>
      <c r="J116" s="147">
        <v>527.22</v>
      </c>
    </row>
    <row r="117" spans="1:10" ht="23.25">
      <c r="A117" s="130">
        <v>21340</v>
      </c>
      <c r="B117" s="129">
        <v>1</v>
      </c>
      <c r="C117" s="138">
        <v>85.4405</v>
      </c>
      <c r="D117" s="138">
        <v>85.4439</v>
      </c>
      <c r="E117" s="171">
        <f t="shared" si="18"/>
        <v>0.0033999999999991815</v>
      </c>
      <c r="F117" s="172">
        <f t="shared" si="19"/>
        <v>10.996830325374154</v>
      </c>
      <c r="G117" s="173">
        <f t="shared" si="20"/>
        <v>309.18000000000006</v>
      </c>
      <c r="H117" s="191">
        <v>16</v>
      </c>
      <c r="I117" s="147">
        <v>849.32</v>
      </c>
      <c r="J117" s="147">
        <v>540.14</v>
      </c>
    </row>
    <row r="118" spans="1:10" ht="23.25">
      <c r="A118" s="130"/>
      <c r="B118" s="129">
        <v>2</v>
      </c>
      <c r="C118" s="138">
        <v>87.472</v>
      </c>
      <c r="D118" s="138">
        <v>87.4775</v>
      </c>
      <c r="E118" s="171">
        <f t="shared" si="18"/>
        <v>0.005500000000012051</v>
      </c>
      <c r="F118" s="172">
        <f t="shared" si="19"/>
        <v>17.405614101750217</v>
      </c>
      <c r="G118" s="173">
        <f t="shared" si="20"/>
        <v>315.99</v>
      </c>
      <c r="H118" s="189">
        <v>17</v>
      </c>
      <c r="I118" s="147">
        <v>730.25</v>
      </c>
      <c r="J118" s="147">
        <v>414.26</v>
      </c>
    </row>
    <row r="119" spans="1:10" ht="23.25">
      <c r="A119" s="130"/>
      <c r="B119" s="129">
        <v>3</v>
      </c>
      <c r="C119" s="138">
        <v>85.8596</v>
      </c>
      <c r="D119" s="138">
        <v>85.8697</v>
      </c>
      <c r="E119" s="171">
        <f t="shared" si="18"/>
        <v>0.010099999999994225</v>
      </c>
      <c r="F119" s="172">
        <f t="shared" si="19"/>
        <v>34.46981331693193</v>
      </c>
      <c r="G119" s="173">
        <f t="shared" si="20"/>
        <v>293.01</v>
      </c>
      <c r="H119" s="191">
        <v>18</v>
      </c>
      <c r="I119" s="147">
        <v>845.12</v>
      </c>
      <c r="J119" s="147">
        <v>552.11</v>
      </c>
    </row>
    <row r="120" spans="1:10" ht="23.25">
      <c r="A120" s="130">
        <v>21354</v>
      </c>
      <c r="B120" s="129">
        <v>4</v>
      </c>
      <c r="C120" s="138">
        <v>85.0366</v>
      </c>
      <c r="D120" s="138">
        <v>85.0441</v>
      </c>
      <c r="E120" s="171">
        <f t="shared" si="18"/>
        <v>0.007499999999993179</v>
      </c>
      <c r="F120" s="172">
        <f t="shared" si="19"/>
        <v>22.12389380528961</v>
      </c>
      <c r="G120" s="173">
        <f t="shared" si="20"/>
        <v>339</v>
      </c>
      <c r="H120" s="189">
        <v>19</v>
      </c>
      <c r="I120" s="147">
        <v>646.78</v>
      </c>
      <c r="J120" s="147">
        <v>307.78</v>
      </c>
    </row>
    <row r="121" spans="1:10" ht="23.25">
      <c r="A121" s="130"/>
      <c r="B121" s="129">
        <v>5</v>
      </c>
      <c r="C121" s="138">
        <v>85.0554</v>
      </c>
      <c r="D121" s="138">
        <v>85.0626</v>
      </c>
      <c r="E121" s="171">
        <f t="shared" si="18"/>
        <v>0.007199999999997431</v>
      </c>
      <c r="F121" s="172">
        <f t="shared" si="19"/>
        <v>27.886440218433837</v>
      </c>
      <c r="G121" s="173">
        <f t="shared" si="20"/>
        <v>258.18999999999994</v>
      </c>
      <c r="H121" s="191">
        <v>20</v>
      </c>
      <c r="I121" s="147">
        <v>822.64</v>
      </c>
      <c r="J121" s="147">
        <v>564.45</v>
      </c>
    </row>
    <row r="122" spans="1:10" ht="23.25">
      <c r="A122" s="130"/>
      <c r="B122" s="129">
        <v>6</v>
      </c>
      <c r="C122" s="138">
        <v>87.3985</v>
      </c>
      <c r="D122" s="138">
        <v>87.4058</v>
      </c>
      <c r="E122" s="171">
        <f t="shared" si="18"/>
        <v>0.00730000000000075</v>
      </c>
      <c r="F122" s="172">
        <f t="shared" si="19"/>
        <v>28.065049402178886</v>
      </c>
      <c r="G122" s="173">
        <f t="shared" si="20"/>
        <v>260.11</v>
      </c>
      <c r="H122" s="189">
        <v>21</v>
      </c>
      <c r="I122" s="147">
        <v>904.62</v>
      </c>
      <c r="J122" s="147">
        <v>644.51</v>
      </c>
    </row>
    <row r="123" spans="1:10" ht="23.25">
      <c r="A123" s="130">
        <v>21361</v>
      </c>
      <c r="B123" s="129">
        <v>7</v>
      </c>
      <c r="C123" s="138">
        <v>86.4246</v>
      </c>
      <c r="D123" s="138">
        <v>86.4388</v>
      </c>
      <c r="E123" s="171">
        <f t="shared" si="18"/>
        <v>0.014200000000002433</v>
      </c>
      <c r="F123" s="172">
        <f t="shared" si="19"/>
        <v>49.791367158744805</v>
      </c>
      <c r="G123" s="173">
        <f t="shared" si="20"/>
        <v>285.19000000000005</v>
      </c>
      <c r="H123" s="191">
        <v>22</v>
      </c>
      <c r="I123" s="147">
        <v>818.7</v>
      </c>
      <c r="J123" s="147">
        <v>533.51</v>
      </c>
    </row>
    <row r="124" spans="1:10" ht="23.25">
      <c r="A124" s="130"/>
      <c r="B124" s="129">
        <v>8</v>
      </c>
      <c r="C124" s="138">
        <v>84.807</v>
      </c>
      <c r="D124" s="138">
        <v>84.818</v>
      </c>
      <c r="E124" s="171">
        <f t="shared" si="18"/>
        <v>0.01099999999999568</v>
      </c>
      <c r="F124" s="172">
        <f t="shared" si="19"/>
        <v>36.46005966190149</v>
      </c>
      <c r="G124" s="173">
        <f t="shared" si="20"/>
        <v>301.7</v>
      </c>
      <c r="H124" s="189">
        <v>23</v>
      </c>
      <c r="I124" s="147">
        <v>799.54</v>
      </c>
      <c r="J124" s="147">
        <v>497.84</v>
      </c>
    </row>
    <row r="125" spans="1:10" ht="23.25">
      <c r="A125" s="130"/>
      <c r="B125" s="129">
        <v>9</v>
      </c>
      <c r="C125" s="138">
        <v>87.646</v>
      </c>
      <c r="D125" s="138">
        <v>87.6602</v>
      </c>
      <c r="E125" s="171">
        <f t="shared" si="18"/>
        <v>0.014200000000002433</v>
      </c>
      <c r="F125" s="172">
        <f t="shared" si="19"/>
        <v>43.843398789682695</v>
      </c>
      <c r="G125" s="173">
        <f t="shared" si="20"/>
        <v>323.88000000000005</v>
      </c>
      <c r="H125" s="191">
        <v>24</v>
      </c>
      <c r="I125" s="147">
        <v>802.97</v>
      </c>
      <c r="J125" s="147">
        <v>479.09</v>
      </c>
    </row>
    <row r="126" spans="1:10" ht="23.25">
      <c r="A126" s="130">
        <v>21374</v>
      </c>
      <c r="B126" s="129">
        <v>1</v>
      </c>
      <c r="C126" s="138">
        <v>85.4156</v>
      </c>
      <c r="D126" s="138">
        <v>85.4325</v>
      </c>
      <c r="E126" s="171">
        <f t="shared" si="18"/>
        <v>0.0169000000000068</v>
      </c>
      <c r="F126" s="172">
        <f t="shared" si="19"/>
        <v>58.83172039269928</v>
      </c>
      <c r="G126" s="173">
        <f t="shared" si="20"/>
        <v>287.26000000000005</v>
      </c>
      <c r="H126" s="189">
        <v>25</v>
      </c>
      <c r="I126" s="147">
        <v>644.84</v>
      </c>
      <c r="J126" s="147">
        <v>357.58</v>
      </c>
    </row>
    <row r="127" spans="1:10" ht="23.25">
      <c r="A127" s="130"/>
      <c r="B127" s="129">
        <v>2</v>
      </c>
      <c r="C127" s="138">
        <v>87.4795</v>
      </c>
      <c r="D127" s="138">
        <v>87.4981</v>
      </c>
      <c r="E127" s="171">
        <f t="shared" si="18"/>
        <v>0.01859999999999218</v>
      </c>
      <c r="F127" s="172">
        <f t="shared" si="19"/>
        <v>61.55475394642809</v>
      </c>
      <c r="G127" s="173">
        <f t="shared" si="20"/>
        <v>302.17</v>
      </c>
      <c r="H127" s="191">
        <v>26</v>
      </c>
      <c r="I127" s="147">
        <v>774.22</v>
      </c>
      <c r="J127" s="147">
        <v>472.05</v>
      </c>
    </row>
    <row r="128" spans="1:10" ht="23.25">
      <c r="A128" s="130"/>
      <c r="B128" s="129">
        <v>3</v>
      </c>
      <c r="C128" s="138">
        <v>85.8647</v>
      </c>
      <c r="D128" s="138">
        <v>85.8826</v>
      </c>
      <c r="E128" s="171">
        <f t="shared" si="18"/>
        <v>0.017899999999997362</v>
      </c>
      <c r="F128" s="172">
        <f t="shared" si="19"/>
        <v>56.44906969409448</v>
      </c>
      <c r="G128" s="173">
        <f t="shared" si="20"/>
        <v>317.1</v>
      </c>
      <c r="H128" s="189">
        <v>27</v>
      </c>
      <c r="I128" s="147">
        <v>726.99</v>
      </c>
      <c r="J128" s="147">
        <v>409.89</v>
      </c>
    </row>
    <row r="129" spans="1:10" ht="23.25">
      <c r="A129" s="130">
        <v>21381</v>
      </c>
      <c r="B129" s="129">
        <v>4</v>
      </c>
      <c r="C129" s="138">
        <v>85.0332</v>
      </c>
      <c r="D129" s="138">
        <v>85.0506</v>
      </c>
      <c r="E129" s="171">
        <f aca="true" t="shared" si="21" ref="E129:E192">D129-C129</f>
        <v>0.017400000000009186</v>
      </c>
      <c r="F129" s="172">
        <f aca="true" t="shared" si="22" ref="F129:F192">((10^6)*E129/G129)</f>
        <v>58.89720069054999</v>
      </c>
      <c r="G129" s="173">
        <f aca="true" t="shared" si="23" ref="G129:G192">I129-J129</f>
        <v>295.43000000000006</v>
      </c>
      <c r="H129" s="189">
        <v>28</v>
      </c>
      <c r="I129" s="147">
        <v>818.85</v>
      </c>
      <c r="J129" s="147">
        <v>523.42</v>
      </c>
    </row>
    <row r="130" spans="1:10" ht="23.25">
      <c r="A130" s="130"/>
      <c r="B130" s="129">
        <v>5</v>
      </c>
      <c r="C130" s="138">
        <v>85.0438</v>
      </c>
      <c r="D130" s="138">
        <v>85.0626</v>
      </c>
      <c r="E130" s="171">
        <f t="shared" si="21"/>
        <v>0.018799999999998818</v>
      </c>
      <c r="F130" s="172">
        <f t="shared" si="22"/>
        <v>55.20805802718943</v>
      </c>
      <c r="G130" s="173">
        <f t="shared" si="23"/>
        <v>340.53000000000003</v>
      </c>
      <c r="H130" s="189">
        <v>29</v>
      </c>
      <c r="I130" s="147">
        <v>832.33</v>
      </c>
      <c r="J130" s="147">
        <v>491.8</v>
      </c>
    </row>
    <row r="131" spans="1:10" ht="23.25">
      <c r="A131" s="130"/>
      <c r="B131" s="129">
        <v>6</v>
      </c>
      <c r="C131" s="138">
        <v>87.41</v>
      </c>
      <c r="D131" s="138">
        <v>87.4298</v>
      </c>
      <c r="E131" s="171">
        <f t="shared" si="21"/>
        <v>0.019800000000003593</v>
      </c>
      <c r="F131" s="172">
        <f t="shared" si="22"/>
        <v>70.29752183484909</v>
      </c>
      <c r="G131" s="173">
        <f t="shared" si="23"/>
        <v>281.65999999999997</v>
      </c>
      <c r="H131" s="189">
        <v>30</v>
      </c>
      <c r="I131" s="147">
        <v>847.23</v>
      </c>
      <c r="J131" s="147">
        <v>565.57</v>
      </c>
    </row>
    <row r="132" spans="1:10" ht="23.25">
      <c r="A132" s="130">
        <v>21389</v>
      </c>
      <c r="B132" s="129">
        <v>7</v>
      </c>
      <c r="C132" s="138">
        <v>86.4533</v>
      </c>
      <c r="D132" s="138">
        <v>86.5068</v>
      </c>
      <c r="E132" s="171">
        <f t="shared" si="21"/>
        <v>0.05349999999999966</v>
      </c>
      <c r="F132" s="172">
        <f t="shared" si="22"/>
        <v>164.3372753801249</v>
      </c>
      <c r="G132" s="173">
        <f t="shared" si="23"/>
        <v>325.54999999999995</v>
      </c>
      <c r="H132" s="189">
        <v>31</v>
      </c>
      <c r="I132" s="147">
        <v>697.66</v>
      </c>
      <c r="J132" s="147">
        <v>372.11</v>
      </c>
    </row>
    <row r="133" spans="1:10" ht="23.25">
      <c r="A133" s="130"/>
      <c r="B133" s="129">
        <v>8</v>
      </c>
      <c r="C133" s="138">
        <v>84.7851</v>
      </c>
      <c r="D133" s="138">
        <v>84.8345</v>
      </c>
      <c r="E133" s="171">
        <f t="shared" si="21"/>
        <v>0.04940000000000566</v>
      </c>
      <c r="F133" s="172">
        <f t="shared" si="22"/>
        <v>158.6333129957473</v>
      </c>
      <c r="G133" s="173">
        <f t="shared" si="23"/>
        <v>311.40999999999997</v>
      </c>
      <c r="H133" s="189">
        <v>32</v>
      </c>
      <c r="I133" s="147">
        <v>670.03</v>
      </c>
      <c r="J133" s="147">
        <v>358.62</v>
      </c>
    </row>
    <row r="134" spans="1:10" ht="23.25">
      <c r="A134" s="130"/>
      <c r="B134" s="129">
        <v>9</v>
      </c>
      <c r="C134" s="138">
        <v>87.6432</v>
      </c>
      <c r="D134" s="138">
        <v>87.6938</v>
      </c>
      <c r="E134" s="171">
        <f t="shared" si="21"/>
        <v>0.050600000000002865</v>
      </c>
      <c r="F134" s="172">
        <f t="shared" si="22"/>
        <v>138.7593923106534</v>
      </c>
      <c r="G134" s="173">
        <f t="shared" si="23"/>
        <v>364.66</v>
      </c>
      <c r="H134" s="189">
        <v>33</v>
      </c>
      <c r="I134" s="147">
        <v>733.35</v>
      </c>
      <c r="J134" s="147">
        <v>368.69</v>
      </c>
    </row>
    <row r="135" spans="1:10" ht="23.25">
      <c r="A135" s="130">
        <v>21410</v>
      </c>
      <c r="B135" s="129">
        <v>10</v>
      </c>
      <c r="C135" s="138">
        <v>85.0803</v>
      </c>
      <c r="D135" s="138">
        <v>85.3322</v>
      </c>
      <c r="E135" s="171">
        <f t="shared" si="21"/>
        <v>0.25190000000000623</v>
      </c>
      <c r="F135" s="172">
        <f t="shared" si="22"/>
        <v>807.9933282012004</v>
      </c>
      <c r="G135" s="173">
        <f t="shared" si="23"/>
        <v>311.76</v>
      </c>
      <c r="H135" s="189">
        <v>34</v>
      </c>
      <c r="I135" s="147">
        <v>726.02</v>
      </c>
      <c r="J135" s="147">
        <v>414.26</v>
      </c>
    </row>
    <row r="136" spans="1:10" ht="23.25">
      <c r="A136" s="130"/>
      <c r="B136" s="129">
        <v>11</v>
      </c>
      <c r="C136" s="138">
        <v>86.1172</v>
      </c>
      <c r="D136" s="138">
        <v>86.3314</v>
      </c>
      <c r="E136" s="171">
        <f t="shared" si="21"/>
        <v>0.21420000000000528</v>
      </c>
      <c r="F136" s="172">
        <f t="shared" si="22"/>
        <v>765.984837648424</v>
      </c>
      <c r="G136" s="173">
        <f t="shared" si="23"/>
        <v>279.64</v>
      </c>
      <c r="H136" s="189">
        <v>35</v>
      </c>
      <c r="I136" s="147">
        <v>819.64</v>
      </c>
      <c r="J136" s="147">
        <v>540</v>
      </c>
    </row>
    <row r="137" spans="1:10" ht="23.25">
      <c r="A137" s="130"/>
      <c r="B137" s="129">
        <v>12</v>
      </c>
      <c r="C137" s="138">
        <v>84.8522</v>
      </c>
      <c r="D137" s="138">
        <v>85.0132</v>
      </c>
      <c r="E137" s="171">
        <f t="shared" si="21"/>
        <v>0.16100000000000136</v>
      </c>
      <c r="F137" s="172">
        <f t="shared" si="22"/>
        <v>482.2380638591066</v>
      </c>
      <c r="G137" s="173">
        <f t="shared" si="23"/>
        <v>333.86000000000007</v>
      </c>
      <c r="H137" s="189">
        <v>36</v>
      </c>
      <c r="I137" s="147">
        <v>688.7</v>
      </c>
      <c r="J137" s="147">
        <v>354.84</v>
      </c>
    </row>
    <row r="138" spans="1:10" ht="23.25">
      <c r="A138" s="130">
        <v>21411</v>
      </c>
      <c r="B138" s="129">
        <v>13</v>
      </c>
      <c r="C138" s="138">
        <v>86.731</v>
      </c>
      <c r="D138" s="138">
        <v>87.1813</v>
      </c>
      <c r="E138" s="171">
        <f t="shared" si="21"/>
        <v>0.4502999999999986</v>
      </c>
      <c r="F138" s="172">
        <f t="shared" si="22"/>
        <v>1529.8634232520167</v>
      </c>
      <c r="G138" s="173">
        <f t="shared" si="23"/>
        <v>294.34000000000003</v>
      </c>
      <c r="H138" s="189">
        <v>37</v>
      </c>
      <c r="I138" s="147">
        <v>670.44</v>
      </c>
      <c r="J138" s="147">
        <v>376.1</v>
      </c>
    </row>
    <row r="139" spans="1:10" ht="23.25">
      <c r="A139" s="130"/>
      <c r="B139" s="129">
        <v>14</v>
      </c>
      <c r="C139" s="138">
        <v>85.9382</v>
      </c>
      <c r="D139" s="138">
        <v>86.4094</v>
      </c>
      <c r="E139" s="171">
        <f t="shared" si="21"/>
        <v>0.4712000000000103</v>
      </c>
      <c r="F139" s="172">
        <f t="shared" si="22"/>
        <v>1775.1657625075732</v>
      </c>
      <c r="G139" s="173">
        <f t="shared" si="23"/>
        <v>265.44000000000005</v>
      </c>
      <c r="H139" s="189">
        <v>38</v>
      </c>
      <c r="I139" s="147">
        <v>836.95</v>
      </c>
      <c r="J139" s="147">
        <v>571.51</v>
      </c>
    </row>
    <row r="140" spans="1:10" ht="23.25">
      <c r="A140" s="130"/>
      <c r="B140" s="129">
        <v>15</v>
      </c>
      <c r="C140" s="138">
        <v>86.992</v>
      </c>
      <c r="D140" s="138">
        <v>87.3835</v>
      </c>
      <c r="E140" s="171">
        <f t="shared" si="21"/>
        <v>0.3914999999999935</v>
      </c>
      <c r="F140" s="172">
        <f t="shared" si="22"/>
        <v>1429.249415887827</v>
      </c>
      <c r="G140" s="173">
        <f t="shared" si="23"/>
        <v>273.92</v>
      </c>
      <c r="H140" s="189">
        <v>39</v>
      </c>
      <c r="I140" s="147">
        <v>653.12</v>
      </c>
      <c r="J140" s="147">
        <v>379.2</v>
      </c>
    </row>
    <row r="141" spans="1:10" ht="23.25">
      <c r="A141" s="130">
        <v>21423</v>
      </c>
      <c r="B141" s="129">
        <v>16</v>
      </c>
      <c r="C141" s="138">
        <v>86.1595</v>
      </c>
      <c r="D141" s="138">
        <v>86.1708</v>
      </c>
      <c r="E141" s="171">
        <f t="shared" si="21"/>
        <v>0.011300000000005639</v>
      </c>
      <c r="F141" s="172">
        <f t="shared" si="22"/>
        <v>42.73665897661072</v>
      </c>
      <c r="G141" s="173">
        <f t="shared" si="23"/>
        <v>264.40999999999997</v>
      </c>
      <c r="H141" s="189">
        <v>40</v>
      </c>
      <c r="I141" s="147">
        <v>632.92</v>
      </c>
      <c r="J141" s="147">
        <v>368.51</v>
      </c>
    </row>
    <row r="142" spans="1:10" ht="23.25">
      <c r="A142" s="130"/>
      <c r="B142" s="129">
        <v>17</v>
      </c>
      <c r="C142" s="138">
        <v>87.2283</v>
      </c>
      <c r="D142" s="138">
        <v>87.259</v>
      </c>
      <c r="E142" s="171">
        <f t="shared" si="21"/>
        <v>0.030699999999995953</v>
      </c>
      <c r="F142" s="172">
        <f t="shared" si="22"/>
        <v>97.42011233457924</v>
      </c>
      <c r="G142" s="173">
        <f t="shared" si="23"/>
        <v>315.13</v>
      </c>
      <c r="H142" s="189">
        <v>41</v>
      </c>
      <c r="I142" s="147">
        <v>787.02</v>
      </c>
      <c r="J142" s="147">
        <v>471.89</v>
      </c>
    </row>
    <row r="143" spans="1:10" ht="23.25">
      <c r="A143" s="130"/>
      <c r="B143" s="129">
        <v>18</v>
      </c>
      <c r="C143" s="138">
        <v>85.1786</v>
      </c>
      <c r="D143" s="138">
        <v>85.216</v>
      </c>
      <c r="E143" s="171">
        <f t="shared" si="21"/>
        <v>0.037399999999990996</v>
      </c>
      <c r="F143" s="172">
        <f t="shared" si="22"/>
        <v>129.9649025262918</v>
      </c>
      <c r="G143" s="173">
        <f t="shared" si="23"/>
        <v>287.77</v>
      </c>
      <c r="H143" s="189">
        <v>42</v>
      </c>
      <c r="I143" s="147">
        <v>855.39</v>
      </c>
      <c r="J143" s="147">
        <v>567.62</v>
      </c>
    </row>
    <row r="144" spans="1:10" ht="23.25">
      <c r="A144" s="130">
        <v>21430</v>
      </c>
      <c r="B144" s="129">
        <v>1</v>
      </c>
      <c r="C144" s="138">
        <v>85.423</v>
      </c>
      <c r="D144" s="138">
        <v>85.4317</v>
      </c>
      <c r="E144" s="171">
        <f t="shared" si="21"/>
        <v>0.008700000000004593</v>
      </c>
      <c r="F144" s="172">
        <f t="shared" si="22"/>
        <v>27.66999554737165</v>
      </c>
      <c r="G144" s="173">
        <f t="shared" si="23"/>
        <v>314.41999999999996</v>
      </c>
      <c r="H144" s="189">
        <v>43</v>
      </c>
      <c r="I144" s="147">
        <v>806.15</v>
      </c>
      <c r="J144" s="147">
        <v>491.73</v>
      </c>
    </row>
    <row r="145" spans="1:10" ht="23.25">
      <c r="A145" s="130"/>
      <c r="B145" s="129">
        <v>2</v>
      </c>
      <c r="C145" s="138">
        <v>87.4845</v>
      </c>
      <c r="D145" s="138">
        <v>87.4911</v>
      </c>
      <c r="E145" s="171">
        <f t="shared" si="21"/>
        <v>0.0066000000000059345</v>
      </c>
      <c r="F145" s="172">
        <f t="shared" si="22"/>
        <v>22.706161626607265</v>
      </c>
      <c r="G145" s="173">
        <f t="shared" si="23"/>
        <v>290.67</v>
      </c>
      <c r="H145" s="189">
        <v>44</v>
      </c>
      <c r="I145" s="147">
        <v>670.34</v>
      </c>
      <c r="J145" s="147">
        <v>379.67</v>
      </c>
    </row>
    <row r="146" spans="1:10" ht="23.25">
      <c r="A146" s="130"/>
      <c r="B146" s="129">
        <v>3</v>
      </c>
      <c r="C146" s="138">
        <v>85.8755</v>
      </c>
      <c r="D146" s="138">
        <v>85.8807</v>
      </c>
      <c r="E146" s="171">
        <f t="shared" si="21"/>
        <v>0.005200000000002092</v>
      </c>
      <c r="F146" s="172">
        <f t="shared" si="22"/>
        <v>19.675356615846578</v>
      </c>
      <c r="G146" s="173">
        <f t="shared" si="23"/>
        <v>264.28999999999996</v>
      </c>
      <c r="H146" s="189">
        <v>45</v>
      </c>
      <c r="I146" s="147">
        <v>719.51</v>
      </c>
      <c r="J146" s="147">
        <v>455.22</v>
      </c>
    </row>
    <row r="147" spans="1:10" ht="23.25">
      <c r="A147" s="130">
        <v>21439</v>
      </c>
      <c r="B147" s="129">
        <v>4</v>
      </c>
      <c r="C147" s="138">
        <v>85.0423</v>
      </c>
      <c r="D147" s="138">
        <v>85.0524</v>
      </c>
      <c r="E147" s="171">
        <f t="shared" si="21"/>
        <v>0.010100000000008436</v>
      </c>
      <c r="F147" s="172">
        <f t="shared" si="22"/>
        <v>34.971088258746015</v>
      </c>
      <c r="G147" s="173">
        <f t="shared" si="23"/>
        <v>288.81</v>
      </c>
      <c r="H147" s="189">
        <v>46</v>
      </c>
      <c r="I147" s="147">
        <v>797.65</v>
      </c>
      <c r="J147" s="147">
        <v>508.84</v>
      </c>
    </row>
    <row r="148" spans="1:10" ht="23.25">
      <c r="A148" s="130"/>
      <c r="B148" s="129">
        <v>5</v>
      </c>
      <c r="C148" s="138">
        <v>85.0351</v>
      </c>
      <c r="D148" s="138">
        <v>85.039</v>
      </c>
      <c r="E148" s="171">
        <f t="shared" si="21"/>
        <v>0.003900000000001569</v>
      </c>
      <c r="F148" s="172">
        <f t="shared" si="22"/>
        <v>13.59595607460892</v>
      </c>
      <c r="G148" s="173">
        <f t="shared" si="23"/>
        <v>286.85</v>
      </c>
      <c r="H148" s="189">
        <v>47</v>
      </c>
      <c r="I148" s="147">
        <v>697.71</v>
      </c>
      <c r="J148" s="147">
        <v>410.86</v>
      </c>
    </row>
    <row r="149" spans="1:10" ht="23.25">
      <c r="A149" s="130"/>
      <c r="B149" s="129">
        <v>6</v>
      </c>
      <c r="C149" s="138">
        <v>87.3888</v>
      </c>
      <c r="D149" s="138">
        <v>87.3978</v>
      </c>
      <c r="E149" s="171">
        <f t="shared" si="21"/>
        <v>0.009000000000000341</v>
      </c>
      <c r="F149" s="172">
        <f t="shared" si="22"/>
        <v>31.521434575512547</v>
      </c>
      <c r="G149" s="173">
        <f t="shared" si="23"/>
        <v>285.52</v>
      </c>
      <c r="H149" s="189">
        <v>48</v>
      </c>
      <c r="I149" s="147">
        <v>819.47</v>
      </c>
      <c r="J149" s="147">
        <v>533.95</v>
      </c>
    </row>
    <row r="150" spans="1:10" ht="23.25">
      <c r="A150" s="130">
        <v>21457</v>
      </c>
      <c r="B150" s="129">
        <v>7</v>
      </c>
      <c r="C150" s="138">
        <v>86.459</v>
      </c>
      <c r="D150" s="138">
        <v>86.4705</v>
      </c>
      <c r="E150" s="171">
        <f t="shared" si="21"/>
        <v>0.011499999999998067</v>
      </c>
      <c r="F150" s="172">
        <f t="shared" si="22"/>
        <v>41.16846853296367</v>
      </c>
      <c r="G150" s="173">
        <f t="shared" si="23"/>
        <v>279.3399999999999</v>
      </c>
      <c r="H150" s="189">
        <v>49</v>
      </c>
      <c r="I150" s="147">
        <v>854.53</v>
      </c>
      <c r="J150" s="147">
        <v>575.19</v>
      </c>
    </row>
    <row r="151" spans="1:10" ht="23.25">
      <c r="A151" s="130"/>
      <c r="B151" s="129">
        <v>8</v>
      </c>
      <c r="C151" s="138">
        <v>84.8001</v>
      </c>
      <c r="D151" s="138">
        <v>84.8042</v>
      </c>
      <c r="E151" s="171">
        <f t="shared" si="21"/>
        <v>0.004099999999993997</v>
      </c>
      <c r="F151" s="172">
        <f t="shared" si="22"/>
        <v>13.113285997550046</v>
      </c>
      <c r="G151" s="173">
        <f t="shared" si="23"/>
        <v>312.66</v>
      </c>
      <c r="H151" s="189">
        <v>50</v>
      </c>
      <c r="I151" s="147">
        <v>810.59</v>
      </c>
      <c r="J151" s="147">
        <v>497.93</v>
      </c>
    </row>
    <row r="152" spans="1:10" ht="23.25">
      <c r="A152" s="130"/>
      <c r="B152" s="129">
        <v>9</v>
      </c>
      <c r="C152" s="138">
        <v>87.6244</v>
      </c>
      <c r="D152" s="138">
        <v>87.627</v>
      </c>
      <c r="E152" s="171">
        <f t="shared" si="21"/>
        <v>0.002600000000001046</v>
      </c>
      <c r="F152" s="172">
        <f t="shared" si="22"/>
        <v>7.867820613693172</v>
      </c>
      <c r="G152" s="173">
        <f t="shared" si="23"/>
        <v>330.46000000000004</v>
      </c>
      <c r="H152" s="189">
        <v>51</v>
      </c>
      <c r="I152" s="147">
        <v>883.39</v>
      </c>
      <c r="J152" s="147">
        <v>552.93</v>
      </c>
    </row>
    <row r="153" spans="1:10" ht="23.25">
      <c r="A153" s="130">
        <v>21464</v>
      </c>
      <c r="B153" s="129">
        <v>1</v>
      </c>
      <c r="C153" s="138">
        <v>85.402</v>
      </c>
      <c r="D153" s="138">
        <v>85.4038</v>
      </c>
      <c r="E153" s="171">
        <f t="shared" si="21"/>
        <v>0.0018000000000029104</v>
      </c>
      <c r="F153" s="172">
        <f t="shared" si="22"/>
        <v>4.902227790192576</v>
      </c>
      <c r="G153" s="173">
        <f t="shared" si="23"/>
        <v>367.18000000000006</v>
      </c>
      <c r="H153" s="189">
        <v>52</v>
      </c>
      <c r="I153" s="147">
        <v>706.83</v>
      </c>
      <c r="J153" s="147">
        <v>339.65</v>
      </c>
    </row>
    <row r="154" spans="1:10" ht="23.25">
      <c r="A154" s="130"/>
      <c r="B154" s="129">
        <v>2</v>
      </c>
      <c r="C154" s="138">
        <v>87.439</v>
      </c>
      <c r="D154" s="138">
        <v>87.4397</v>
      </c>
      <c r="E154" s="171">
        <f t="shared" si="21"/>
        <v>0.0007000000000090267</v>
      </c>
      <c r="F154" s="172">
        <f t="shared" si="22"/>
        <v>2.4366471735207003</v>
      </c>
      <c r="G154" s="173">
        <f t="shared" si="23"/>
        <v>287.28</v>
      </c>
      <c r="H154" s="189">
        <v>53</v>
      </c>
      <c r="I154" s="147">
        <v>817.75</v>
      </c>
      <c r="J154" s="147">
        <v>530.47</v>
      </c>
    </row>
    <row r="155" spans="1:10" ht="23.25">
      <c r="A155" s="130"/>
      <c r="B155" s="129">
        <v>3</v>
      </c>
      <c r="C155" s="138">
        <v>85.8437</v>
      </c>
      <c r="D155" s="138">
        <v>85.8455</v>
      </c>
      <c r="E155" s="171">
        <f t="shared" si="21"/>
        <v>0.0018000000000029104</v>
      </c>
      <c r="F155" s="172">
        <f t="shared" si="22"/>
        <v>6.5921992309207464</v>
      </c>
      <c r="G155" s="173">
        <f t="shared" si="23"/>
        <v>273.05000000000007</v>
      </c>
      <c r="H155" s="189">
        <v>54</v>
      </c>
      <c r="I155" s="147">
        <v>839.7</v>
      </c>
      <c r="J155" s="147">
        <v>566.65</v>
      </c>
    </row>
    <row r="156" spans="1:10" ht="23.25">
      <c r="A156" s="130">
        <v>21478</v>
      </c>
      <c r="B156" s="129">
        <v>4</v>
      </c>
      <c r="C156" s="138">
        <v>85.0218</v>
      </c>
      <c r="D156" s="138">
        <v>85.0248</v>
      </c>
      <c r="E156" s="171">
        <f t="shared" si="21"/>
        <v>0.0030000000000001137</v>
      </c>
      <c r="F156" s="172">
        <f t="shared" si="22"/>
        <v>9.564801530368607</v>
      </c>
      <c r="G156" s="173">
        <f t="shared" si="23"/>
        <v>313.65000000000003</v>
      </c>
      <c r="H156" s="189">
        <v>55</v>
      </c>
      <c r="I156" s="147">
        <v>806.47</v>
      </c>
      <c r="J156" s="147">
        <v>492.82</v>
      </c>
    </row>
    <row r="157" spans="1:10" ht="23.25">
      <c r="A157" s="130"/>
      <c r="B157" s="129">
        <v>5</v>
      </c>
      <c r="C157" s="138">
        <v>85.013</v>
      </c>
      <c r="D157" s="138">
        <v>85.0136</v>
      </c>
      <c r="E157" s="171">
        <f t="shared" si="21"/>
        <v>0.0005999999999914962</v>
      </c>
      <c r="F157" s="172">
        <f t="shared" si="22"/>
        <v>1.6961130741809083</v>
      </c>
      <c r="G157" s="173">
        <f t="shared" si="23"/>
        <v>353.74999999999994</v>
      </c>
      <c r="H157" s="189">
        <v>56</v>
      </c>
      <c r="I157" s="147">
        <v>734.16</v>
      </c>
      <c r="J157" s="147">
        <v>380.41</v>
      </c>
    </row>
    <row r="158" spans="1:10" ht="23.25">
      <c r="A158" s="130"/>
      <c r="B158" s="129">
        <v>6</v>
      </c>
      <c r="C158" s="138">
        <v>87.3823</v>
      </c>
      <c r="D158" s="138">
        <v>87.3873</v>
      </c>
      <c r="E158" s="171">
        <f t="shared" si="21"/>
        <v>0.0049999999999954525</v>
      </c>
      <c r="F158" s="172">
        <f t="shared" si="22"/>
        <v>14.495694778637557</v>
      </c>
      <c r="G158" s="173">
        <f t="shared" si="23"/>
        <v>344.93</v>
      </c>
      <c r="H158" s="189">
        <v>57</v>
      </c>
      <c r="I158" s="147">
        <v>680.11</v>
      </c>
      <c r="J158" s="147">
        <v>335.18</v>
      </c>
    </row>
    <row r="159" spans="1:10" ht="23.25">
      <c r="A159" s="130">
        <v>21493</v>
      </c>
      <c r="B159" s="129">
        <v>34</v>
      </c>
      <c r="C159" s="138">
        <v>83.7304</v>
      </c>
      <c r="D159" s="138">
        <v>83.7338</v>
      </c>
      <c r="E159" s="171">
        <f t="shared" si="21"/>
        <v>0.0033999999999991815</v>
      </c>
      <c r="F159" s="172">
        <f t="shared" si="22"/>
        <v>11.799410029495686</v>
      </c>
      <c r="G159" s="173">
        <f t="shared" si="23"/>
        <v>288.15</v>
      </c>
      <c r="H159" s="189">
        <v>58</v>
      </c>
      <c r="I159" s="147">
        <v>779.77</v>
      </c>
      <c r="J159" s="147">
        <v>491.62</v>
      </c>
    </row>
    <row r="160" spans="1:10" ht="23.25">
      <c r="A160" s="130"/>
      <c r="B160" s="129">
        <v>35</v>
      </c>
      <c r="C160" s="138">
        <v>85.0018</v>
      </c>
      <c r="D160" s="138">
        <v>85.0048</v>
      </c>
      <c r="E160" s="171">
        <f t="shared" si="21"/>
        <v>0.0030000000000001137</v>
      </c>
      <c r="F160" s="172">
        <f t="shared" si="22"/>
        <v>11.193612178650476</v>
      </c>
      <c r="G160" s="173">
        <f t="shared" si="23"/>
        <v>268.01</v>
      </c>
      <c r="H160" s="189">
        <v>59</v>
      </c>
      <c r="I160" s="147">
        <v>853.51</v>
      </c>
      <c r="J160" s="147">
        <v>585.5</v>
      </c>
    </row>
    <row r="161" spans="1:10" ht="23.25">
      <c r="A161" s="130"/>
      <c r="B161" s="129">
        <v>36</v>
      </c>
      <c r="C161" s="138">
        <v>84.5712</v>
      </c>
      <c r="D161" s="138">
        <v>84.574</v>
      </c>
      <c r="E161" s="171">
        <f t="shared" si="21"/>
        <v>0.0027999999999934744</v>
      </c>
      <c r="F161" s="172">
        <f t="shared" si="22"/>
        <v>9.499898215354124</v>
      </c>
      <c r="G161" s="173">
        <f t="shared" si="23"/>
        <v>294.74</v>
      </c>
      <c r="H161" s="189">
        <v>60</v>
      </c>
      <c r="I161" s="147">
        <v>850.91</v>
      </c>
      <c r="J161" s="147">
        <v>556.17</v>
      </c>
    </row>
    <row r="162" spans="1:10" ht="23.25">
      <c r="A162" s="130">
        <v>21512</v>
      </c>
      <c r="B162" s="129">
        <v>31</v>
      </c>
      <c r="C162" s="138">
        <v>84.8898</v>
      </c>
      <c r="D162" s="138">
        <v>84.9146</v>
      </c>
      <c r="E162" s="171">
        <f t="shared" si="21"/>
        <v>0.024799999999999045</v>
      </c>
      <c r="F162" s="172">
        <f t="shared" si="22"/>
        <v>86.15897720955755</v>
      </c>
      <c r="G162" s="173">
        <f t="shared" si="23"/>
        <v>287.84000000000003</v>
      </c>
      <c r="H162" s="189">
        <v>61</v>
      </c>
      <c r="I162" s="147">
        <v>780.6</v>
      </c>
      <c r="J162" s="147">
        <v>492.76</v>
      </c>
    </row>
    <row r="163" spans="1:10" ht="23.25">
      <c r="A163" s="130"/>
      <c r="B163" s="129">
        <v>32</v>
      </c>
      <c r="C163" s="138">
        <v>85.0294</v>
      </c>
      <c r="D163" s="138">
        <v>85.052</v>
      </c>
      <c r="E163" s="171">
        <f t="shared" si="21"/>
        <v>0.022600000000011278</v>
      </c>
      <c r="F163" s="172">
        <f t="shared" si="22"/>
        <v>77.6152208256449</v>
      </c>
      <c r="G163" s="173">
        <f t="shared" si="23"/>
        <v>291.17999999999995</v>
      </c>
      <c r="H163" s="189">
        <v>62</v>
      </c>
      <c r="I163" s="147">
        <v>853.05</v>
      </c>
      <c r="J163" s="147">
        <v>561.87</v>
      </c>
    </row>
    <row r="164" spans="1:10" ht="23.25">
      <c r="A164" s="130"/>
      <c r="B164" s="129">
        <v>33</v>
      </c>
      <c r="C164" s="138">
        <v>85.9894</v>
      </c>
      <c r="D164" s="138">
        <v>86.0249</v>
      </c>
      <c r="E164" s="171">
        <f t="shared" si="21"/>
        <v>0.03549999999999898</v>
      </c>
      <c r="F164" s="172">
        <f t="shared" si="22"/>
        <v>99.4509188704588</v>
      </c>
      <c r="G164" s="173">
        <f t="shared" si="23"/>
        <v>356.96</v>
      </c>
      <c r="H164" s="189">
        <v>63</v>
      </c>
      <c r="I164" s="147">
        <v>656.51</v>
      </c>
      <c r="J164" s="147">
        <v>299.55</v>
      </c>
    </row>
    <row r="165" spans="1:10" ht="23.25">
      <c r="A165" s="130">
        <v>21521</v>
      </c>
      <c r="B165" s="129">
        <v>16</v>
      </c>
      <c r="C165" s="138">
        <v>86.1691</v>
      </c>
      <c r="D165" s="138">
        <v>86.202</v>
      </c>
      <c r="E165" s="171">
        <f t="shared" si="21"/>
        <v>0.03289999999999793</v>
      </c>
      <c r="F165" s="172">
        <f t="shared" si="22"/>
        <v>101.45866099237654</v>
      </c>
      <c r="G165" s="173">
        <f t="shared" si="23"/>
        <v>324.2699999999999</v>
      </c>
      <c r="H165" s="189">
        <v>64</v>
      </c>
      <c r="I165" s="147">
        <v>671.68</v>
      </c>
      <c r="J165" s="147">
        <v>347.41</v>
      </c>
    </row>
    <row r="166" spans="1:10" ht="23.25">
      <c r="A166" s="130"/>
      <c r="B166" s="129">
        <v>17</v>
      </c>
      <c r="C166" s="138">
        <v>87.2488</v>
      </c>
      <c r="D166" s="138">
        <v>87.2868</v>
      </c>
      <c r="E166" s="171">
        <f t="shared" si="21"/>
        <v>0.0379999999999967</v>
      </c>
      <c r="F166" s="172">
        <f t="shared" si="22"/>
        <v>105.59662090812178</v>
      </c>
      <c r="G166" s="173">
        <f t="shared" si="23"/>
        <v>359.86</v>
      </c>
      <c r="H166" s="189">
        <v>65</v>
      </c>
      <c r="I166" s="147">
        <v>726.63</v>
      </c>
      <c r="J166" s="147">
        <v>366.77</v>
      </c>
    </row>
    <row r="167" spans="1:10" ht="23.25">
      <c r="A167" s="130"/>
      <c r="B167" s="129">
        <v>18</v>
      </c>
      <c r="C167" s="138">
        <v>85.1665</v>
      </c>
      <c r="D167" s="138">
        <v>85.2172</v>
      </c>
      <c r="E167" s="171">
        <f t="shared" si="21"/>
        <v>0.050700000000006185</v>
      </c>
      <c r="F167" s="172">
        <f t="shared" si="22"/>
        <v>167.52023789858313</v>
      </c>
      <c r="G167" s="173">
        <f t="shared" si="23"/>
        <v>302.65</v>
      </c>
      <c r="H167" s="189">
        <v>66</v>
      </c>
      <c r="I167" s="147">
        <v>811.78</v>
      </c>
      <c r="J167" s="147">
        <v>509.13</v>
      </c>
    </row>
    <row r="168" spans="1:10" ht="23.25">
      <c r="A168" s="130">
        <v>21541</v>
      </c>
      <c r="B168" s="129">
        <v>19</v>
      </c>
      <c r="C168" s="138">
        <v>88.9627</v>
      </c>
      <c r="D168" s="138">
        <v>88.9695</v>
      </c>
      <c r="E168" s="171">
        <f t="shared" si="21"/>
        <v>0.006799999999998363</v>
      </c>
      <c r="F168" s="172">
        <f t="shared" si="22"/>
        <v>19.15007462896269</v>
      </c>
      <c r="G168" s="173">
        <f t="shared" si="23"/>
        <v>355.09000000000003</v>
      </c>
      <c r="H168" s="189">
        <v>67</v>
      </c>
      <c r="I168" s="147">
        <v>724.23</v>
      </c>
      <c r="J168" s="147">
        <v>369.14</v>
      </c>
    </row>
    <row r="169" spans="1:10" ht="23.25">
      <c r="A169" s="130"/>
      <c r="B169" s="129">
        <v>20</v>
      </c>
      <c r="C169" s="138">
        <v>84.684</v>
      </c>
      <c r="D169" s="138">
        <v>84.688</v>
      </c>
      <c r="E169" s="171">
        <f t="shared" si="21"/>
        <v>0.0040000000000048885</v>
      </c>
      <c r="F169" s="172">
        <f t="shared" si="22"/>
        <v>12.47582808310426</v>
      </c>
      <c r="G169" s="173">
        <f t="shared" si="23"/>
        <v>320.62000000000006</v>
      </c>
      <c r="H169" s="189">
        <v>68</v>
      </c>
      <c r="I169" s="147">
        <v>736.08</v>
      </c>
      <c r="J169" s="147">
        <v>415.46</v>
      </c>
    </row>
    <row r="170" spans="1:10" ht="23.25">
      <c r="A170" s="130"/>
      <c r="B170" s="129">
        <v>21</v>
      </c>
      <c r="C170" s="138">
        <v>86.3671</v>
      </c>
      <c r="D170" s="138">
        <v>86.3691</v>
      </c>
      <c r="E170" s="171">
        <f t="shared" si="21"/>
        <v>0.0020000000000095497</v>
      </c>
      <c r="F170" s="172">
        <f t="shared" si="22"/>
        <v>7.098491570575154</v>
      </c>
      <c r="G170" s="173">
        <f t="shared" si="23"/>
        <v>281.75</v>
      </c>
      <c r="H170" s="189">
        <v>69</v>
      </c>
      <c r="I170" s="147">
        <v>832.27</v>
      </c>
      <c r="J170" s="147">
        <v>550.52</v>
      </c>
    </row>
    <row r="171" spans="1:10" ht="23.25">
      <c r="A171" s="130">
        <v>21555</v>
      </c>
      <c r="B171" s="129">
        <v>1</v>
      </c>
      <c r="C171" s="138">
        <v>85.4234</v>
      </c>
      <c r="D171" s="138">
        <v>85.4313</v>
      </c>
      <c r="E171" s="171">
        <f t="shared" si="21"/>
        <v>0.007899999999992247</v>
      </c>
      <c r="F171" s="172">
        <f t="shared" si="22"/>
        <v>26.26067878865887</v>
      </c>
      <c r="G171" s="173">
        <f t="shared" si="23"/>
        <v>300.83</v>
      </c>
      <c r="H171" s="189">
        <v>70</v>
      </c>
      <c r="I171" s="147">
        <v>808.12</v>
      </c>
      <c r="J171" s="147">
        <v>507.29</v>
      </c>
    </row>
    <row r="172" spans="1:10" ht="23.25">
      <c r="A172" s="130"/>
      <c r="B172" s="129">
        <v>2</v>
      </c>
      <c r="C172" s="138">
        <v>87.4742</v>
      </c>
      <c r="D172" s="138">
        <v>87.4869</v>
      </c>
      <c r="E172" s="171">
        <f t="shared" si="21"/>
        <v>0.012700000000009481</v>
      </c>
      <c r="F172" s="172">
        <f t="shared" si="22"/>
        <v>40.98492916387349</v>
      </c>
      <c r="G172" s="173">
        <f t="shared" si="23"/>
        <v>309.87000000000006</v>
      </c>
      <c r="H172" s="189">
        <v>71</v>
      </c>
      <c r="I172" s="147">
        <v>810.45</v>
      </c>
      <c r="J172" s="147">
        <v>500.58</v>
      </c>
    </row>
    <row r="173" spans="1:10" ht="23.25">
      <c r="A173" s="130"/>
      <c r="B173" s="129">
        <v>3</v>
      </c>
      <c r="C173" s="138">
        <v>85.8858</v>
      </c>
      <c r="D173" s="138">
        <v>85.8924</v>
      </c>
      <c r="E173" s="171">
        <f t="shared" si="21"/>
        <v>0.006599999999991724</v>
      </c>
      <c r="F173" s="172">
        <f t="shared" si="22"/>
        <v>20.605038868570208</v>
      </c>
      <c r="G173" s="173">
        <f t="shared" si="23"/>
        <v>320.31</v>
      </c>
      <c r="H173" s="189">
        <v>72</v>
      </c>
      <c r="I173" s="147">
        <v>687.77</v>
      </c>
      <c r="J173" s="147">
        <v>367.46</v>
      </c>
    </row>
    <row r="174" spans="1:10" ht="23.25">
      <c r="A174" s="130">
        <v>21575</v>
      </c>
      <c r="B174" s="129">
        <v>4</v>
      </c>
      <c r="C174" s="138">
        <v>85.0304</v>
      </c>
      <c r="D174" s="138">
        <v>85.0369</v>
      </c>
      <c r="E174" s="171">
        <f t="shared" si="21"/>
        <v>0.006500000000002615</v>
      </c>
      <c r="F174" s="172">
        <f t="shared" si="22"/>
        <v>20.699318514752612</v>
      </c>
      <c r="G174" s="173">
        <f t="shared" si="23"/>
        <v>314.02</v>
      </c>
      <c r="H174" s="189">
        <v>73</v>
      </c>
      <c r="I174" s="147">
        <v>670.15</v>
      </c>
      <c r="J174" s="147">
        <v>356.13</v>
      </c>
    </row>
    <row r="175" spans="1:10" ht="23.25">
      <c r="A175" s="130"/>
      <c r="B175" s="129">
        <v>5</v>
      </c>
      <c r="C175" s="138">
        <v>85.0424</v>
      </c>
      <c r="D175" s="138">
        <v>85.0526</v>
      </c>
      <c r="E175" s="171">
        <f t="shared" si="21"/>
        <v>0.010199999999997544</v>
      </c>
      <c r="F175" s="172">
        <f t="shared" si="22"/>
        <v>31.26724296486281</v>
      </c>
      <c r="G175" s="173">
        <f t="shared" si="23"/>
        <v>326.21999999999997</v>
      </c>
      <c r="H175" s="189">
        <v>74</v>
      </c>
      <c r="I175" s="147">
        <v>674.41</v>
      </c>
      <c r="J175" s="147">
        <v>348.19</v>
      </c>
    </row>
    <row r="176" spans="1:10" ht="23.25">
      <c r="A176" s="130"/>
      <c r="B176" s="129">
        <v>6</v>
      </c>
      <c r="C176" s="138">
        <v>87.3963</v>
      </c>
      <c r="D176" s="138">
        <v>87.4015</v>
      </c>
      <c r="E176" s="171">
        <f t="shared" si="21"/>
        <v>0.005200000000002092</v>
      </c>
      <c r="F176" s="172">
        <f t="shared" si="22"/>
        <v>16.95689036718872</v>
      </c>
      <c r="G176" s="173">
        <f t="shared" si="23"/>
        <v>306.65999999999997</v>
      </c>
      <c r="H176" s="189">
        <v>75</v>
      </c>
      <c r="I176" s="147">
        <v>825.63</v>
      </c>
      <c r="J176" s="147">
        <v>518.97</v>
      </c>
    </row>
    <row r="177" spans="1:10" ht="23.25">
      <c r="A177" s="130">
        <v>21590</v>
      </c>
      <c r="B177" s="129">
        <v>1</v>
      </c>
      <c r="C177" s="138">
        <v>85.3474</v>
      </c>
      <c r="D177" s="138">
        <v>85.3552</v>
      </c>
      <c r="E177" s="171">
        <f t="shared" si="21"/>
        <v>0.007800000000003138</v>
      </c>
      <c r="F177" s="172">
        <f t="shared" si="22"/>
        <v>30.56306571060358</v>
      </c>
      <c r="G177" s="173">
        <f t="shared" si="23"/>
        <v>255.20999999999992</v>
      </c>
      <c r="H177" s="189">
        <v>76</v>
      </c>
      <c r="I177" s="147">
        <v>779.54</v>
      </c>
      <c r="J177" s="147">
        <v>524.33</v>
      </c>
    </row>
    <row r="178" spans="1:10" ht="23.25">
      <c r="A178" s="130"/>
      <c r="B178" s="129">
        <v>2</v>
      </c>
      <c r="C178" s="138">
        <v>87.4227</v>
      </c>
      <c r="D178" s="138">
        <v>87.4315</v>
      </c>
      <c r="E178" s="171">
        <f t="shared" si="21"/>
        <v>0.008799999999993702</v>
      </c>
      <c r="F178" s="172">
        <f t="shared" si="22"/>
        <v>35.075132528174514</v>
      </c>
      <c r="G178" s="173">
        <f t="shared" si="23"/>
        <v>250.89</v>
      </c>
      <c r="H178" s="189">
        <v>77</v>
      </c>
      <c r="I178" s="147">
        <v>820.17</v>
      </c>
      <c r="J178" s="147">
        <v>569.28</v>
      </c>
    </row>
    <row r="179" spans="1:10" ht="23.25">
      <c r="A179" s="130"/>
      <c r="B179" s="129">
        <v>3</v>
      </c>
      <c r="C179" s="138">
        <v>85.8334</v>
      </c>
      <c r="D179" s="138">
        <v>85.8407</v>
      </c>
      <c r="E179" s="171">
        <f t="shared" si="21"/>
        <v>0.00730000000000075</v>
      </c>
      <c r="F179" s="172">
        <f t="shared" si="22"/>
        <v>28.92692978285287</v>
      </c>
      <c r="G179" s="173">
        <f t="shared" si="23"/>
        <v>252.36</v>
      </c>
      <c r="H179" s="189">
        <v>78</v>
      </c>
      <c r="I179" s="147">
        <v>810.23</v>
      </c>
      <c r="J179" s="147">
        <v>557.87</v>
      </c>
    </row>
    <row r="180" spans="1:10" ht="23.25">
      <c r="A180" s="130">
        <v>21604</v>
      </c>
      <c r="B180" s="129">
        <v>4</v>
      </c>
      <c r="C180" s="138">
        <v>84.9713</v>
      </c>
      <c r="D180" s="138">
        <v>84.9771</v>
      </c>
      <c r="E180" s="171">
        <f t="shared" si="21"/>
        <v>0.005799999999993588</v>
      </c>
      <c r="F180" s="172">
        <f t="shared" si="22"/>
        <v>21.277376279370436</v>
      </c>
      <c r="G180" s="173">
        <f t="shared" si="23"/>
        <v>272.59000000000003</v>
      </c>
      <c r="H180" s="189">
        <v>79</v>
      </c>
      <c r="I180" s="147">
        <v>784.86</v>
      </c>
      <c r="J180" s="147">
        <v>512.27</v>
      </c>
    </row>
    <row r="181" spans="1:10" ht="23.25">
      <c r="A181" s="130"/>
      <c r="B181" s="129">
        <v>5</v>
      </c>
      <c r="C181" s="138">
        <v>85.0073</v>
      </c>
      <c r="D181" s="138">
        <v>85.0129</v>
      </c>
      <c r="E181" s="171">
        <f t="shared" si="21"/>
        <v>0.00560000000000116</v>
      </c>
      <c r="F181" s="172">
        <f t="shared" si="22"/>
        <v>19.87295503744334</v>
      </c>
      <c r="G181" s="173">
        <f t="shared" si="23"/>
        <v>281.79</v>
      </c>
      <c r="H181" s="189">
        <v>80</v>
      </c>
      <c r="I181" s="147">
        <v>753.62</v>
      </c>
      <c r="J181" s="147">
        <v>471.83</v>
      </c>
    </row>
    <row r="182" spans="1:10" ht="23.25">
      <c r="A182" s="130"/>
      <c r="B182" s="129">
        <v>6</v>
      </c>
      <c r="C182" s="138">
        <v>87.3626</v>
      </c>
      <c r="D182" s="138">
        <v>87.3705</v>
      </c>
      <c r="E182" s="171">
        <f t="shared" si="21"/>
        <v>0.007900000000006457</v>
      </c>
      <c r="F182" s="172">
        <f t="shared" si="22"/>
        <v>24.122873980904632</v>
      </c>
      <c r="G182" s="173">
        <f t="shared" si="23"/>
        <v>327.48999999999995</v>
      </c>
      <c r="H182" s="189">
        <v>81</v>
      </c>
      <c r="I182" s="147">
        <v>641.06</v>
      </c>
      <c r="J182" s="147">
        <v>313.57</v>
      </c>
    </row>
    <row r="183" spans="1:10" ht="23.25">
      <c r="A183" s="130">
        <v>21611</v>
      </c>
      <c r="B183" s="129">
        <v>1</v>
      </c>
      <c r="C183" s="138">
        <v>85.3975</v>
      </c>
      <c r="D183" s="138">
        <v>85.4046</v>
      </c>
      <c r="E183" s="171">
        <f t="shared" si="21"/>
        <v>0.007100000000008322</v>
      </c>
      <c r="F183" s="172">
        <f t="shared" si="22"/>
        <v>18.9308092254588</v>
      </c>
      <c r="G183" s="173">
        <f t="shared" si="23"/>
        <v>375.04999999999995</v>
      </c>
      <c r="H183" s="189">
        <v>82</v>
      </c>
      <c r="I183" s="147">
        <v>768.43</v>
      </c>
      <c r="J183" s="147">
        <v>393.38</v>
      </c>
    </row>
    <row r="184" spans="1:10" ht="23.25">
      <c r="A184" s="130"/>
      <c r="B184" s="129">
        <v>2</v>
      </c>
      <c r="C184" s="138">
        <v>87.4417</v>
      </c>
      <c r="D184" s="138">
        <v>87.4432</v>
      </c>
      <c r="E184" s="171">
        <f t="shared" si="21"/>
        <v>0.0015000000000071623</v>
      </c>
      <c r="F184" s="172">
        <f t="shared" si="22"/>
        <v>4.022634020775999</v>
      </c>
      <c r="G184" s="173">
        <f t="shared" si="23"/>
        <v>372.89000000000004</v>
      </c>
      <c r="H184" s="189">
        <v>83</v>
      </c>
      <c r="I184" s="147">
        <v>748.94</v>
      </c>
      <c r="J184" s="147">
        <v>376.05</v>
      </c>
    </row>
    <row r="185" spans="1:10" ht="23.25">
      <c r="A185" s="130"/>
      <c r="B185" s="129">
        <v>3</v>
      </c>
      <c r="C185" s="138">
        <v>85.8208</v>
      </c>
      <c r="D185" s="138">
        <v>85.8256</v>
      </c>
      <c r="E185" s="171">
        <f t="shared" si="21"/>
        <v>0.004799999999988813</v>
      </c>
      <c r="F185" s="172">
        <f t="shared" si="22"/>
        <v>15.344777980207835</v>
      </c>
      <c r="G185" s="173">
        <f t="shared" si="23"/>
        <v>312.81</v>
      </c>
      <c r="H185" s="189">
        <v>84</v>
      </c>
      <c r="I185" s="147">
        <v>751.64</v>
      </c>
      <c r="J185" s="147">
        <v>438.83</v>
      </c>
    </row>
    <row r="186" spans="1:10" ht="23.25">
      <c r="A186" s="130">
        <v>21633</v>
      </c>
      <c r="B186" s="129">
        <v>4</v>
      </c>
      <c r="C186" s="138">
        <v>84.9952</v>
      </c>
      <c r="D186" s="138">
        <v>84.9983</v>
      </c>
      <c r="E186" s="171">
        <f t="shared" si="21"/>
        <v>0.0031000000000034333</v>
      </c>
      <c r="F186" s="172">
        <f t="shared" si="22"/>
        <v>8.665995750876197</v>
      </c>
      <c r="G186" s="173">
        <f t="shared" si="23"/>
        <v>357.71999999999997</v>
      </c>
      <c r="H186" s="189">
        <v>85</v>
      </c>
      <c r="I186" s="147">
        <v>726.65</v>
      </c>
      <c r="J186" s="147">
        <v>368.93</v>
      </c>
    </row>
    <row r="187" spans="1:10" ht="23.25">
      <c r="A187" s="130"/>
      <c r="B187" s="129">
        <v>5</v>
      </c>
      <c r="C187" s="138">
        <v>85.009</v>
      </c>
      <c r="D187" s="138">
        <v>85.0117</v>
      </c>
      <c r="E187" s="171">
        <f t="shared" si="21"/>
        <v>0.0027000000000043656</v>
      </c>
      <c r="F187" s="172">
        <f t="shared" si="22"/>
        <v>7.661313205846335</v>
      </c>
      <c r="G187" s="173">
        <f t="shared" si="23"/>
        <v>352.42</v>
      </c>
      <c r="H187" s="189">
        <v>86</v>
      </c>
      <c r="I187" s="147">
        <v>831.72</v>
      </c>
      <c r="J187" s="147">
        <v>479.3</v>
      </c>
    </row>
    <row r="188" spans="1:10" ht="23.25">
      <c r="A188" s="192"/>
      <c r="B188" s="193">
        <v>6</v>
      </c>
      <c r="C188" s="194">
        <v>87.3878</v>
      </c>
      <c r="D188" s="194">
        <v>87.3899</v>
      </c>
      <c r="E188" s="195">
        <f t="shared" si="21"/>
        <v>0.0020999999999986585</v>
      </c>
      <c r="F188" s="196">
        <f t="shared" si="22"/>
        <v>6.055014128362432</v>
      </c>
      <c r="G188" s="197">
        <f t="shared" si="23"/>
        <v>346.82</v>
      </c>
      <c r="H188" s="198">
        <v>87</v>
      </c>
      <c r="I188" s="199">
        <v>712.66</v>
      </c>
      <c r="J188" s="199">
        <v>365.84</v>
      </c>
    </row>
    <row r="189" spans="1:10" ht="23.25">
      <c r="A189" s="183">
        <v>21644</v>
      </c>
      <c r="B189" s="184">
        <v>13</v>
      </c>
      <c r="C189" s="185">
        <v>86.7041</v>
      </c>
      <c r="D189" s="185">
        <v>86.7051</v>
      </c>
      <c r="E189" s="186">
        <f t="shared" si="21"/>
        <v>0.0010000000000047748</v>
      </c>
      <c r="F189" s="187">
        <f t="shared" si="22"/>
        <v>4.146108876838901</v>
      </c>
      <c r="G189" s="188">
        <f t="shared" si="23"/>
        <v>241.19000000000005</v>
      </c>
      <c r="H189" s="189">
        <v>1</v>
      </c>
      <c r="I189" s="190">
        <v>672.7</v>
      </c>
      <c r="J189" s="190">
        <v>431.51</v>
      </c>
    </row>
    <row r="190" spans="1:10" ht="23.25">
      <c r="A190" s="130"/>
      <c r="B190" s="129">
        <v>14</v>
      </c>
      <c r="C190" s="138">
        <v>85.9464</v>
      </c>
      <c r="D190" s="138">
        <v>85.9478</v>
      </c>
      <c r="E190" s="171">
        <f t="shared" si="21"/>
        <v>0.0014000000000038426</v>
      </c>
      <c r="F190" s="172">
        <f t="shared" si="22"/>
        <v>5.806237558078314</v>
      </c>
      <c r="G190" s="173">
        <f t="shared" si="23"/>
        <v>241.11999999999995</v>
      </c>
      <c r="H190" s="189">
        <v>2</v>
      </c>
      <c r="I190" s="147">
        <v>713.05</v>
      </c>
      <c r="J190" s="147">
        <v>471.93</v>
      </c>
    </row>
    <row r="191" spans="1:10" ht="23.25">
      <c r="A191" s="130"/>
      <c r="B191" s="184">
        <v>15</v>
      </c>
      <c r="C191" s="138">
        <v>87.0143</v>
      </c>
      <c r="D191" s="138">
        <v>87.0214</v>
      </c>
      <c r="E191" s="171">
        <f t="shared" si="21"/>
        <v>0.007099999999994111</v>
      </c>
      <c r="F191" s="172">
        <f t="shared" si="22"/>
        <v>23.576290884921505</v>
      </c>
      <c r="G191" s="173">
        <f t="shared" si="23"/>
        <v>301.15</v>
      </c>
      <c r="H191" s="189">
        <v>3</v>
      </c>
      <c r="I191" s="147">
        <v>644.53</v>
      </c>
      <c r="J191" s="147">
        <v>343.38</v>
      </c>
    </row>
    <row r="192" spans="1:10" ht="23.25">
      <c r="A192" s="130">
        <v>21661</v>
      </c>
      <c r="B192" s="129">
        <v>16</v>
      </c>
      <c r="C192" s="138">
        <v>86.1469</v>
      </c>
      <c r="D192" s="138">
        <v>86.1502</v>
      </c>
      <c r="E192" s="171">
        <f t="shared" si="21"/>
        <v>0.003299999999995862</v>
      </c>
      <c r="F192" s="172">
        <f t="shared" si="22"/>
        <v>15.764582238550906</v>
      </c>
      <c r="G192" s="173">
        <f t="shared" si="23"/>
        <v>209.33000000000004</v>
      </c>
      <c r="H192" s="189">
        <v>4</v>
      </c>
      <c r="I192" s="147">
        <v>758</v>
      </c>
      <c r="J192" s="147">
        <v>548.67</v>
      </c>
    </row>
    <row r="193" spans="1:10" ht="23.25">
      <c r="A193" s="130"/>
      <c r="B193" s="184">
        <v>17</v>
      </c>
      <c r="C193" s="138">
        <v>87.2167</v>
      </c>
      <c r="D193" s="138">
        <v>87.2202</v>
      </c>
      <c r="E193" s="171">
        <f aca="true" t="shared" si="24" ref="E193:E232">D193-C193</f>
        <v>0.003500000000002501</v>
      </c>
      <c r="F193" s="172">
        <f aca="true" t="shared" si="25" ref="F193:F232">((10^6)*E193/G193)</f>
        <v>12.540308133294522</v>
      </c>
      <c r="G193" s="173">
        <f aca="true" t="shared" si="26" ref="G193:G232">I193-J193</f>
        <v>279.1</v>
      </c>
      <c r="H193" s="189">
        <v>5</v>
      </c>
      <c r="I193" s="147">
        <v>790.84</v>
      </c>
      <c r="J193" s="147">
        <v>511.74</v>
      </c>
    </row>
    <row r="194" spans="1:10" ht="23.25">
      <c r="A194" s="130"/>
      <c r="B194" s="129">
        <v>18</v>
      </c>
      <c r="C194" s="138">
        <v>85.12</v>
      </c>
      <c r="D194" s="138">
        <v>85.1252</v>
      </c>
      <c r="E194" s="171">
        <f t="shared" si="24"/>
        <v>0.005200000000002092</v>
      </c>
      <c r="F194" s="172">
        <f t="shared" si="25"/>
        <v>16.614480158483264</v>
      </c>
      <c r="G194" s="173">
        <f t="shared" si="26"/>
        <v>312.97999999999996</v>
      </c>
      <c r="H194" s="189">
        <v>6</v>
      </c>
      <c r="I194" s="147">
        <v>680.3</v>
      </c>
      <c r="J194" s="147">
        <v>367.32</v>
      </c>
    </row>
    <row r="195" spans="1:10" ht="23.25">
      <c r="A195" s="130">
        <v>21673</v>
      </c>
      <c r="B195" s="129">
        <v>7</v>
      </c>
      <c r="C195" s="138">
        <v>86.4138</v>
      </c>
      <c r="D195" s="138">
        <v>86.4179</v>
      </c>
      <c r="E195" s="171">
        <f t="shared" si="24"/>
        <v>0.004100000000008208</v>
      </c>
      <c r="F195" s="172">
        <f t="shared" si="25"/>
        <v>15.80753363923433</v>
      </c>
      <c r="G195" s="173">
        <f t="shared" si="26"/>
        <v>259.37</v>
      </c>
      <c r="H195" s="189">
        <v>7</v>
      </c>
      <c r="I195" s="147">
        <v>844.91</v>
      </c>
      <c r="J195" s="147">
        <v>585.54</v>
      </c>
    </row>
    <row r="196" spans="1:10" ht="23.25">
      <c r="A196" s="130"/>
      <c r="B196" s="129">
        <v>8</v>
      </c>
      <c r="C196" s="138">
        <v>84.7368</v>
      </c>
      <c r="D196" s="138">
        <v>84.7396</v>
      </c>
      <c r="E196" s="171">
        <f t="shared" si="24"/>
        <v>0.0027999999999934744</v>
      </c>
      <c r="F196" s="172">
        <f t="shared" si="25"/>
        <v>11.42344253597762</v>
      </c>
      <c r="G196" s="173">
        <f t="shared" si="26"/>
        <v>245.11</v>
      </c>
      <c r="H196" s="189">
        <v>8</v>
      </c>
      <c r="I196" s="147">
        <v>778.11</v>
      </c>
      <c r="J196" s="147">
        <v>533</v>
      </c>
    </row>
    <row r="197" spans="1:10" ht="23.25">
      <c r="A197" s="130"/>
      <c r="B197" s="129">
        <v>9</v>
      </c>
      <c r="C197" s="138">
        <v>87.5963</v>
      </c>
      <c r="D197" s="138">
        <v>87.5998</v>
      </c>
      <c r="E197" s="171">
        <f t="shared" si="24"/>
        <v>0.003500000000002501</v>
      </c>
      <c r="F197" s="172">
        <f t="shared" si="25"/>
        <v>11.580201164645649</v>
      </c>
      <c r="G197" s="173">
        <f t="shared" si="26"/>
        <v>302.24</v>
      </c>
      <c r="H197" s="189">
        <v>9</v>
      </c>
      <c r="I197" s="147">
        <v>677.47</v>
      </c>
      <c r="J197" s="147">
        <v>375.23</v>
      </c>
    </row>
    <row r="198" spans="1:10" ht="23.25">
      <c r="A198" s="130">
        <v>21689</v>
      </c>
      <c r="B198" s="129">
        <v>10</v>
      </c>
      <c r="C198" s="138">
        <v>85.0556</v>
      </c>
      <c r="D198" s="138">
        <v>85.059</v>
      </c>
      <c r="E198" s="171">
        <f t="shared" si="24"/>
        <v>0.0033999999999991815</v>
      </c>
      <c r="F198" s="172">
        <f t="shared" si="25"/>
        <v>11.720500534314116</v>
      </c>
      <c r="G198" s="173">
        <f t="shared" si="26"/>
        <v>290.09</v>
      </c>
      <c r="H198" s="189">
        <v>10</v>
      </c>
      <c r="I198" s="147">
        <v>682.13</v>
      </c>
      <c r="J198" s="147">
        <v>392.04</v>
      </c>
    </row>
    <row r="199" spans="1:10" ht="23.25">
      <c r="A199" s="130"/>
      <c r="B199" s="129">
        <v>11</v>
      </c>
      <c r="C199" s="138">
        <v>86.0652</v>
      </c>
      <c r="D199" s="138">
        <v>86.0672</v>
      </c>
      <c r="E199" s="171">
        <f t="shared" si="24"/>
        <v>0.001999999999995339</v>
      </c>
      <c r="F199" s="172">
        <f t="shared" si="25"/>
        <v>7.901390644735062</v>
      </c>
      <c r="G199" s="173">
        <f t="shared" si="26"/>
        <v>253.12</v>
      </c>
      <c r="H199" s="189">
        <v>11</v>
      </c>
      <c r="I199" s="147">
        <v>792.86</v>
      </c>
      <c r="J199" s="147">
        <v>539.74</v>
      </c>
    </row>
    <row r="200" spans="1:10" ht="23.25">
      <c r="A200" s="130"/>
      <c r="B200" s="129">
        <v>12</v>
      </c>
      <c r="C200" s="138">
        <v>84.8008</v>
      </c>
      <c r="D200" s="138">
        <v>84.8063</v>
      </c>
      <c r="E200" s="171">
        <f t="shared" si="24"/>
        <v>0.00549999999999784</v>
      </c>
      <c r="F200" s="172">
        <f t="shared" si="25"/>
        <v>20.749236050846346</v>
      </c>
      <c r="G200" s="173">
        <f t="shared" si="26"/>
        <v>265.06999999999994</v>
      </c>
      <c r="H200" s="189">
        <v>12</v>
      </c>
      <c r="I200" s="147">
        <v>829.81</v>
      </c>
      <c r="J200" s="147">
        <v>564.74</v>
      </c>
    </row>
    <row r="201" spans="1:10" ht="23.25">
      <c r="A201" s="130">
        <v>21708</v>
      </c>
      <c r="B201" s="129">
        <v>1</v>
      </c>
      <c r="C201" s="138">
        <v>85.364</v>
      </c>
      <c r="D201" s="138">
        <v>85.3951</v>
      </c>
      <c r="E201" s="171">
        <f t="shared" si="24"/>
        <v>0.03109999999999502</v>
      </c>
      <c r="F201" s="172">
        <f t="shared" si="25"/>
        <v>95.39584675315183</v>
      </c>
      <c r="G201" s="173">
        <f t="shared" si="26"/>
        <v>326.00999999999993</v>
      </c>
      <c r="H201" s="189">
        <v>13</v>
      </c>
      <c r="I201" s="147">
        <v>757.55</v>
      </c>
      <c r="J201" s="147">
        <v>431.54</v>
      </c>
    </row>
    <row r="202" spans="1:10" ht="23.25">
      <c r="A202" s="130"/>
      <c r="B202" s="129">
        <v>2</v>
      </c>
      <c r="C202" s="138">
        <v>87.4375</v>
      </c>
      <c r="D202" s="138">
        <v>87.4607</v>
      </c>
      <c r="E202" s="171">
        <f t="shared" si="24"/>
        <v>0.023200000000002774</v>
      </c>
      <c r="F202" s="172">
        <f t="shared" si="25"/>
        <v>79.37050975026608</v>
      </c>
      <c r="G202" s="173">
        <f t="shared" si="26"/>
        <v>292.29999999999995</v>
      </c>
      <c r="H202" s="189">
        <v>14</v>
      </c>
      <c r="I202" s="147">
        <v>832.77</v>
      </c>
      <c r="J202" s="147">
        <v>540.47</v>
      </c>
    </row>
    <row r="203" spans="1:10" ht="23.25">
      <c r="A203" s="130"/>
      <c r="B203" s="129">
        <v>3</v>
      </c>
      <c r="C203" s="138">
        <v>85.8184</v>
      </c>
      <c r="D203" s="138">
        <v>85.8438</v>
      </c>
      <c r="E203" s="171">
        <f t="shared" si="24"/>
        <v>0.025400000000004752</v>
      </c>
      <c r="F203" s="172">
        <f t="shared" si="25"/>
        <v>85.22060057039005</v>
      </c>
      <c r="G203" s="173">
        <f t="shared" si="26"/>
        <v>298.04999999999995</v>
      </c>
      <c r="H203" s="189">
        <v>15</v>
      </c>
      <c r="I203" s="147">
        <v>834.41</v>
      </c>
      <c r="J203" s="147">
        <v>536.36</v>
      </c>
    </row>
    <row r="204" spans="1:10" ht="23.25">
      <c r="A204" s="130">
        <v>21716</v>
      </c>
      <c r="B204" s="129">
        <v>4</v>
      </c>
      <c r="C204" s="138">
        <v>84.977</v>
      </c>
      <c r="D204" s="138">
        <v>84.982</v>
      </c>
      <c r="E204" s="171">
        <f t="shared" si="24"/>
        <v>0.0049999999999954525</v>
      </c>
      <c r="F204" s="172">
        <f t="shared" si="25"/>
        <v>19.5472848821121</v>
      </c>
      <c r="G204" s="173">
        <f t="shared" si="26"/>
        <v>255.78999999999996</v>
      </c>
      <c r="H204" s="189">
        <v>16</v>
      </c>
      <c r="I204" s="147">
        <v>823.55</v>
      </c>
      <c r="J204" s="147">
        <v>567.76</v>
      </c>
    </row>
    <row r="205" spans="1:10" ht="23.25">
      <c r="A205" s="130"/>
      <c r="B205" s="129">
        <v>5</v>
      </c>
      <c r="C205" s="138">
        <v>84.9987</v>
      </c>
      <c r="D205" s="138">
        <v>85.0068</v>
      </c>
      <c r="E205" s="171">
        <f t="shared" si="24"/>
        <v>0.008099999999998886</v>
      </c>
      <c r="F205" s="172">
        <f t="shared" si="25"/>
        <v>26.04501607716683</v>
      </c>
      <c r="G205" s="173">
        <f t="shared" si="26"/>
        <v>311.00000000000006</v>
      </c>
      <c r="H205" s="189">
        <v>17</v>
      </c>
      <c r="I205" s="147">
        <v>705.94</v>
      </c>
      <c r="J205" s="147">
        <v>394.94</v>
      </c>
    </row>
    <row r="206" spans="1:10" ht="23.25">
      <c r="A206" s="130"/>
      <c r="B206" s="129">
        <v>6</v>
      </c>
      <c r="C206" s="138">
        <v>87.3698</v>
      </c>
      <c r="D206" s="138">
        <v>87.38</v>
      </c>
      <c r="E206" s="171">
        <f t="shared" si="24"/>
        <v>0.010199999999997544</v>
      </c>
      <c r="F206" s="172">
        <f t="shared" si="25"/>
        <v>37.139528109516256</v>
      </c>
      <c r="G206" s="173">
        <f t="shared" si="26"/>
        <v>274.64</v>
      </c>
      <c r="H206" s="189">
        <v>18</v>
      </c>
      <c r="I206" s="147">
        <v>793.03</v>
      </c>
      <c r="J206" s="147">
        <v>518.39</v>
      </c>
    </row>
    <row r="207" spans="1:10" ht="23.25">
      <c r="A207" s="130">
        <v>21724</v>
      </c>
      <c r="B207" s="129">
        <v>7</v>
      </c>
      <c r="C207" s="138">
        <v>86.4128</v>
      </c>
      <c r="D207" s="138">
        <v>86.7533</v>
      </c>
      <c r="E207" s="171">
        <f t="shared" si="24"/>
        <v>0.3404999999999916</v>
      </c>
      <c r="F207" s="172">
        <f t="shared" si="25"/>
        <v>1151.4659632748017</v>
      </c>
      <c r="G207" s="173">
        <f t="shared" si="26"/>
        <v>295.71</v>
      </c>
      <c r="H207" s="189">
        <v>19</v>
      </c>
      <c r="I207" s="147">
        <v>639.16</v>
      </c>
      <c r="J207" s="147">
        <v>343.45</v>
      </c>
    </row>
    <row r="208" spans="1:10" ht="23.25">
      <c r="A208" s="130"/>
      <c r="B208" s="129">
        <v>8</v>
      </c>
      <c r="C208" s="138">
        <v>84.7679</v>
      </c>
      <c r="D208" s="138">
        <v>85.1101</v>
      </c>
      <c r="E208" s="171">
        <f t="shared" si="24"/>
        <v>0.3422000000000054</v>
      </c>
      <c r="F208" s="172">
        <f t="shared" si="25"/>
        <v>1255.3652004842634</v>
      </c>
      <c r="G208" s="173">
        <f t="shared" si="26"/>
        <v>272.59000000000003</v>
      </c>
      <c r="H208" s="189">
        <v>20</v>
      </c>
      <c r="I208" s="147">
        <v>855.49</v>
      </c>
      <c r="J208" s="147">
        <v>582.9</v>
      </c>
    </row>
    <row r="209" spans="1:10" ht="23.25">
      <c r="A209" s="130"/>
      <c r="B209" s="129">
        <v>9</v>
      </c>
      <c r="C209" s="138">
        <v>87.6178</v>
      </c>
      <c r="D209" s="138">
        <v>87.9623</v>
      </c>
      <c r="E209" s="171">
        <f t="shared" si="24"/>
        <v>0.3444999999999965</v>
      </c>
      <c r="F209" s="172">
        <f t="shared" si="25"/>
        <v>1194.8115007109786</v>
      </c>
      <c r="G209" s="173">
        <f t="shared" si="26"/>
        <v>288.33</v>
      </c>
      <c r="H209" s="189">
        <v>21</v>
      </c>
      <c r="I209" s="147">
        <v>699.64</v>
      </c>
      <c r="J209" s="147">
        <v>411.31</v>
      </c>
    </row>
    <row r="210" spans="1:10" ht="23.25">
      <c r="A210" s="130">
        <v>21737</v>
      </c>
      <c r="B210" s="129">
        <v>13</v>
      </c>
      <c r="C210" s="138">
        <v>86.715</v>
      </c>
      <c r="D210" s="138">
        <v>86.7372</v>
      </c>
      <c r="E210" s="171">
        <f t="shared" si="24"/>
        <v>0.022199999999998</v>
      </c>
      <c r="F210" s="172">
        <f t="shared" si="25"/>
        <v>70.8066213759385</v>
      </c>
      <c r="G210" s="173">
        <f t="shared" si="26"/>
        <v>313.53</v>
      </c>
      <c r="H210" s="189">
        <v>22</v>
      </c>
      <c r="I210" s="147">
        <v>789.25</v>
      </c>
      <c r="J210" s="147">
        <v>475.72</v>
      </c>
    </row>
    <row r="211" spans="1:10" ht="23.25">
      <c r="A211" s="130"/>
      <c r="B211" s="129">
        <v>14</v>
      </c>
      <c r="C211" s="138">
        <v>85.9196</v>
      </c>
      <c r="D211" s="138">
        <v>85.9385</v>
      </c>
      <c r="E211" s="171">
        <f t="shared" si="24"/>
        <v>0.018900000000002137</v>
      </c>
      <c r="F211" s="172">
        <f t="shared" si="25"/>
        <v>68.02721088436144</v>
      </c>
      <c r="G211" s="173">
        <f t="shared" si="26"/>
        <v>277.83000000000004</v>
      </c>
      <c r="H211" s="189">
        <v>23</v>
      </c>
      <c r="I211" s="147">
        <v>856.09</v>
      </c>
      <c r="J211" s="147">
        <v>578.26</v>
      </c>
    </row>
    <row r="212" spans="1:10" ht="23.25">
      <c r="A212" s="130"/>
      <c r="B212" s="129">
        <v>15</v>
      </c>
      <c r="C212" s="138">
        <v>86.9929</v>
      </c>
      <c r="D212" s="138">
        <v>87.0184</v>
      </c>
      <c r="E212" s="171">
        <f t="shared" si="24"/>
        <v>0.02549999999999386</v>
      </c>
      <c r="F212" s="172">
        <f t="shared" si="25"/>
        <v>73.8253090529917</v>
      </c>
      <c r="G212" s="173">
        <f t="shared" si="26"/>
        <v>345.40999999999997</v>
      </c>
      <c r="H212" s="189">
        <v>24</v>
      </c>
      <c r="I212" s="147">
        <v>788.81</v>
      </c>
      <c r="J212" s="147">
        <v>443.4</v>
      </c>
    </row>
    <row r="213" spans="1:10" ht="23.25">
      <c r="A213" s="130">
        <v>21742</v>
      </c>
      <c r="B213" s="129">
        <v>16</v>
      </c>
      <c r="C213" s="138">
        <v>86.1286</v>
      </c>
      <c r="D213" s="138">
        <v>86.2598</v>
      </c>
      <c r="E213" s="171">
        <f t="shared" si="24"/>
        <v>0.13119999999999266</v>
      </c>
      <c r="F213" s="172">
        <f t="shared" si="25"/>
        <v>431.86306780774413</v>
      </c>
      <c r="G213" s="173">
        <f t="shared" si="26"/>
        <v>303.8</v>
      </c>
      <c r="H213" s="189">
        <v>25</v>
      </c>
      <c r="I213" s="147">
        <v>701.75</v>
      </c>
      <c r="J213" s="147">
        <v>397.95</v>
      </c>
    </row>
    <row r="214" spans="1:10" ht="23.25">
      <c r="A214" s="130"/>
      <c r="B214" s="129">
        <v>17</v>
      </c>
      <c r="C214" s="138">
        <v>87.2179</v>
      </c>
      <c r="D214" s="138">
        <v>87.3709</v>
      </c>
      <c r="E214" s="171">
        <f t="shared" si="24"/>
        <v>0.1530000000000058</v>
      </c>
      <c r="F214" s="172">
        <f t="shared" si="25"/>
        <v>446.5719039140882</v>
      </c>
      <c r="G214" s="173">
        <f t="shared" si="26"/>
        <v>342.61000000000007</v>
      </c>
      <c r="H214" s="189">
        <v>26</v>
      </c>
      <c r="I214" s="147">
        <v>845.44</v>
      </c>
      <c r="J214" s="147">
        <v>502.83</v>
      </c>
    </row>
    <row r="215" spans="1:10" ht="23.25">
      <c r="A215" s="130"/>
      <c r="B215" s="129">
        <v>18</v>
      </c>
      <c r="C215" s="138">
        <v>85.1346</v>
      </c>
      <c r="D215" s="138">
        <v>85.2572</v>
      </c>
      <c r="E215" s="171">
        <f t="shared" si="24"/>
        <v>0.12259999999999138</v>
      </c>
      <c r="F215" s="172">
        <f t="shared" si="25"/>
        <v>429.3318391931342</v>
      </c>
      <c r="G215" s="173">
        <f t="shared" si="26"/>
        <v>285.55999999999995</v>
      </c>
      <c r="H215" s="189">
        <v>27</v>
      </c>
      <c r="I215" s="147">
        <v>800.56</v>
      </c>
      <c r="J215" s="147">
        <v>515</v>
      </c>
    </row>
    <row r="216" spans="1:10" ht="23.25">
      <c r="A216" s="130">
        <v>21756</v>
      </c>
      <c r="B216" s="129">
        <v>19</v>
      </c>
      <c r="C216" s="138">
        <v>88.9767</v>
      </c>
      <c r="D216" s="138">
        <v>89.084</v>
      </c>
      <c r="E216" s="171">
        <f t="shared" si="24"/>
        <v>0.10730000000000928</v>
      </c>
      <c r="F216" s="172">
        <f t="shared" si="25"/>
        <v>336.7119590799551</v>
      </c>
      <c r="G216" s="173">
        <f t="shared" si="26"/>
        <v>318.67</v>
      </c>
      <c r="H216" s="189">
        <v>28</v>
      </c>
      <c r="I216" s="147">
        <v>750.21</v>
      </c>
      <c r="J216" s="147">
        <v>431.54</v>
      </c>
    </row>
    <row r="217" spans="1:10" ht="23.25">
      <c r="A217" s="130"/>
      <c r="B217" s="129">
        <v>20</v>
      </c>
      <c r="C217" s="138">
        <v>84.6608</v>
      </c>
      <c r="D217" s="138">
        <v>84.7692</v>
      </c>
      <c r="E217" s="171">
        <f t="shared" si="24"/>
        <v>0.10840000000000316</v>
      </c>
      <c r="F217" s="172">
        <f t="shared" si="25"/>
        <v>359.85791587824303</v>
      </c>
      <c r="G217" s="173">
        <f t="shared" si="26"/>
        <v>301.23</v>
      </c>
      <c r="H217" s="189">
        <v>29</v>
      </c>
      <c r="I217" s="147">
        <v>780.47</v>
      </c>
      <c r="J217" s="147">
        <v>479.24</v>
      </c>
    </row>
    <row r="218" spans="1:10" ht="23.25">
      <c r="A218" s="130"/>
      <c r="B218" s="129">
        <v>21</v>
      </c>
      <c r="C218" s="138">
        <v>86.3309</v>
      </c>
      <c r="D218" s="138">
        <v>86.442</v>
      </c>
      <c r="E218" s="171">
        <f t="shared" si="24"/>
        <v>0.11109999999999332</v>
      </c>
      <c r="F218" s="172">
        <f t="shared" si="25"/>
        <v>357.67175326763675</v>
      </c>
      <c r="G218" s="173">
        <f t="shared" si="26"/>
        <v>310.62</v>
      </c>
      <c r="H218" s="189">
        <v>30</v>
      </c>
      <c r="I218" s="147">
        <v>843.64</v>
      </c>
      <c r="J218" s="147">
        <v>533.02</v>
      </c>
    </row>
    <row r="219" spans="1:10" ht="23.25">
      <c r="A219" s="130">
        <v>21771</v>
      </c>
      <c r="B219" s="129">
        <v>1</v>
      </c>
      <c r="C219" s="138">
        <v>85.377</v>
      </c>
      <c r="D219" s="138">
        <v>85.4359</v>
      </c>
      <c r="E219" s="171">
        <f t="shared" si="24"/>
        <v>0.05890000000000839</v>
      </c>
      <c r="F219" s="172">
        <f t="shared" si="25"/>
        <v>183.7753510140667</v>
      </c>
      <c r="G219" s="173">
        <f t="shared" si="26"/>
        <v>320.50000000000006</v>
      </c>
      <c r="H219" s="189">
        <v>31</v>
      </c>
      <c r="I219" s="147">
        <v>737.07</v>
      </c>
      <c r="J219" s="147">
        <v>416.57</v>
      </c>
    </row>
    <row r="220" spans="1:10" ht="23.25">
      <c r="A220" s="130"/>
      <c r="B220" s="129">
        <v>2</v>
      </c>
      <c r="C220" s="138">
        <v>87.4147</v>
      </c>
      <c r="D220" s="138">
        <v>87.4764</v>
      </c>
      <c r="E220" s="171">
        <f t="shared" si="24"/>
        <v>0.061700000000001864</v>
      </c>
      <c r="F220" s="172">
        <f t="shared" si="25"/>
        <v>200.92484043246662</v>
      </c>
      <c r="G220" s="173">
        <f t="shared" si="26"/>
        <v>307.08000000000004</v>
      </c>
      <c r="H220" s="189">
        <v>32</v>
      </c>
      <c r="I220" s="147">
        <v>672.21</v>
      </c>
      <c r="J220" s="147">
        <v>365.13</v>
      </c>
    </row>
    <row r="221" spans="1:10" ht="23.25">
      <c r="A221" s="130"/>
      <c r="B221" s="129">
        <v>3</v>
      </c>
      <c r="C221" s="138">
        <v>85.8398</v>
      </c>
      <c r="D221" s="138">
        <v>85.8941</v>
      </c>
      <c r="E221" s="171">
        <f t="shared" si="24"/>
        <v>0.054299999999997794</v>
      </c>
      <c r="F221" s="172">
        <f t="shared" si="25"/>
        <v>196.92463915281712</v>
      </c>
      <c r="G221" s="173">
        <f t="shared" si="26"/>
        <v>275.74</v>
      </c>
      <c r="H221" s="189">
        <v>33</v>
      </c>
      <c r="I221" s="147">
        <v>827.03</v>
      </c>
      <c r="J221" s="147">
        <v>551.29</v>
      </c>
    </row>
    <row r="222" spans="1:10" ht="23.25">
      <c r="A222" s="130">
        <v>21786</v>
      </c>
      <c r="B222" s="129">
        <v>4</v>
      </c>
      <c r="C222" s="138">
        <v>84.9975</v>
      </c>
      <c r="D222" s="138">
        <v>85.2239</v>
      </c>
      <c r="E222" s="171">
        <f t="shared" si="24"/>
        <v>0.22639999999999816</v>
      </c>
      <c r="F222" s="172">
        <f t="shared" si="25"/>
        <v>698.3559024029064</v>
      </c>
      <c r="G222" s="173">
        <f t="shared" si="26"/>
        <v>324.18999999999994</v>
      </c>
      <c r="H222" s="189">
        <v>34</v>
      </c>
      <c r="I222" s="147">
        <v>739.56</v>
      </c>
      <c r="J222" s="147">
        <v>415.37</v>
      </c>
    </row>
    <row r="223" spans="1:10" ht="23.25">
      <c r="A223" s="130"/>
      <c r="B223" s="129">
        <v>5</v>
      </c>
      <c r="C223" s="138">
        <v>84.9836</v>
      </c>
      <c r="D223" s="138">
        <v>85.233</v>
      </c>
      <c r="E223" s="171">
        <f t="shared" si="24"/>
        <v>0.2494000000000085</v>
      </c>
      <c r="F223" s="172">
        <f t="shared" si="25"/>
        <v>818.5100098457776</v>
      </c>
      <c r="G223" s="173">
        <f t="shared" si="26"/>
        <v>304.70000000000005</v>
      </c>
      <c r="H223" s="189">
        <v>35</v>
      </c>
      <c r="I223" s="147">
        <v>814.59</v>
      </c>
      <c r="J223" s="147">
        <v>509.89</v>
      </c>
    </row>
    <row r="224" spans="1:10" ht="23.25">
      <c r="A224" s="130"/>
      <c r="B224" s="129">
        <v>6</v>
      </c>
      <c r="C224" s="138">
        <v>85.3703</v>
      </c>
      <c r="D224" s="138">
        <v>85.5642</v>
      </c>
      <c r="E224" s="171">
        <f t="shared" si="24"/>
        <v>0.1938999999999993</v>
      </c>
      <c r="F224" s="172">
        <f t="shared" si="25"/>
        <v>723.453473621369</v>
      </c>
      <c r="G224" s="173">
        <f t="shared" si="26"/>
        <v>268.02</v>
      </c>
      <c r="H224" s="189">
        <v>36</v>
      </c>
      <c r="I224" s="147">
        <v>633.3</v>
      </c>
      <c r="J224" s="147">
        <v>365.28</v>
      </c>
    </row>
    <row r="225" spans="1:10" ht="23.25">
      <c r="A225" s="130">
        <v>21792</v>
      </c>
      <c r="B225" s="129">
        <v>7</v>
      </c>
      <c r="C225" s="138">
        <v>86.4001</v>
      </c>
      <c r="D225" s="138">
        <v>86.8398</v>
      </c>
      <c r="E225" s="171">
        <f t="shared" si="24"/>
        <v>0.439700000000002</v>
      </c>
      <c r="F225" s="172">
        <f t="shared" si="25"/>
        <v>1644.66055732187</v>
      </c>
      <c r="G225" s="173">
        <f t="shared" si="26"/>
        <v>267.35</v>
      </c>
      <c r="H225" s="189">
        <v>37</v>
      </c>
      <c r="I225" s="147">
        <v>848.47</v>
      </c>
      <c r="J225" s="147">
        <v>581.12</v>
      </c>
    </row>
    <row r="226" spans="1:10" ht="23.25">
      <c r="A226" s="130"/>
      <c r="B226" s="129">
        <v>8</v>
      </c>
      <c r="C226" s="138">
        <v>84.7602</v>
      </c>
      <c r="D226" s="138">
        <v>85.2447</v>
      </c>
      <c r="E226" s="171">
        <f t="shared" si="24"/>
        <v>0.48449999999999704</v>
      </c>
      <c r="F226" s="172">
        <f t="shared" si="25"/>
        <v>1601.494066704119</v>
      </c>
      <c r="G226" s="173">
        <f t="shared" si="26"/>
        <v>302.53</v>
      </c>
      <c r="H226" s="189">
        <v>38</v>
      </c>
      <c r="I226" s="147">
        <v>862.38</v>
      </c>
      <c r="J226" s="147">
        <v>559.85</v>
      </c>
    </row>
    <row r="227" spans="1:10" ht="23.25">
      <c r="A227" s="130"/>
      <c r="B227" s="129">
        <v>9</v>
      </c>
      <c r="C227" s="138">
        <v>87.6144</v>
      </c>
      <c r="D227" s="138">
        <v>88.1011</v>
      </c>
      <c r="E227" s="171">
        <f t="shared" si="24"/>
        <v>0.486699999999999</v>
      </c>
      <c r="F227" s="172">
        <f t="shared" si="25"/>
        <v>1618.8258772659203</v>
      </c>
      <c r="G227" s="173">
        <f t="shared" si="26"/>
        <v>300.65000000000003</v>
      </c>
      <c r="H227" s="189">
        <v>39</v>
      </c>
      <c r="I227" s="147">
        <v>801.73</v>
      </c>
      <c r="J227" s="147">
        <v>501.08</v>
      </c>
    </row>
    <row r="228" spans="1:10" ht="23.25">
      <c r="A228" s="130">
        <v>21815</v>
      </c>
      <c r="B228" s="129">
        <v>1</v>
      </c>
      <c r="C228" s="138">
        <v>85.3906</v>
      </c>
      <c r="D228" s="138">
        <v>85.4296</v>
      </c>
      <c r="E228" s="171">
        <f t="shared" si="24"/>
        <v>0.03899999999998727</v>
      </c>
      <c r="F228" s="172">
        <f t="shared" si="25"/>
        <v>146.13309352513215</v>
      </c>
      <c r="G228" s="173">
        <f t="shared" si="26"/>
        <v>266.88</v>
      </c>
      <c r="H228" s="189">
        <v>40</v>
      </c>
      <c r="I228" s="147">
        <v>676.15</v>
      </c>
      <c r="J228" s="147">
        <v>409.27</v>
      </c>
    </row>
    <row r="229" spans="1:10" ht="23.25">
      <c r="A229" s="130"/>
      <c r="B229" s="129">
        <v>2</v>
      </c>
      <c r="C229" s="138">
        <v>87.483</v>
      </c>
      <c r="D229" s="138">
        <v>87.5079</v>
      </c>
      <c r="E229" s="171">
        <f t="shared" si="24"/>
        <v>0.024900000000002365</v>
      </c>
      <c r="F229" s="172">
        <f t="shared" si="25"/>
        <v>102.41434623453445</v>
      </c>
      <c r="G229" s="173">
        <f t="shared" si="26"/>
        <v>243.13000000000005</v>
      </c>
      <c r="H229" s="189">
        <v>41</v>
      </c>
      <c r="I229" s="147">
        <v>707.69</v>
      </c>
      <c r="J229" s="147">
        <v>464.56</v>
      </c>
    </row>
    <row r="230" spans="1:10" ht="23.25">
      <c r="A230" s="130"/>
      <c r="B230" s="129">
        <v>3</v>
      </c>
      <c r="C230" s="138">
        <v>85.8736</v>
      </c>
      <c r="D230" s="138">
        <v>85.9181</v>
      </c>
      <c r="E230" s="171">
        <f t="shared" si="24"/>
        <v>0.04449999999999932</v>
      </c>
      <c r="F230" s="172">
        <f t="shared" si="25"/>
        <v>177.62343831077843</v>
      </c>
      <c r="G230" s="173">
        <f t="shared" si="26"/>
        <v>250.52999999999997</v>
      </c>
      <c r="H230" s="189">
        <v>42</v>
      </c>
      <c r="I230" s="147">
        <v>792.31</v>
      </c>
      <c r="J230" s="147">
        <v>541.78</v>
      </c>
    </row>
    <row r="231" spans="1:10" ht="23.25">
      <c r="A231" s="130">
        <v>21820</v>
      </c>
      <c r="B231" s="129">
        <v>4</v>
      </c>
      <c r="C231" s="138">
        <v>85.0204</v>
      </c>
      <c r="D231" s="138">
        <v>85.104</v>
      </c>
      <c r="E231" s="171">
        <f t="shared" si="24"/>
        <v>0.08360000000000412</v>
      </c>
      <c r="F231" s="172">
        <f t="shared" si="25"/>
        <v>251.2245695225054</v>
      </c>
      <c r="G231" s="173">
        <f t="shared" si="26"/>
        <v>332.77</v>
      </c>
      <c r="H231" s="189">
        <v>43</v>
      </c>
      <c r="I231" s="147">
        <v>625.53</v>
      </c>
      <c r="J231" s="147">
        <v>292.76</v>
      </c>
    </row>
    <row r="232" spans="1:10" ht="23.25">
      <c r="A232" s="130"/>
      <c r="B232" s="129">
        <v>5</v>
      </c>
      <c r="C232" s="138">
        <v>85.0261</v>
      </c>
      <c r="D232" s="138">
        <v>85.096</v>
      </c>
      <c r="E232" s="171">
        <f t="shared" si="24"/>
        <v>0.06990000000000407</v>
      </c>
      <c r="F232" s="172">
        <f t="shared" si="25"/>
        <v>249.92848970253166</v>
      </c>
      <c r="G232" s="173">
        <f t="shared" si="26"/>
        <v>279.68000000000006</v>
      </c>
      <c r="H232" s="189">
        <v>44</v>
      </c>
      <c r="I232" s="147">
        <v>834.71</v>
      </c>
      <c r="J232" s="147">
        <v>555.03</v>
      </c>
    </row>
    <row r="233" spans="1:10" ht="23.25">
      <c r="A233" s="130"/>
      <c r="B233" s="129">
        <v>6</v>
      </c>
      <c r="C233" s="138">
        <v>87.4025</v>
      </c>
      <c r="D233" s="138">
        <v>87.4798</v>
      </c>
      <c r="E233" s="171">
        <f>D233-C233</f>
        <v>0.07729999999999393</v>
      </c>
      <c r="F233" s="172">
        <f>((10^6)*E233/G233)</f>
        <v>236.47821830639353</v>
      </c>
      <c r="G233" s="173">
        <f>I233-J233</f>
        <v>326.88000000000005</v>
      </c>
      <c r="H233" s="189">
        <v>45</v>
      </c>
      <c r="I233" s="147">
        <v>693.08</v>
      </c>
      <c r="J233" s="147">
        <v>366.2</v>
      </c>
    </row>
    <row r="234" spans="1:10" ht="23.25">
      <c r="A234" s="130">
        <v>21822</v>
      </c>
      <c r="B234" s="129">
        <v>7</v>
      </c>
      <c r="C234" s="138">
        <v>86.4422</v>
      </c>
      <c r="D234" s="138">
        <v>86.5127</v>
      </c>
      <c r="E234" s="171">
        <f>D234-C234</f>
        <v>0.07049999999999557</v>
      </c>
      <c r="F234" s="172">
        <f>((10^6)*E234/G234)</f>
        <v>269.65002868615625</v>
      </c>
      <c r="G234" s="173">
        <f>I234-J234</f>
        <v>261.45000000000005</v>
      </c>
      <c r="H234" s="189">
        <v>46</v>
      </c>
      <c r="I234" s="147">
        <v>640.33</v>
      </c>
      <c r="J234" s="147">
        <v>378.88</v>
      </c>
    </row>
    <row r="235" spans="1:10" ht="23.25">
      <c r="A235" s="130"/>
      <c r="B235" s="129">
        <v>8</v>
      </c>
      <c r="C235" s="138">
        <v>84.7881</v>
      </c>
      <c r="D235" s="138">
        <v>84.855</v>
      </c>
      <c r="E235" s="171">
        <f>D235-C235</f>
        <v>0.06690000000000396</v>
      </c>
      <c r="F235" s="172">
        <f>((10^6)*E235/G235)</f>
        <v>223.47675040086838</v>
      </c>
      <c r="G235" s="173">
        <f>I235-J235</f>
        <v>299.36</v>
      </c>
      <c r="H235" s="189">
        <v>47</v>
      </c>
      <c r="I235" s="147">
        <v>639.26</v>
      </c>
      <c r="J235" s="147">
        <v>339.9</v>
      </c>
    </row>
    <row r="236" spans="1:10" ht="23.25">
      <c r="A236" s="130"/>
      <c r="B236" s="129">
        <v>9</v>
      </c>
      <c r="C236" s="138">
        <v>87.6273</v>
      </c>
      <c r="D236" s="138">
        <v>87.697</v>
      </c>
      <c r="E236" s="171">
        <f>D236-C236</f>
        <v>0.06969999999999743</v>
      </c>
      <c r="F236" s="172">
        <f>((10^6)*E236/G236)</f>
        <v>234.55377574369837</v>
      </c>
      <c r="G236" s="173">
        <f>I236-J236</f>
        <v>297.1600000000001</v>
      </c>
      <c r="H236" s="189">
        <v>48</v>
      </c>
      <c r="I236" s="147">
        <v>694.69</v>
      </c>
      <c r="J236" s="147">
        <v>397.53</v>
      </c>
    </row>
    <row r="237" spans="1:10" ht="23.25">
      <c r="A237" s="130">
        <v>21829</v>
      </c>
      <c r="B237" s="129">
        <v>1</v>
      </c>
      <c r="C237" s="138">
        <v>85.386</v>
      </c>
      <c r="D237" s="138">
        <v>85.4341</v>
      </c>
      <c r="E237" s="171">
        <f>D237-C237</f>
        <v>0.04810000000000514</v>
      </c>
      <c r="F237" s="172">
        <f>((10^6)*E237/G237)</f>
        <v>145.01929570672075</v>
      </c>
      <c r="G237" s="173">
        <f>I237-J237</f>
        <v>331.68</v>
      </c>
      <c r="H237" s="189">
        <v>49</v>
      </c>
      <c r="I237" s="147">
        <v>681</v>
      </c>
      <c r="J237" s="147">
        <v>349.32</v>
      </c>
    </row>
    <row r="238" spans="1:10" ht="23.25">
      <c r="A238" s="130"/>
      <c r="B238" s="129">
        <v>2</v>
      </c>
      <c r="C238" s="138">
        <v>87.4386</v>
      </c>
      <c r="D238" s="138">
        <v>87.4928</v>
      </c>
      <c r="E238" s="171">
        <f aca="true" t="shared" si="27" ref="E238:E301">D238-C238</f>
        <v>0.054200000000008686</v>
      </c>
      <c r="F238" s="172">
        <f aca="true" t="shared" si="28" ref="F238:F293">((10^6)*E238/G238)</f>
        <v>163.86999244144727</v>
      </c>
      <c r="G238" s="173">
        <f aca="true" t="shared" si="29" ref="G238:G301">I238-J238</f>
        <v>330.75</v>
      </c>
      <c r="H238" s="189">
        <v>50</v>
      </c>
      <c r="I238" s="147">
        <v>683.49</v>
      </c>
      <c r="J238" s="147">
        <v>352.74</v>
      </c>
    </row>
    <row r="239" spans="1:10" ht="23.25">
      <c r="A239" s="130"/>
      <c r="B239" s="129">
        <v>3</v>
      </c>
      <c r="C239" s="138">
        <v>85.8583</v>
      </c>
      <c r="D239" s="138">
        <v>85.8986</v>
      </c>
      <c r="E239" s="171">
        <f t="shared" si="27"/>
        <v>0.040300000000002</v>
      </c>
      <c r="F239" s="172">
        <f t="shared" si="28"/>
        <v>130.90790969628713</v>
      </c>
      <c r="G239" s="173">
        <f t="shared" si="29"/>
        <v>307.85</v>
      </c>
      <c r="H239" s="189">
        <v>51</v>
      </c>
      <c r="I239" s="147">
        <v>674.59</v>
      </c>
      <c r="J239" s="147">
        <v>366.74</v>
      </c>
    </row>
    <row r="240" spans="1:10" ht="23.25">
      <c r="A240" s="130">
        <v>21840</v>
      </c>
      <c r="B240" s="129">
        <v>4</v>
      </c>
      <c r="C240" s="138">
        <v>85.0128</v>
      </c>
      <c r="D240" s="138">
        <v>85.0508</v>
      </c>
      <c r="E240" s="171">
        <f t="shared" si="27"/>
        <v>0.0379999999999967</v>
      </c>
      <c r="F240" s="172">
        <f t="shared" si="28"/>
        <v>115.27377521612834</v>
      </c>
      <c r="G240" s="173">
        <f t="shared" si="29"/>
        <v>329.65</v>
      </c>
      <c r="H240" s="189">
        <v>52</v>
      </c>
      <c r="I240" s="147">
        <v>724.92</v>
      </c>
      <c r="J240" s="147">
        <v>395.27</v>
      </c>
    </row>
    <row r="241" spans="1:10" ht="23.25">
      <c r="A241" s="130"/>
      <c r="B241" s="129">
        <v>5</v>
      </c>
      <c r="C241" s="138">
        <v>85.0245</v>
      </c>
      <c r="D241" s="138">
        <v>85.0544</v>
      </c>
      <c r="E241" s="171">
        <f t="shared" si="27"/>
        <v>0.029899999999997817</v>
      </c>
      <c r="F241" s="172">
        <f t="shared" si="28"/>
        <v>99.36195666621634</v>
      </c>
      <c r="G241" s="173">
        <f t="shared" si="29"/>
        <v>300.91999999999996</v>
      </c>
      <c r="H241" s="189">
        <v>53</v>
      </c>
      <c r="I241" s="147">
        <v>817.3</v>
      </c>
      <c r="J241" s="147">
        <v>516.38</v>
      </c>
    </row>
    <row r="242" spans="1:10" ht="23.25">
      <c r="A242" s="130"/>
      <c r="B242" s="129">
        <v>6</v>
      </c>
      <c r="C242" s="138">
        <v>87.3804</v>
      </c>
      <c r="D242" s="138">
        <v>87.4147</v>
      </c>
      <c r="E242" s="171">
        <f t="shared" si="27"/>
        <v>0.034300000000001774</v>
      </c>
      <c r="F242" s="172">
        <f t="shared" si="28"/>
        <v>95.6124212521653</v>
      </c>
      <c r="G242" s="173">
        <f t="shared" si="29"/>
        <v>358.73999999999995</v>
      </c>
      <c r="H242" s="189">
        <v>54</v>
      </c>
      <c r="I242" s="147">
        <v>682.79</v>
      </c>
      <c r="J242" s="147">
        <v>324.05</v>
      </c>
    </row>
    <row r="243" spans="1:10" ht="23.25">
      <c r="A243" s="130">
        <v>21849</v>
      </c>
      <c r="B243" s="129">
        <v>7</v>
      </c>
      <c r="C243" s="138">
        <v>86.428</v>
      </c>
      <c r="D243" s="138">
        <v>86.4941</v>
      </c>
      <c r="E243" s="171">
        <f t="shared" si="27"/>
        <v>0.06610000000000582</v>
      </c>
      <c r="F243" s="172">
        <f t="shared" si="28"/>
        <v>229.83310152992286</v>
      </c>
      <c r="G243" s="173">
        <f t="shared" si="29"/>
        <v>287.6</v>
      </c>
      <c r="H243" s="189">
        <v>55</v>
      </c>
      <c r="I243" s="147">
        <v>855.35</v>
      </c>
      <c r="J243" s="147">
        <v>567.75</v>
      </c>
    </row>
    <row r="244" spans="1:10" ht="23.25">
      <c r="A244" s="130"/>
      <c r="B244" s="129">
        <v>8</v>
      </c>
      <c r="C244" s="138">
        <v>84.7683</v>
      </c>
      <c r="D244" s="138">
        <v>84.8331</v>
      </c>
      <c r="E244" s="171">
        <f t="shared" si="27"/>
        <v>0.0648000000000053</v>
      </c>
      <c r="F244" s="172">
        <f t="shared" si="28"/>
        <v>236.0913761066976</v>
      </c>
      <c r="G244" s="173">
        <f t="shared" si="29"/>
        <v>274.47</v>
      </c>
      <c r="H244" s="189">
        <v>56</v>
      </c>
      <c r="I244" s="147">
        <v>916.19</v>
      </c>
      <c r="J244" s="147">
        <v>641.72</v>
      </c>
    </row>
    <row r="245" spans="1:10" ht="23.25">
      <c r="A245" s="130"/>
      <c r="B245" s="129">
        <v>9</v>
      </c>
      <c r="C245" s="138">
        <v>87.639</v>
      </c>
      <c r="D245" s="138">
        <v>87.7067</v>
      </c>
      <c r="E245" s="171">
        <f t="shared" si="27"/>
        <v>0.06770000000000209</v>
      </c>
      <c r="F245" s="172">
        <f t="shared" si="28"/>
        <v>197.4912485414297</v>
      </c>
      <c r="G245" s="173">
        <f t="shared" si="29"/>
        <v>342.79999999999995</v>
      </c>
      <c r="H245" s="189">
        <v>57</v>
      </c>
      <c r="I245" s="147">
        <v>696.16</v>
      </c>
      <c r="J245" s="147">
        <v>353.36</v>
      </c>
    </row>
    <row r="246" spans="1:10" ht="23.25">
      <c r="A246" s="130">
        <v>21855</v>
      </c>
      <c r="B246" s="129">
        <v>1</v>
      </c>
      <c r="C246" s="138">
        <v>85.3912</v>
      </c>
      <c r="D246" s="138">
        <v>85.4002</v>
      </c>
      <c r="E246" s="171">
        <f t="shared" si="27"/>
        <v>0.009000000000000341</v>
      </c>
      <c r="F246" s="172">
        <f t="shared" si="28"/>
        <v>30.558196387343273</v>
      </c>
      <c r="G246" s="173">
        <f t="shared" si="29"/>
        <v>294.52000000000004</v>
      </c>
      <c r="H246" s="189">
        <v>58</v>
      </c>
      <c r="I246" s="147">
        <v>683.58</v>
      </c>
      <c r="J246" s="147">
        <v>389.06</v>
      </c>
    </row>
    <row r="247" spans="1:10" ht="23.25">
      <c r="A247" s="130"/>
      <c r="B247" s="129">
        <v>2</v>
      </c>
      <c r="C247" s="138">
        <v>87.4429</v>
      </c>
      <c r="D247" s="138">
        <v>87.4529</v>
      </c>
      <c r="E247" s="171">
        <f t="shared" si="27"/>
        <v>0.010000000000005116</v>
      </c>
      <c r="F247" s="172">
        <f t="shared" si="28"/>
        <v>30.245289296207588</v>
      </c>
      <c r="G247" s="173">
        <f t="shared" si="29"/>
        <v>330.63</v>
      </c>
      <c r="H247" s="189">
        <v>59</v>
      </c>
      <c r="I247" s="147">
        <v>656.73</v>
      </c>
      <c r="J247" s="147">
        <v>326.1</v>
      </c>
    </row>
    <row r="248" spans="1:10" ht="23.25">
      <c r="A248" s="130"/>
      <c r="B248" s="129">
        <v>3</v>
      </c>
      <c r="C248" s="138">
        <v>85.8552</v>
      </c>
      <c r="D248" s="138">
        <v>85.8673</v>
      </c>
      <c r="E248" s="171">
        <f t="shared" si="27"/>
        <v>0.012100000000003774</v>
      </c>
      <c r="F248" s="172">
        <f t="shared" si="28"/>
        <v>41.41708026699905</v>
      </c>
      <c r="G248" s="173">
        <f t="shared" si="29"/>
        <v>292.15000000000003</v>
      </c>
      <c r="H248" s="189">
        <v>60</v>
      </c>
      <c r="I248" s="147">
        <v>747.33</v>
      </c>
      <c r="J248" s="147">
        <v>455.18</v>
      </c>
    </row>
    <row r="249" spans="1:10" ht="23.25">
      <c r="A249" s="130">
        <v>21865</v>
      </c>
      <c r="B249" s="129">
        <v>4</v>
      </c>
      <c r="C249" s="138">
        <v>84.9935</v>
      </c>
      <c r="D249" s="138">
        <v>86.4399</v>
      </c>
      <c r="E249" s="171">
        <f t="shared" si="27"/>
        <v>1.446399999999997</v>
      </c>
      <c r="F249" s="172">
        <f t="shared" si="28"/>
        <v>5653.975451489316</v>
      </c>
      <c r="G249" s="173">
        <f t="shared" si="29"/>
        <v>255.82000000000005</v>
      </c>
      <c r="H249" s="189">
        <v>61</v>
      </c>
      <c r="I249" s="147">
        <v>821.1</v>
      </c>
      <c r="J249" s="147">
        <v>565.28</v>
      </c>
    </row>
    <row r="250" spans="1:10" ht="23.25">
      <c r="A250" s="130"/>
      <c r="B250" s="129">
        <v>5</v>
      </c>
      <c r="C250" s="138">
        <v>85.0234</v>
      </c>
      <c r="D250" s="138">
        <v>86.6169</v>
      </c>
      <c r="E250" s="171">
        <f t="shared" si="27"/>
        <v>1.593500000000006</v>
      </c>
      <c r="F250" s="172">
        <f t="shared" si="28"/>
        <v>6540.924390444158</v>
      </c>
      <c r="G250" s="173">
        <f t="shared" si="29"/>
        <v>243.62</v>
      </c>
      <c r="H250" s="189">
        <v>62</v>
      </c>
      <c r="I250" s="147">
        <v>786.79</v>
      </c>
      <c r="J250" s="147">
        <v>543.17</v>
      </c>
    </row>
    <row r="251" spans="1:10" ht="23.25">
      <c r="A251" s="130"/>
      <c r="B251" s="129">
        <v>6</v>
      </c>
      <c r="C251" s="138">
        <v>87.4</v>
      </c>
      <c r="D251" s="138">
        <v>89.3466</v>
      </c>
      <c r="E251" s="171">
        <f t="shared" si="27"/>
        <v>1.9465999999999894</v>
      </c>
      <c r="F251" s="172">
        <f t="shared" si="28"/>
        <v>7462.240282143638</v>
      </c>
      <c r="G251" s="173">
        <f t="shared" si="29"/>
        <v>260.86</v>
      </c>
      <c r="H251" s="189">
        <v>63</v>
      </c>
      <c r="I251" s="147">
        <v>819.64</v>
      </c>
      <c r="J251" s="147">
        <v>558.78</v>
      </c>
    </row>
    <row r="252" spans="1:10" ht="23.25">
      <c r="A252" s="130">
        <v>21876</v>
      </c>
      <c r="B252" s="129">
        <v>7</v>
      </c>
      <c r="C252" s="138">
        <v>86.4219</v>
      </c>
      <c r="D252" s="138">
        <v>86.445</v>
      </c>
      <c r="E252" s="171">
        <f t="shared" si="27"/>
        <v>0.023099999999999454</v>
      </c>
      <c r="F252" s="172">
        <f t="shared" si="28"/>
        <v>80.64797681806883</v>
      </c>
      <c r="G252" s="173">
        <f t="shared" si="29"/>
        <v>286.43</v>
      </c>
      <c r="H252" s="189">
        <v>64</v>
      </c>
      <c r="I252" s="147">
        <v>790.38</v>
      </c>
      <c r="J252" s="147">
        <v>503.95</v>
      </c>
    </row>
    <row r="253" spans="1:10" ht="23.25">
      <c r="A253" s="130"/>
      <c r="B253" s="129">
        <v>8</v>
      </c>
      <c r="C253" s="138">
        <v>84.7571</v>
      </c>
      <c r="D253" s="138">
        <v>84.7772</v>
      </c>
      <c r="E253" s="171">
        <f t="shared" si="27"/>
        <v>0.02009999999999934</v>
      </c>
      <c r="F253" s="172">
        <f t="shared" si="28"/>
        <v>65.28729658621931</v>
      </c>
      <c r="G253" s="173">
        <f t="shared" si="29"/>
        <v>307.87</v>
      </c>
      <c r="H253" s="189">
        <v>65</v>
      </c>
      <c r="I253" s="147">
        <v>670.38</v>
      </c>
      <c r="J253" s="147">
        <v>362.51</v>
      </c>
    </row>
    <row r="254" spans="1:10" ht="23.25">
      <c r="A254" s="130"/>
      <c r="B254" s="129">
        <v>9</v>
      </c>
      <c r="C254" s="138">
        <v>87.615</v>
      </c>
      <c r="D254" s="138">
        <v>87.6442</v>
      </c>
      <c r="E254" s="171">
        <f t="shared" si="27"/>
        <v>0.029200000000003</v>
      </c>
      <c r="F254" s="172">
        <f t="shared" si="28"/>
        <v>80.34559612580964</v>
      </c>
      <c r="G254" s="173">
        <f t="shared" si="29"/>
        <v>363.43000000000006</v>
      </c>
      <c r="H254" s="189">
        <v>66</v>
      </c>
      <c r="I254" s="147">
        <v>712.82</v>
      </c>
      <c r="J254" s="147">
        <v>349.39</v>
      </c>
    </row>
    <row r="255" spans="1:10" ht="23.25">
      <c r="A255" s="130">
        <v>21897</v>
      </c>
      <c r="B255" s="129">
        <v>1</v>
      </c>
      <c r="C255" s="138">
        <v>85.4252</v>
      </c>
      <c r="D255" s="138">
        <v>85.4284</v>
      </c>
      <c r="E255" s="171">
        <f t="shared" si="27"/>
        <v>0.003199999999992542</v>
      </c>
      <c r="F255" s="172">
        <f t="shared" si="28"/>
        <v>11.175915901206796</v>
      </c>
      <c r="G255" s="173">
        <f t="shared" si="29"/>
        <v>286.33000000000004</v>
      </c>
      <c r="H255" s="189">
        <v>67</v>
      </c>
      <c r="I255" s="147">
        <v>793.71</v>
      </c>
      <c r="J255" s="147">
        <v>507.38</v>
      </c>
    </row>
    <row r="256" spans="1:10" ht="23.25">
      <c r="A256" s="130"/>
      <c r="B256" s="129">
        <v>2</v>
      </c>
      <c r="C256" s="138">
        <v>87.4473</v>
      </c>
      <c r="D256" s="138">
        <v>87.4544</v>
      </c>
      <c r="E256" s="171">
        <f t="shared" si="27"/>
        <v>0.007100000000008322</v>
      </c>
      <c r="F256" s="172">
        <f t="shared" si="28"/>
        <v>18.01618919538258</v>
      </c>
      <c r="G256" s="173">
        <f t="shared" si="29"/>
        <v>394.09000000000003</v>
      </c>
      <c r="H256" s="189">
        <v>68</v>
      </c>
      <c r="I256" s="147">
        <v>718.21</v>
      </c>
      <c r="J256" s="147">
        <v>324.12</v>
      </c>
    </row>
    <row r="257" spans="1:10" ht="23.25">
      <c r="A257" s="130"/>
      <c r="B257" s="129">
        <v>3</v>
      </c>
      <c r="C257" s="138">
        <v>85.8753</v>
      </c>
      <c r="D257" s="138">
        <v>85.8776</v>
      </c>
      <c r="E257" s="171">
        <f t="shared" si="27"/>
        <v>0.002300000000005298</v>
      </c>
      <c r="F257" s="172">
        <f t="shared" si="28"/>
        <v>7.828454731127632</v>
      </c>
      <c r="G257" s="173">
        <f t="shared" si="29"/>
        <v>293.79999999999995</v>
      </c>
      <c r="H257" s="189">
        <v>69</v>
      </c>
      <c r="I257" s="147">
        <v>861.63</v>
      </c>
      <c r="J257" s="147">
        <v>567.83</v>
      </c>
    </row>
    <row r="258" spans="1:10" ht="23.25">
      <c r="A258" s="130">
        <v>21905</v>
      </c>
      <c r="B258" s="129">
        <v>4</v>
      </c>
      <c r="C258" s="138">
        <v>85.022</v>
      </c>
      <c r="D258" s="138">
        <v>85.0295</v>
      </c>
      <c r="E258" s="171">
        <f t="shared" si="27"/>
        <v>0.007499999999993179</v>
      </c>
      <c r="F258" s="172">
        <f t="shared" si="28"/>
        <v>20.391517128855842</v>
      </c>
      <c r="G258" s="173">
        <f t="shared" si="29"/>
        <v>367.8</v>
      </c>
      <c r="H258" s="189">
        <v>70</v>
      </c>
      <c r="I258" s="147">
        <v>721.22</v>
      </c>
      <c r="J258" s="147">
        <v>353.42</v>
      </c>
    </row>
    <row r="259" spans="1:10" ht="23.25">
      <c r="A259" s="130"/>
      <c r="B259" s="129">
        <v>5</v>
      </c>
      <c r="C259" s="138">
        <v>85.026</v>
      </c>
      <c r="D259" s="138">
        <v>85.031</v>
      </c>
      <c r="E259" s="171">
        <f t="shared" si="27"/>
        <v>0.005000000000009663</v>
      </c>
      <c r="F259" s="172">
        <f t="shared" si="28"/>
        <v>15.726237654933833</v>
      </c>
      <c r="G259" s="173">
        <f t="shared" si="29"/>
        <v>317.94000000000005</v>
      </c>
      <c r="H259" s="189">
        <v>71</v>
      </c>
      <c r="I259" s="147">
        <v>834.36</v>
      </c>
      <c r="J259" s="147">
        <v>516.42</v>
      </c>
    </row>
    <row r="260" spans="1:10" ht="23.25">
      <c r="A260" s="130"/>
      <c r="B260" s="191">
        <v>6</v>
      </c>
      <c r="C260" s="138">
        <v>87.3845</v>
      </c>
      <c r="D260" s="138">
        <v>87.3985</v>
      </c>
      <c r="E260" s="171">
        <f t="shared" si="27"/>
        <v>0.013999999999995794</v>
      </c>
      <c r="F260" s="172">
        <f t="shared" si="28"/>
        <v>39.90195519579261</v>
      </c>
      <c r="G260" s="173">
        <f t="shared" si="29"/>
        <v>350.86</v>
      </c>
      <c r="H260" s="191">
        <v>72</v>
      </c>
      <c r="I260" s="147">
        <v>703.63</v>
      </c>
      <c r="J260" s="147">
        <v>352.77</v>
      </c>
    </row>
    <row r="261" spans="1:10" ht="23.25">
      <c r="A261" s="130">
        <v>21919</v>
      </c>
      <c r="B261" s="191">
        <v>1</v>
      </c>
      <c r="C261" s="138">
        <v>85.3615</v>
      </c>
      <c r="D261" s="138">
        <v>85.362</v>
      </c>
      <c r="E261" s="207">
        <f t="shared" si="27"/>
        <v>0.0004999999999881766</v>
      </c>
      <c r="F261" s="172">
        <f t="shared" si="28"/>
        <v>1.9505344463922003</v>
      </c>
      <c r="G261" s="207">
        <f t="shared" si="29"/>
        <v>256.34</v>
      </c>
      <c r="H261" s="191">
        <v>73</v>
      </c>
      <c r="I261" s="147">
        <v>633.68</v>
      </c>
      <c r="J261" s="147">
        <v>377.34</v>
      </c>
    </row>
    <row r="262" spans="1:10" ht="23.25">
      <c r="A262" s="130"/>
      <c r="B262" s="191">
        <v>2</v>
      </c>
      <c r="C262" s="138">
        <v>87.4284</v>
      </c>
      <c r="D262" s="138">
        <v>87.4285</v>
      </c>
      <c r="E262" s="207">
        <f t="shared" si="27"/>
        <v>0.00010000000000331966</v>
      </c>
      <c r="F262" s="172">
        <f t="shared" si="28"/>
        <v>0.4081466062745181</v>
      </c>
      <c r="G262" s="207">
        <f t="shared" si="29"/>
        <v>245.00999999999993</v>
      </c>
      <c r="H262" s="191">
        <v>74</v>
      </c>
      <c r="I262" s="147">
        <v>659.3</v>
      </c>
      <c r="J262" s="147">
        <v>414.29</v>
      </c>
    </row>
    <row r="263" spans="1:10" ht="23.25">
      <c r="A263" s="130"/>
      <c r="B263" s="191">
        <v>3</v>
      </c>
      <c r="C263" s="138">
        <v>85.8257</v>
      </c>
      <c r="D263" s="138">
        <v>85.827</v>
      </c>
      <c r="E263" s="207">
        <f t="shared" si="27"/>
        <v>0.001300000000000523</v>
      </c>
      <c r="F263" s="172">
        <f t="shared" si="28"/>
        <v>5.115894691277489</v>
      </c>
      <c r="G263" s="207">
        <f t="shared" si="29"/>
        <v>254.11</v>
      </c>
      <c r="H263" s="191">
        <v>75</v>
      </c>
      <c r="I263" s="147">
        <v>801.28</v>
      </c>
      <c r="J263" s="147">
        <v>547.17</v>
      </c>
    </row>
    <row r="264" spans="1:10" ht="23.25">
      <c r="A264" s="130">
        <v>21931</v>
      </c>
      <c r="B264" s="191">
        <v>4</v>
      </c>
      <c r="C264" s="138">
        <v>84.9776</v>
      </c>
      <c r="D264" s="138">
        <v>84.9784</v>
      </c>
      <c r="E264" s="207">
        <f t="shared" si="27"/>
        <v>0.0007999999999981355</v>
      </c>
      <c r="F264" s="172">
        <f t="shared" si="28"/>
        <v>2.884858101035432</v>
      </c>
      <c r="G264" s="207">
        <f t="shared" si="29"/>
        <v>277.30999999999995</v>
      </c>
      <c r="H264" s="191">
        <v>76</v>
      </c>
      <c r="I264" s="147">
        <v>678.18</v>
      </c>
      <c r="J264" s="147">
        <v>400.87</v>
      </c>
    </row>
    <row r="265" spans="1:10" ht="23.25">
      <c r="A265" s="130"/>
      <c r="B265" s="191">
        <v>5</v>
      </c>
      <c r="C265" s="138">
        <v>84.9934</v>
      </c>
      <c r="D265" s="138">
        <v>84.9961</v>
      </c>
      <c r="E265" s="207">
        <f t="shared" si="27"/>
        <v>0.0027000000000043656</v>
      </c>
      <c r="F265" s="172">
        <f t="shared" si="28"/>
        <v>9.839650145788505</v>
      </c>
      <c r="G265" s="207">
        <f t="shared" si="29"/>
        <v>274.4</v>
      </c>
      <c r="H265" s="191">
        <v>77</v>
      </c>
      <c r="I265" s="147">
        <v>628.14</v>
      </c>
      <c r="J265" s="147">
        <v>353.74</v>
      </c>
    </row>
    <row r="266" spans="1:10" ht="23.25">
      <c r="A266" s="130"/>
      <c r="B266" s="191">
        <v>6</v>
      </c>
      <c r="C266" s="138">
        <v>87.3808</v>
      </c>
      <c r="D266" s="138">
        <v>87.4063</v>
      </c>
      <c r="E266" s="207">
        <f t="shared" si="27"/>
        <v>0.025500000000008072</v>
      </c>
      <c r="F266" s="172">
        <f t="shared" si="28"/>
        <v>95.09248210026878</v>
      </c>
      <c r="G266" s="207">
        <f t="shared" si="29"/>
        <v>268.15999999999997</v>
      </c>
      <c r="H266" s="191">
        <v>78</v>
      </c>
      <c r="I266" s="147">
        <v>802</v>
      </c>
      <c r="J266" s="147">
        <v>533.84</v>
      </c>
    </row>
    <row r="267" spans="1:10" ht="23.25">
      <c r="A267" s="130">
        <v>21939</v>
      </c>
      <c r="B267" s="191">
        <v>7</v>
      </c>
      <c r="C267" s="138">
        <v>86.4093</v>
      </c>
      <c r="D267" s="138">
        <v>86.4284</v>
      </c>
      <c r="E267" s="207">
        <f t="shared" si="27"/>
        <v>0.019099999999994566</v>
      </c>
      <c r="F267" s="172">
        <f t="shared" si="28"/>
        <v>76.86426013117052</v>
      </c>
      <c r="G267" s="207">
        <f t="shared" si="29"/>
        <v>248.49</v>
      </c>
      <c r="H267" s="191">
        <v>79</v>
      </c>
      <c r="I267" s="147">
        <v>754.37</v>
      </c>
      <c r="J267" s="147">
        <v>505.88</v>
      </c>
    </row>
    <row r="268" spans="1:10" ht="23.25">
      <c r="A268" s="130"/>
      <c r="B268" s="191">
        <v>8</v>
      </c>
      <c r="C268" s="138">
        <v>84.7692</v>
      </c>
      <c r="D268" s="138">
        <v>84.7988</v>
      </c>
      <c r="E268" s="207">
        <f t="shared" si="27"/>
        <v>0.02960000000000207</v>
      </c>
      <c r="F268" s="172">
        <f t="shared" si="28"/>
        <v>88.99579073963339</v>
      </c>
      <c r="G268" s="207">
        <f t="shared" si="29"/>
        <v>332.6</v>
      </c>
      <c r="H268" s="191">
        <v>80</v>
      </c>
      <c r="I268" s="147">
        <v>702.82</v>
      </c>
      <c r="J268" s="147">
        <v>370.22</v>
      </c>
    </row>
    <row r="269" spans="1:10" ht="23.25">
      <c r="A269" s="130"/>
      <c r="B269" s="191">
        <v>9</v>
      </c>
      <c r="C269" s="138">
        <v>87.6131</v>
      </c>
      <c r="D269" s="138">
        <v>87.6478</v>
      </c>
      <c r="E269" s="207">
        <f t="shared" si="27"/>
        <v>0.03470000000000084</v>
      </c>
      <c r="F269" s="172">
        <f t="shared" si="28"/>
        <v>113.84514435695814</v>
      </c>
      <c r="G269" s="207">
        <f t="shared" si="29"/>
        <v>304.8</v>
      </c>
      <c r="H269" s="191">
        <v>81</v>
      </c>
      <c r="I269" s="147">
        <v>587.37</v>
      </c>
      <c r="J269" s="147">
        <v>282.57</v>
      </c>
    </row>
    <row r="270" spans="1:10" ht="23.25">
      <c r="A270" s="130">
        <v>21948</v>
      </c>
      <c r="B270" s="191">
        <v>1</v>
      </c>
      <c r="C270" s="138">
        <v>85.3733</v>
      </c>
      <c r="D270" s="138">
        <v>85.3784</v>
      </c>
      <c r="E270" s="207">
        <f t="shared" si="27"/>
        <v>0.005099999999998772</v>
      </c>
      <c r="F270" s="172">
        <f t="shared" si="28"/>
        <v>16.0650160650122</v>
      </c>
      <c r="G270" s="207">
        <f t="shared" si="29"/>
        <v>317.46</v>
      </c>
      <c r="H270" s="191">
        <v>82</v>
      </c>
      <c r="I270" s="147">
        <v>684.79</v>
      </c>
      <c r="J270" s="147">
        <v>367.33</v>
      </c>
    </row>
    <row r="271" spans="1:10" ht="23.25">
      <c r="A271" s="130"/>
      <c r="B271" s="191">
        <v>2</v>
      </c>
      <c r="C271" s="138">
        <v>87.4247</v>
      </c>
      <c r="D271" s="138">
        <v>87.4312</v>
      </c>
      <c r="E271" s="207">
        <f t="shared" si="27"/>
        <v>0.006500000000002615</v>
      </c>
      <c r="F271" s="172">
        <f t="shared" si="28"/>
        <v>21.720243266733327</v>
      </c>
      <c r="G271" s="207">
        <f t="shared" si="29"/>
        <v>299.26</v>
      </c>
      <c r="H271" s="191">
        <v>83</v>
      </c>
      <c r="I271" s="147">
        <v>747.03</v>
      </c>
      <c r="J271" s="147">
        <v>447.77</v>
      </c>
    </row>
    <row r="272" spans="1:10" ht="23.25">
      <c r="A272" s="130"/>
      <c r="B272" s="191">
        <v>3</v>
      </c>
      <c r="C272" s="138">
        <v>85.8294</v>
      </c>
      <c r="D272" s="138">
        <v>85.8378</v>
      </c>
      <c r="E272" s="207">
        <f t="shared" si="27"/>
        <v>0.008399999999994634</v>
      </c>
      <c r="F272" s="172">
        <f t="shared" si="28"/>
        <v>29.66730239455617</v>
      </c>
      <c r="G272" s="207">
        <f t="shared" si="29"/>
        <v>283.14</v>
      </c>
      <c r="H272" s="191">
        <v>84</v>
      </c>
      <c r="I272" s="147">
        <v>836.12</v>
      </c>
      <c r="J272" s="147">
        <v>552.98</v>
      </c>
    </row>
    <row r="273" spans="1:10" ht="23.25">
      <c r="A273" s="130">
        <v>21960</v>
      </c>
      <c r="B273" s="191">
        <v>4</v>
      </c>
      <c r="C273" s="138">
        <v>85.0021</v>
      </c>
      <c r="D273" s="138">
        <v>85.0104</v>
      </c>
      <c r="E273" s="207">
        <f t="shared" si="27"/>
        <v>0.008300000000005525</v>
      </c>
      <c r="F273" s="172">
        <f t="shared" si="28"/>
        <v>31.726615955068713</v>
      </c>
      <c r="G273" s="207">
        <f t="shared" si="29"/>
        <v>261.61</v>
      </c>
      <c r="H273" s="191">
        <v>85</v>
      </c>
      <c r="I273" s="147">
        <v>884.39</v>
      </c>
      <c r="J273" s="147">
        <v>622.78</v>
      </c>
    </row>
    <row r="274" spans="1:10" ht="23.25">
      <c r="A274" s="130"/>
      <c r="B274" s="191">
        <v>5</v>
      </c>
      <c r="C274" s="138">
        <v>85.0358</v>
      </c>
      <c r="D274" s="138">
        <v>85.0515</v>
      </c>
      <c r="E274" s="207">
        <f t="shared" si="27"/>
        <v>0.015700000000009595</v>
      </c>
      <c r="F274" s="172">
        <f t="shared" si="28"/>
        <v>46.104601650396724</v>
      </c>
      <c r="G274" s="207">
        <f t="shared" si="29"/>
        <v>340.53</v>
      </c>
      <c r="H274" s="191">
        <v>86</v>
      </c>
      <c r="I274" s="147">
        <v>678.55</v>
      </c>
      <c r="J274" s="147">
        <v>338.02</v>
      </c>
    </row>
    <row r="275" spans="1:10" ht="23.25">
      <c r="A275" s="130"/>
      <c r="B275" s="191">
        <v>6</v>
      </c>
      <c r="C275" s="138">
        <v>87.3653</v>
      </c>
      <c r="D275" s="138">
        <v>87.3737</v>
      </c>
      <c r="E275" s="207">
        <f t="shared" si="27"/>
        <v>0.008399999999994634</v>
      </c>
      <c r="F275" s="172">
        <f t="shared" si="28"/>
        <v>28.951540635536755</v>
      </c>
      <c r="G275" s="207">
        <f t="shared" si="29"/>
        <v>290.14</v>
      </c>
      <c r="H275" s="191">
        <v>87</v>
      </c>
      <c r="I275" s="147">
        <v>801.91</v>
      </c>
      <c r="J275" s="147">
        <v>511.77</v>
      </c>
    </row>
    <row r="276" spans="1:10" ht="23.25">
      <c r="A276" s="130">
        <v>21967</v>
      </c>
      <c r="B276" s="191">
        <v>7</v>
      </c>
      <c r="C276" s="138">
        <v>86.433</v>
      </c>
      <c r="D276" s="138">
        <v>86.4347</v>
      </c>
      <c r="E276" s="207">
        <f t="shared" si="27"/>
        <v>0.0016999999999995907</v>
      </c>
      <c r="F276" s="172">
        <f t="shared" si="28"/>
        <v>6.54148068339076</v>
      </c>
      <c r="G276" s="207">
        <f t="shared" si="29"/>
        <v>259.88</v>
      </c>
      <c r="H276" s="191">
        <v>88</v>
      </c>
      <c r="I276" s="147">
        <v>816.83</v>
      </c>
      <c r="J276" s="147">
        <v>556.95</v>
      </c>
    </row>
    <row r="277" spans="1:10" ht="23.25">
      <c r="A277" s="130"/>
      <c r="B277" s="191">
        <v>8</v>
      </c>
      <c r="C277" s="138">
        <v>84.782</v>
      </c>
      <c r="D277" s="138">
        <v>84.7856</v>
      </c>
      <c r="E277" s="207">
        <f t="shared" si="27"/>
        <v>0.0036000000000058208</v>
      </c>
      <c r="F277" s="172">
        <f t="shared" si="28"/>
        <v>11.350379922457424</v>
      </c>
      <c r="G277" s="207">
        <f t="shared" si="29"/>
        <v>317.16999999999996</v>
      </c>
      <c r="H277" s="191">
        <v>89</v>
      </c>
      <c r="I277" s="147">
        <v>869.38</v>
      </c>
      <c r="J277" s="147">
        <v>552.21</v>
      </c>
    </row>
    <row r="278" spans="1:10" ht="23.25">
      <c r="A278" s="130"/>
      <c r="B278" s="191">
        <v>9</v>
      </c>
      <c r="C278" s="138">
        <v>87.6238</v>
      </c>
      <c r="D278" s="138">
        <v>87.6313</v>
      </c>
      <c r="E278" s="207">
        <f t="shared" si="27"/>
        <v>0.007499999999993179</v>
      </c>
      <c r="F278" s="172">
        <f t="shared" si="28"/>
        <v>23.133867982705674</v>
      </c>
      <c r="G278" s="207">
        <f t="shared" si="29"/>
        <v>324.2</v>
      </c>
      <c r="H278" s="191">
        <v>90</v>
      </c>
      <c r="I278" s="147">
        <v>829.75</v>
      </c>
      <c r="J278" s="147">
        <v>505.55</v>
      </c>
    </row>
    <row r="279" spans="1:10" ht="23.25">
      <c r="A279" s="130">
        <v>21976</v>
      </c>
      <c r="B279" s="191">
        <v>1</v>
      </c>
      <c r="C279" s="138">
        <v>85.3789</v>
      </c>
      <c r="D279" s="138">
        <v>85.389</v>
      </c>
      <c r="E279" s="207">
        <f t="shared" si="27"/>
        <v>0.010099999999994225</v>
      </c>
      <c r="F279" s="172">
        <f t="shared" si="28"/>
        <v>33.52919695911504</v>
      </c>
      <c r="G279" s="207">
        <f t="shared" si="29"/>
        <v>301.23</v>
      </c>
      <c r="H279" s="191">
        <v>91</v>
      </c>
      <c r="I279" s="147">
        <v>763.76</v>
      </c>
      <c r="J279" s="147">
        <v>462.53</v>
      </c>
    </row>
    <row r="280" spans="1:10" ht="23.25">
      <c r="A280" s="130"/>
      <c r="B280" s="191">
        <v>2</v>
      </c>
      <c r="C280" s="138">
        <v>87.4517</v>
      </c>
      <c r="D280" s="138">
        <v>87.4558</v>
      </c>
      <c r="E280" s="207">
        <f t="shared" si="27"/>
        <v>0.004099999999993997</v>
      </c>
      <c r="F280" s="172">
        <f t="shared" si="28"/>
        <v>13.64665157766608</v>
      </c>
      <c r="G280" s="207">
        <f t="shared" si="29"/>
        <v>300.44</v>
      </c>
      <c r="H280" s="191">
        <v>92</v>
      </c>
      <c r="I280" s="147">
        <v>806.89</v>
      </c>
      <c r="J280" s="147">
        <v>506.45</v>
      </c>
    </row>
    <row r="281" spans="1:10" ht="23.25">
      <c r="A281" s="130"/>
      <c r="B281" s="191">
        <v>3</v>
      </c>
      <c r="C281" s="138">
        <v>85.8566</v>
      </c>
      <c r="D281" s="138">
        <v>85.8628</v>
      </c>
      <c r="E281" s="207">
        <f t="shared" si="27"/>
        <v>0.006199999999992656</v>
      </c>
      <c r="F281" s="172">
        <f t="shared" si="28"/>
        <v>23.635254650780173</v>
      </c>
      <c r="G281" s="207">
        <f t="shared" si="29"/>
        <v>262.32000000000005</v>
      </c>
      <c r="H281" s="191">
        <v>93</v>
      </c>
      <c r="I281" s="147">
        <v>828.71</v>
      </c>
      <c r="J281" s="147">
        <v>566.39</v>
      </c>
    </row>
    <row r="282" spans="1:10" ht="23.25">
      <c r="A282" s="130">
        <v>21990</v>
      </c>
      <c r="B282" s="191">
        <v>4</v>
      </c>
      <c r="C282" s="138">
        <v>84.9983</v>
      </c>
      <c r="D282" s="138">
        <v>85.0064</v>
      </c>
      <c r="E282" s="207">
        <f t="shared" si="27"/>
        <v>0.008099999999998886</v>
      </c>
      <c r="F282" s="172">
        <f t="shared" si="28"/>
        <v>24.219590958016045</v>
      </c>
      <c r="G282" s="207">
        <f t="shared" si="29"/>
        <v>334.44</v>
      </c>
      <c r="H282" s="191">
        <v>94</v>
      </c>
      <c r="I282" s="147">
        <v>688.24</v>
      </c>
      <c r="J282" s="147">
        <v>353.8</v>
      </c>
    </row>
    <row r="283" spans="1:10" ht="23.25">
      <c r="A283" s="130"/>
      <c r="B283" s="191">
        <v>5</v>
      </c>
      <c r="C283" s="138">
        <v>85.0061</v>
      </c>
      <c r="D283" s="138">
        <v>85.0156</v>
      </c>
      <c r="E283" s="207">
        <f t="shared" si="27"/>
        <v>0.009500000000002728</v>
      </c>
      <c r="F283" s="172">
        <f t="shared" si="28"/>
        <v>27.792405359553943</v>
      </c>
      <c r="G283" s="207">
        <f t="shared" si="29"/>
        <v>341.82</v>
      </c>
      <c r="H283" s="191">
        <v>95</v>
      </c>
      <c r="I283" s="147">
        <v>656.25</v>
      </c>
      <c r="J283" s="147">
        <v>314.43</v>
      </c>
    </row>
    <row r="284" spans="1:10" ht="23.25">
      <c r="A284" s="130"/>
      <c r="B284" s="191">
        <v>6</v>
      </c>
      <c r="C284" s="138">
        <v>87.364</v>
      </c>
      <c r="D284" s="138">
        <v>87.372</v>
      </c>
      <c r="E284" s="207">
        <f t="shared" si="27"/>
        <v>0.007999999999995566</v>
      </c>
      <c r="F284" s="172">
        <f t="shared" si="28"/>
        <v>25.260498894839174</v>
      </c>
      <c r="G284" s="207">
        <f t="shared" si="29"/>
        <v>316.7</v>
      </c>
      <c r="H284" s="191">
        <v>96</v>
      </c>
      <c r="I284" s="147">
        <v>827.74</v>
      </c>
      <c r="J284" s="147">
        <v>511.04</v>
      </c>
    </row>
    <row r="285" spans="1:10" ht="23.25">
      <c r="A285" s="130">
        <v>21998</v>
      </c>
      <c r="B285" s="191">
        <v>7</v>
      </c>
      <c r="C285" s="138">
        <v>86.411</v>
      </c>
      <c r="D285" s="138">
        <v>86.4171</v>
      </c>
      <c r="E285" s="207">
        <f t="shared" si="27"/>
        <v>0.006100000000003547</v>
      </c>
      <c r="F285" s="172">
        <f t="shared" si="28"/>
        <v>20.848285997482986</v>
      </c>
      <c r="G285" s="207">
        <f t="shared" si="29"/>
        <v>292.59000000000003</v>
      </c>
      <c r="H285" s="191">
        <v>97</v>
      </c>
      <c r="I285" s="147">
        <v>799.69</v>
      </c>
      <c r="J285" s="147">
        <v>507.1</v>
      </c>
    </row>
    <row r="286" spans="1:10" ht="23.25">
      <c r="A286" s="130"/>
      <c r="B286" s="191">
        <v>8</v>
      </c>
      <c r="C286" s="138">
        <v>84.776</v>
      </c>
      <c r="D286" s="138">
        <v>84.7849</v>
      </c>
      <c r="E286" s="207">
        <f t="shared" si="27"/>
        <v>0.008899999999997021</v>
      </c>
      <c r="F286" s="172">
        <f t="shared" si="28"/>
        <v>30.37438995255118</v>
      </c>
      <c r="G286" s="207">
        <f t="shared" si="29"/>
        <v>293.01</v>
      </c>
      <c r="H286" s="191">
        <v>98</v>
      </c>
      <c r="I286" s="147">
        <v>793.5</v>
      </c>
      <c r="J286" s="147">
        <v>500.49</v>
      </c>
    </row>
    <row r="287" spans="1:10" ht="24" thickBot="1">
      <c r="A287" s="220"/>
      <c r="B287" s="221">
        <v>9</v>
      </c>
      <c r="C287" s="222">
        <v>87.6185</v>
      </c>
      <c r="D287" s="222">
        <v>87.6258</v>
      </c>
      <c r="E287" s="223">
        <f t="shared" si="27"/>
        <v>0.00730000000000075</v>
      </c>
      <c r="F287" s="224">
        <f t="shared" si="28"/>
        <v>21.36877232012397</v>
      </c>
      <c r="G287" s="223">
        <f t="shared" si="29"/>
        <v>341.62</v>
      </c>
      <c r="H287" s="221">
        <v>99</v>
      </c>
      <c r="I287" s="225">
        <v>707.65</v>
      </c>
      <c r="J287" s="225">
        <v>366.03</v>
      </c>
    </row>
    <row r="288" spans="1:10" ht="23.25">
      <c r="A288" s="183">
        <v>22009</v>
      </c>
      <c r="B288" s="189">
        <v>1</v>
      </c>
      <c r="C288" s="185">
        <v>85.3897</v>
      </c>
      <c r="D288" s="185">
        <v>85.3953</v>
      </c>
      <c r="E288" s="219">
        <f t="shared" si="27"/>
        <v>0.00560000000000116</v>
      </c>
      <c r="F288" s="187">
        <f t="shared" si="28"/>
        <v>16.777518125715023</v>
      </c>
      <c r="G288" s="219">
        <f t="shared" si="29"/>
        <v>333.78</v>
      </c>
      <c r="H288" s="189">
        <v>1</v>
      </c>
      <c r="I288" s="190">
        <v>706.81</v>
      </c>
      <c r="J288" s="190">
        <v>373.03</v>
      </c>
    </row>
    <row r="289" spans="1:10" ht="23.25">
      <c r="A289" s="130"/>
      <c r="B289" s="191">
        <v>2</v>
      </c>
      <c r="C289" s="138">
        <v>87.4609</v>
      </c>
      <c r="D289" s="138">
        <v>87.4672</v>
      </c>
      <c r="E289" s="207">
        <f t="shared" si="27"/>
        <v>0.006300000000010186</v>
      </c>
      <c r="F289" s="172">
        <f t="shared" si="28"/>
        <v>23.06087338486104</v>
      </c>
      <c r="G289" s="207">
        <f t="shared" si="29"/>
        <v>273.18999999999994</v>
      </c>
      <c r="H289" s="191">
        <v>2</v>
      </c>
      <c r="I289" s="147">
        <v>820.26</v>
      </c>
      <c r="J289" s="147">
        <v>547.07</v>
      </c>
    </row>
    <row r="290" spans="1:10" ht="23.25">
      <c r="A290" s="130"/>
      <c r="B290" s="191">
        <v>3</v>
      </c>
      <c r="C290" s="138">
        <v>85.8556</v>
      </c>
      <c r="D290" s="138">
        <v>85.8614</v>
      </c>
      <c r="E290" s="207">
        <f t="shared" si="27"/>
        <v>0.005800000000007799</v>
      </c>
      <c r="F290" s="172">
        <f t="shared" si="28"/>
        <v>20.66042104516012</v>
      </c>
      <c r="G290" s="207">
        <f t="shared" si="29"/>
        <v>280.7299999999999</v>
      </c>
      <c r="H290" s="191">
        <v>3</v>
      </c>
      <c r="I290" s="147">
        <v>831.17</v>
      </c>
      <c r="J290" s="147">
        <v>550.44</v>
      </c>
    </row>
    <row r="291" spans="1:10" ht="23.25">
      <c r="A291" s="130">
        <v>22025</v>
      </c>
      <c r="B291" s="191">
        <v>4</v>
      </c>
      <c r="C291" s="138">
        <v>84.9972</v>
      </c>
      <c r="D291" s="138">
        <v>85.0018</v>
      </c>
      <c r="E291" s="207">
        <f t="shared" si="27"/>
        <v>0.004599999999996385</v>
      </c>
      <c r="F291" s="172">
        <f t="shared" si="28"/>
        <v>15.191545574624785</v>
      </c>
      <c r="G291" s="207">
        <f t="shared" si="29"/>
        <v>302.8</v>
      </c>
      <c r="H291" s="191">
        <v>4</v>
      </c>
      <c r="I291" s="147">
        <v>690.13</v>
      </c>
      <c r="J291" s="147">
        <v>387.33</v>
      </c>
    </row>
    <row r="292" spans="1:10" ht="23.25">
      <c r="A292" s="130"/>
      <c r="B292" s="191">
        <v>5</v>
      </c>
      <c r="C292" s="138">
        <v>85.0259</v>
      </c>
      <c r="D292" s="138">
        <v>85.0326</v>
      </c>
      <c r="E292" s="207">
        <f t="shared" si="27"/>
        <v>0.006700000000009254</v>
      </c>
      <c r="F292" s="172">
        <f t="shared" si="28"/>
        <v>22.961719044550026</v>
      </c>
      <c r="G292" s="207">
        <f t="shared" si="29"/>
        <v>291.7900000000001</v>
      </c>
      <c r="H292" s="191">
        <v>5</v>
      </c>
      <c r="I292" s="147">
        <v>855.32</v>
      </c>
      <c r="J292" s="147">
        <v>563.53</v>
      </c>
    </row>
    <row r="293" spans="1:10" ht="23.25">
      <c r="A293" s="130"/>
      <c r="B293" s="191">
        <v>6</v>
      </c>
      <c r="C293" s="138">
        <v>87.3714</v>
      </c>
      <c r="D293" s="138">
        <v>87.3763</v>
      </c>
      <c r="E293" s="207">
        <f t="shared" si="27"/>
        <v>0.004900000000006344</v>
      </c>
      <c r="F293" s="172">
        <f t="shared" si="28"/>
        <v>14.224338132856316</v>
      </c>
      <c r="G293" s="207">
        <f t="shared" si="29"/>
        <v>344.48</v>
      </c>
      <c r="H293" s="191">
        <v>6</v>
      </c>
      <c r="I293" s="147">
        <v>705.59</v>
      </c>
      <c r="J293" s="147">
        <v>361.11</v>
      </c>
    </row>
    <row r="294" spans="1:10" ht="23.25">
      <c r="A294" s="130">
        <v>22038</v>
      </c>
      <c r="B294" s="191">
        <v>1</v>
      </c>
      <c r="C294" s="138">
        <v>85.4008</v>
      </c>
      <c r="D294" s="138">
        <v>85.4043</v>
      </c>
      <c r="E294" s="207">
        <f t="shared" si="27"/>
        <v>0.003500000000002501</v>
      </c>
      <c r="F294" s="172">
        <f aca="true" t="shared" si="30" ref="F294:F302">((10^6)*E294/G294)</f>
        <v>11.562985232424264</v>
      </c>
      <c r="G294" s="207">
        <f t="shared" si="29"/>
        <v>302.69000000000005</v>
      </c>
      <c r="H294" s="191">
        <v>7</v>
      </c>
      <c r="I294" s="147">
        <v>675.46</v>
      </c>
      <c r="J294" s="147">
        <v>372.77</v>
      </c>
    </row>
    <row r="295" spans="1:10" ht="23.25">
      <c r="A295" s="130"/>
      <c r="B295" s="191">
        <v>2</v>
      </c>
      <c r="C295" s="138">
        <v>87.4584</v>
      </c>
      <c r="D295" s="138">
        <v>87.4603</v>
      </c>
      <c r="E295" s="207">
        <f t="shared" si="27"/>
        <v>0.00190000000000623</v>
      </c>
      <c r="F295" s="172">
        <f t="shared" si="30"/>
        <v>6.00657561964539</v>
      </c>
      <c r="G295" s="207">
        <f t="shared" si="29"/>
        <v>316.32000000000005</v>
      </c>
      <c r="H295" s="191">
        <v>8</v>
      </c>
      <c r="I295" s="147">
        <v>642.32</v>
      </c>
      <c r="J295" s="147">
        <v>326</v>
      </c>
    </row>
    <row r="296" spans="1:10" ht="23.25">
      <c r="A296" s="130"/>
      <c r="B296" s="191">
        <v>3</v>
      </c>
      <c r="C296" s="138">
        <v>85.8634</v>
      </c>
      <c r="D296" s="138">
        <v>85.8662</v>
      </c>
      <c r="E296" s="207">
        <f t="shared" si="27"/>
        <v>0.0028000000000076852</v>
      </c>
      <c r="F296" s="172">
        <f t="shared" si="30"/>
        <v>11.266698857265755</v>
      </c>
      <c r="G296" s="207">
        <f t="shared" si="29"/>
        <v>248.51999999999998</v>
      </c>
      <c r="H296" s="191">
        <v>9</v>
      </c>
      <c r="I296" s="147">
        <v>801.9</v>
      </c>
      <c r="J296" s="147">
        <v>553.38</v>
      </c>
    </row>
    <row r="297" spans="1:10" ht="23.25">
      <c r="A297" s="130">
        <v>22059</v>
      </c>
      <c r="B297" s="191">
        <v>4</v>
      </c>
      <c r="C297" s="138">
        <v>85.0095</v>
      </c>
      <c r="D297" s="138">
        <v>85.023</v>
      </c>
      <c r="E297" s="207">
        <f t="shared" si="27"/>
        <v>0.013499999999993406</v>
      </c>
      <c r="F297" s="172">
        <f t="shared" si="30"/>
        <v>52.01911220712626</v>
      </c>
      <c r="G297" s="207">
        <f t="shared" si="29"/>
        <v>259.52</v>
      </c>
      <c r="H297" s="191">
        <v>10</v>
      </c>
      <c r="I297" s="147">
        <v>814.35</v>
      </c>
      <c r="J297" s="147">
        <v>554.83</v>
      </c>
    </row>
    <row r="298" spans="1:10" ht="23.25">
      <c r="A298" s="130"/>
      <c r="B298" s="191">
        <v>5</v>
      </c>
      <c r="C298" s="138">
        <v>85.0391</v>
      </c>
      <c r="D298" s="138">
        <v>85.0557</v>
      </c>
      <c r="E298" s="207">
        <f t="shared" si="27"/>
        <v>0.01659999999999684</v>
      </c>
      <c r="F298" s="172">
        <f t="shared" si="30"/>
        <v>64.87669519676726</v>
      </c>
      <c r="G298" s="207">
        <f t="shared" si="29"/>
        <v>255.87</v>
      </c>
      <c r="H298" s="191">
        <v>11</v>
      </c>
      <c r="I298" s="147">
        <v>747</v>
      </c>
      <c r="J298" s="147">
        <v>491.13</v>
      </c>
    </row>
    <row r="299" spans="1:10" ht="23.25">
      <c r="A299" s="130"/>
      <c r="B299" s="191">
        <v>6</v>
      </c>
      <c r="C299" s="138">
        <v>87.402</v>
      </c>
      <c r="D299" s="138">
        <v>87.4255</v>
      </c>
      <c r="E299" s="207">
        <f t="shared" si="27"/>
        <v>0.023499999999998522</v>
      </c>
      <c r="F299" s="172">
        <f t="shared" si="30"/>
        <v>79.47512597652448</v>
      </c>
      <c r="G299" s="207">
        <f t="shared" si="29"/>
        <v>295.69</v>
      </c>
      <c r="H299" s="191">
        <v>12</v>
      </c>
      <c r="I299" s="147">
        <v>742.99</v>
      </c>
      <c r="J299" s="147">
        <v>447.3</v>
      </c>
    </row>
    <row r="300" spans="1:10" ht="23.25">
      <c r="A300" s="130">
        <v>22067</v>
      </c>
      <c r="B300" s="191">
        <v>7</v>
      </c>
      <c r="C300" s="138">
        <v>86.453</v>
      </c>
      <c r="D300" s="138">
        <v>86.6586</v>
      </c>
      <c r="E300" s="207">
        <f t="shared" si="27"/>
        <v>0.205600000000004</v>
      </c>
      <c r="F300" s="172">
        <f t="shared" si="30"/>
        <v>573.7087367804337</v>
      </c>
      <c r="G300" s="207">
        <f t="shared" si="29"/>
        <v>358.37</v>
      </c>
      <c r="H300" s="191">
        <v>13</v>
      </c>
      <c r="I300" s="147">
        <v>601.48</v>
      </c>
      <c r="J300" s="147">
        <v>243.11</v>
      </c>
    </row>
    <row r="301" spans="1:10" ht="23.25">
      <c r="A301" s="130"/>
      <c r="B301" s="191">
        <v>8</v>
      </c>
      <c r="C301" s="138">
        <v>84.7993</v>
      </c>
      <c r="D301" s="138">
        <v>84.9871</v>
      </c>
      <c r="E301" s="207">
        <f t="shared" si="27"/>
        <v>0.18779999999999575</v>
      </c>
      <c r="F301" s="172">
        <f t="shared" si="30"/>
        <v>558.7124029393264</v>
      </c>
      <c r="G301" s="207">
        <f t="shared" si="29"/>
        <v>336.13</v>
      </c>
      <c r="H301" s="191">
        <v>14</v>
      </c>
      <c r="I301" s="147">
        <v>702.36</v>
      </c>
      <c r="J301" s="147">
        <v>366.23</v>
      </c>
    </row>
    <row r="302" spans="1:10" ht="23.25">
      <c r="A302" s="130"/>
      <c r="B302" s="191">
        <v>9</v>
      </c>
      <c r="C302" s="138">
        <v>87.6392</v>
      </c>
      <c r="D302" s="138">
        <v>87.846</v>
      </c>
      <c r="E302" s="207">
        <f aca="true" t="shared" si="31" ref="E302:E554">D302-C302</f>
        <v>0.2068000000000012</v>
      </c>
      <c r="F302" s="172">
        <f t="shared" si="30"/>
        <v>666.0439949756875</v>
      </c>
      <c r="G302" s="207">
        <f aca="true" t="shared" si="32" ref="G302:G503">I302-J302</f>
        <v>310.48999999999995</v>
      </c>
      <c r="H302" s="191">
        <v>15</v>
      </c>
      <c r="I302" s="147">
        <v>806.68</v>
      </c>
      <c r="J302" s="147">
        <v>496.19</v>
      </c>
    </row>
    <row r="303" spans="1:10" ht="23.25">
      <c r="A303" s="130">
        <v>22079</v>
      </c>
      <c r="B303" s="191">
        <v>28</v>
      </c>
      <c r="C303" s="138">
        <v>87.2026</v>
      </c>
      <c r="D303" s="138">
        <v>87.2316</v>
      </c>
      <c r="E303" s="207">
        <f t="shared" si="31"/>
        <v>0.028999999999996362</v>
      </c>
      <c r="F303" s="172">
        <f aca="true" t="shared" si="33" ref="F303:F408">((10^6)*E303/G303)</f>
        <v>85.286592359487</v>
      </c>
      <c r="G303" s="207">
        <f t="shared" si="32"/>
        <v>340.03</v>
      </c>
      <c r="H303" s="191">
        <v>16</v>
      </c>
      <c r="I303" s="147">
        <v>741.26</v>
      </c>
      <c r="J303" s="147">
        <v>401.23</v>
      </c>
    </row>
    <row r="304" spans="1:10" ht="23.25">
      <c r="A304" s="130"/>
      <c r="B304" s="191">
        <v>29</v>
      </c>
      <c r="C304" s="138">
        <v>85.26</v>
      </c>
      <c r="D304" s="138">
        <v>85.2959</v>
      </c>
      <c r="E304" s="207">
        <f t="shared" si="31"/>
        <v>0.035899999999998045</v>
      </c>
      <c r="F304" s="172">
        <f t="shared" si="33"/>
        <v>97.40876407542542</v>
      </c>
      <c r="G304" s="207">
        <f t="shared" si="32"/>
        <v>368.55</v>
      </c>
      <c r="H304" s="191">
        <v>17</v>
      </c>
      <c r="I304" s="147">
        <v>651.25</v>
      </c>
      <c r="J304" s="147">
        <v>282.7</v>
      </c>
    </row>
    <row r="305" spans="1:10" ht="23.25">
      <c r="A305" s="130"/>
      <c r="B305" s="191">
        <v>30</v>
      </c>
      <c r="C305" s="138">
        <v>84.9694</v>
      </c>
      <c r="D305" s="138">
        <v>85.0081</v>
      </c>
      <c r="E305" s="207">
        <f t="shared" si="31"/>
        <v>0.03870000000000573</v>
      </c>
      <c r="F305" s="172">
        <f t="shared" si="33"/>
        <v>114.99034318825059</v>
      </c>
      <c r="G305" s="207">
        <f t="shared" si="32"/>
        <v>336.54999999999995</v>
      </c>
      <c r="H305" s="191">
        <v>18</v>
      </c>
      <c r="I305" s="147">
        <v>671.05</v>
      </c>
      <c r="J305" s="147">
        <v>334.5</v>
      </c>
    </row>
    <row r="306" spans="1:10" ht="23.25">
      <c r="A306" s="130">
        <v>22088</v>
      </c>
      <c r="B306" s="191">
        <v>31</v>
      </c>
      <c r="C306" s="138">
        <v>84.888</v>
      </c>
      <c r="D306" s="138">
        <v>84.9049</v>
      </c>
      <c r="E306" s="207">
        <f t="shared" si="31"/>
        <v>0.016899999999992588</v>
      </c>
      <c r="F306" s="172">
        <f t="shared" si="33"/>
        <v>65.10015408317636</v>
      </c>
      <c r="G306" s="207">
        <f t="shared" si="32"/>
        <v>259.6</v>
      </c>
      <c r="H306" s="191">
        <v>19</v>
      </c>
      <c r="I306" s="147">
        <v>777.44</v>
      </c>
      <c r="J306" s="147">
        <v>517.84</v>
      </c>
    </row>
    <row r="307" spans="1:10" ht="23.25">
      <c r="A307" s="130"/>
      <c r="B307" s="191">
        <v>32</v>
      </c>
      <c r="C307" s="138">
        <v>85.0283</v>
      </c>
      <c r="D307" s="138">
        <v>85.0527</v>
      </c>
      <c r="E307" s="207">
        <f t="shared" si="31"/>
        <v>0.024399999999999977</v>
      </c>
      <c r="F307" s="172">
        <f t="shared" si="33"/>
        <v>76.64038697113415</v>
      </c>
      <c r="G307" s="207">
        <f t="shared" si="32"/>
        <v>318.37</v>
      </c>
      <c r="H307" s="191">
        <v>20</v>
      </c>
      <c r="I307" s="147">
        <v>589.09</v>
      </c>
      <c r="J307" s="147">
        <v>270.72</v>
      </c>
    </row>
    <row r="308" spans="1:10" ht="23.25">
      <c r="A308" s="130"/>
      <c r="B308" s="191">
        <v>33</v>
      </c>
      <c r="C308" s="138">
        <v>85.975</v>
      </c>
      <c r="D308" s="138">
        <v>86.0003</v>
      </c>
      <c r="E308" s="207">
        <f t="shared" si="31"/>
        <v>0.025300000000001432</v>
      </c>
      <c r="F308" s="172">
        <f t="shared" si="33"/>
        <v>106.33379565419</v>
      </c>
      <c r="G308" s="207">
        <f t="shared" si="32"/>
        <v>237.93000000000006</v>
      </c>
      <c r="H308" s="191">
        <v>21</v>
      </c>
      <c r="I308" s="147">
        <v>819.07</v>
      </c>
      <c r="J308" s="147">
        <v>581.14</v>
      </c>
    </row>
    <row r="309" spans="1:10" ht="23.25">
      <c r="A309" s="130">
        <v>22096</v>
      </c>
      <c r="B309" s="191">
        <v>34</v>
      </c>
      <c r="C309" s="138">
        <v>83.7661</v>
      </c>
      <c r="D309" s="138">
        <v>84.4493</v>
      </c>
      <c r="E309" s="207">
        <f t="shared" si="31"/>
        <v>0.6831999999999994</v>
      </c>
      <c r="F309" s="172">
        <f t="shared" si="33"/>
        <v>2274.2252255251133</v>
      </c>
      <c r="G309" s="207">
        <f t="shared" si="32"/>
        <v>300.4100000000001</v>
      </c>
      <c r="H309" s="191">
        <v>22</v>
      </c>
      <c r="I309" s="147">
        <v>849.83</v>
      </c>
      <c r="J309" s="147">
        <v>549.42</v>
      </c>
    </row>
    <row r="310" spans="1:10" ht="23.25">
      <c r="A310" s="130"/>
      <c r="B310" s="191">
        <v>35</v>
      </c>
      <c r="C310" s="138">
        <v>84.9994</v>
      </c>
      <c r="D310" s="138">
        <v>85.7039</v>
      </c>
      <c r="E310" s="207">
        <f t="shared" si="31"/>
        <v>0.7045000000000101</v>
      </c>
      <c r="F310" s="172">
        <f t="shared" si="33"/>
        <v>2069.0769185585773</v>
      </c>
      <c r="G310" s="207">
        <f t="shared" si="32"/>
        <v>340.49000000000007</v>
      </c>
      <c r="H310" s="191">
        <v>23</v>
      </c>
      <c r="I310" s="147">
        <v>801.7</v>
      </c>
      <c r="J310" s="147">
        <v>461.21</v>
      </c>
    </row>
    <row r="311" spans="1:10" ht="23.25">
      <c r="A311" s="130"/>
      <c r="B311" s="191">
        <v>36</v>
      </c>
      <c r="C311" s="138">
        <v>84.5507</v>
      </c>
      <c r="D311" s="138">
        <v>85.1973</v>
      </c>
      <c r="E311" s="207">
        <f t="shared" si="31"/>
        <v>0.6465999999999923</v>
      </c>
      <c r="F311" s="172">
        <f t="shared" si="33"/>
        <v>2111.209063897843</v>
      </c>
      <c r="G311" s="207">
        <f t="shared" si="32"/>
        <v>306.27</v>
      </c>
      <c r="H311" s="191">
        <v>24</v>
      </c>
      <c r="I311" s="147">
        <v>835.89</v>
      </c>
      <c r="J311" s="147">
        <v>529.62</v>
      </c>
    </row>
    <row r="312" spans="1:10" ht="23.25">
      <c r="A312" s="130">
        <v>22100</v>
      </c>
      <c r="B312" s="191">
        <v>10</v>
      </c>
      <c r="C312" s="138">
        <v>85.141</v>
      </c>
      <c r="D312" s="138">
        <v>85.157</v>
      </c>
      <c r="E312" s="207">
        <f t="shared" si="31"/>
        <v>0.015999999999991132</v>
      </c>
      <c r="F312" s="172">
        <f t="shared" si="33"/>
        <v>50.76142131976882</v>
      </c>
      <c r="G312" s="207">
        <f t="shared" si="32"/>
        <v>315.2</v>
      </c>
      <c r="H312" s="191">
        <v>25</v>
      </c>
      <c r="I312" s="147">
        <v>686.91</v>
      </c>
      <c r="J312" s="147">
        <v>371.71</v>
      </c>
    </row>
    <row r="313" spans="1:10" ht="23.25">
      <c r="A313" s="130"/>
      <c r="B313" s="191">
        <v>11</v>
      </c>
      <c r="C313" s="138">
        <v>86.1217</v>
      </c>
      <c r="D313" s="138">
        <v>86.1412</v>
      </c>
      <c r="E313" s="207">
        <f t="shared" si="31"/>
        <v>0.019499999999993634</v>
      </c>
      <c r="F313" s="172">
        <f t="shared" si="33"/>
        <v>57.24350506382983</v>
      </c>
      <c r="G313" s="207">
        <f t="shared" si="32"/>
        <v>340.65000000000003</v>
      </c>
      <c r="H313" s="191">
        <v>26</v>
      </c>
      <c r="I313" s="147">
        <v>715.47</v>
      </c>
      <c r="J313" s="147">
        <v>374.82</v>
      </c>
    </row>
    <row r="314" spans="1:10" ht="23.25">
      <c r="A314" s="130"/>
      <c r="B314" s="191">
        <v>12</v>
      </c>
      <c r="C314" s="138">
        <v>84.88</v>
      </c>
      <c r="D314" s="138">
        <v>84.9049</v>
      </c>
      <c r="E314" s="207">
        <f t="shared" si="31"/>
        <v>0.024900000000002365</v>
      </c>
      <c r="F314" s="172">
        <f t="shared" si="33"/>
        <v>78.49194590676278</v>
      </c>
      <c r="G314" s="207">
        <f t="shared" si="32"/>
        <v>317.2300000000001</v>
      </c>
      <c r="H314" s="191">
        <v>27</v>
      </c>
      <c r="I314" s="147">
        <v>649.82</v>
      </c>
      <c r="J314" s="147">
        <v>332.59</v>
      </c>
    </row>
    <row r="315" spans="1:10" ht="23.25">
      <c r="A315" s="130">
        <v>22115</v>
      </c>
      <c r="B315" s="191">
        <v>13</v>
      </c>
      <c r="C315" s="138">
        <v>86.7099</v>
      </c>
      <c r="D315" s="138">
        <v>87.5414</v>
      </c>
      <c r="E315" s="207">
        <f t="shared" si="31"/>
        <v>0.8314999999999912</v>
      </c>
      <c r="F315" s="172">
        <f t="shared" si="33"/>
        <v>2744.0432974720843</v>
      </c>
      <c r="G315" s="207">
        <f t="shared" si="32"/>
        <v>303.0200000000001</v>
      </c>
      <c r="H315" s="191">
        <v>28</v>
      </c>
      <c r="I315" s="147">
        <v>857.94</v>
      </c>
      <c r="J315" s="147">
        <v>554.92</v>
      </c>
    </row>
    <row r="316" spans="1:10" ht="23.25">
      <c r="A316" s="130"/>
      <c r="B316" s="191">
        <v>14</v>
      </c>
      <c r="C316" s="138">
        <v>85.9488</v>
      </c>
      <c r="D316" s="138">
        <v>87.2429</v>
      </c>
      <c r="E316" s="207">
        <f t="shared" si="31"/>
        <v>1.2941000000000003</v>
      </c>
      <c r="F316" s="172">
        <f t="shared" si="33"/>
        <v>3671.4139809350895</v>
      </c>
      <c r="G316" s="207">
        <f t="shared" si="32"/>
        <v>352.47999999999996</v>
      </c>
      <c r="H316" s="191">
        <v>29</v>
      </c>
      <c r="I316" s="147">
        <v>718.56</v>
      </c>
      <c r="J316" s="147">
        <v>366.08</v>
      </c>
    </row>
    <row r="317" spans="1:10" ht="23.25">
      <c r="A317" s="130"/>
      <c r="B317" s="191">
        <v>15</v>
      </c>
      <c r="C317" s="138">
        <v>86.9304</v>
      </c>
      <c r="D317" s="138">
        <v>88.0013</v>
      </c>
      <c r="E317" s="207">
        <f t="shared" si="31"/>
        <v>1.0708999999999946</v>
      </c>
      <c r="F317" s="172">
        <f t="shared" si="33"/>
        <v>3642.0214936743123</v>
      </c>
      <c r="G317" s="207">
        <f t="shared" si="32"/>
        <v>294.03999999999996</v>
      </c>
      <c r="H317" s="191">
        <v>30</v>
      </c>
      <c r="I317" s="147">
        <v>821.02</v>
      </c>
      <c r="J317" s="147">
        <v>526.98</v>
      </c>
    </row>
    <row r="318" spans="1:10" ht="23.25">
      <c r="A318" s="130">
        <v>22120</v>
      </c>
      <c r="B318" s="191">
        <v>16</v>
      </c>
      <c r="C318" s="138">
        <v>86.146</v>
      </c>
      <c r="D318" s="138">
        <v>87.5726</v>
      </c>
      <c r="E318" s="207">
        <f t="shared" si="31"/>
        <v>1.4265999999999934</v>
      </c>
      <c r="F318" s="172">
        <f t="shared" si="33"/>
        <v>4344.754073397269</v>
      </c>
      <c r="G318" s="207">
        <f t="shared" si="32"/>
        <v>328.35</v>
      </c>
      <c r="H318" s="191">
        <v>31</v>
      </c>
      <c r="I318" s="147">
        <v>635.35</v>
      </c>
      <c r="J318" s="147">
        <v>307</v>
      </c>
    </row>
    <row r="319" spans="1:10" ht="23.25">
      <c r="A319" s="130"/>
      <c r="B319" s="191">
        <v>17</v>
      </c>
      <c r="C319" s="138">
        <v>87.1638</v>
      </c>
      <c r="D319" s="138">
        <v>89.0131</v>
      </c>
      <c r="E319" s="207">
        <f t="shared" si="31"/>
        <v>1.8492999999999995</v>
      </c>
      <c r="F319" s="172">
        <f t="shared" si="33"/>
        <v>5096.455933417846</v>
      </c>
      <c r="G319" s="207">
        <f t="shared" si="32"/>
        <v>362.86</v>
      </c>
      <c r="H319" s="191">
        <v>32</v>
      </c>
      <c r="I319" s="147">
        <v>733.12</v>
      </c>
      <c r="J319" s="147">
        <v>370.26</v>
      </c>
    </row>
    <row r="320" spans="1:10" ht="23.25">
      <c r="A320" s="130"/>
      <c r="B320" s="191">
        <v>18</v>
      </c>
      <c r="C320" s="138">
        <v>85.1558</v>
      </c>
      <c r="D320" s="138">
        <v>86.7968</v>
      </c>
      <c r="E320" s="207">
        <f t="shared" si="31"/>
        <v>1.6410000000000053</v>
      </c>
      <c r="F320" s="172">
        <f t="shared" si="33"/>
        <v>4662.329175782042</v>
      </c>
      <c r="G320" s="207">
        <f t="shared" si="32"/>
        <v>351.97</v>
      </c>
      <c r="H320" s="191">
        <v>33</v>
      </c>
      <c r="I320" s="147">
        <v>716.58</v>
      </c>
      <c r="J320" s="147">
        <v>364.61</v>
      </c>
    </row>
    <row r="321" spans="1:10" ht="23.25">
      <c r="A321" s="130">
        <v>22131</v>
      </c>
      <c r="B321" s="191">
        <v>1</v>
      </c>
      <c r="C321" s="138">
        <v>85.443</v>
      </c>
      <c r="D321" s="138">
        <v>85.4738</v>
      </c>
      <c r="E321" s="207">
        <f t="shared" si="31"/>
        <v>0.030799999999999272</v>
      </c>
      <c r="F321" s="172">
        <f t="shared" si="33"/>
        <v>115.51588343396945</v>
      </c>
      <c r="G321" s="207">
        <f t="shared" si="32"/>
        <v>266.63</v>
      </c>
      <c r="H321" s="191">
        <v>34</v>
      </c>
      <c r="I321" s="147">
        <v>828.57</v>
      </c>
      <c r="J321" s="147">
        <v>561.94</v>
      </c>
    </row>
    <row r="322" spans="1:10" ht="23.25">
      <c r="A322" s="130"/>
      <c r="B322" s="191">
        <v>2</v>
      </c>
      <c r="C322" s="138">
        <v>87.4843</v>
      </c>
      <c r="D322" s="138">
        <v>87.5183</v>
      </c>
      <c r="E322" s="207">
        <f t="shared" si="31"/>
        <v>0.033999999999991815</v>
      </c>
      <c r="F322" s="172">
        <f t="shared" si="33"/>
        <v>129.67695182879518</v>
      </c>
      <c r="G322" s="207">
        <f t="shared" si="32"/>
        <v>262.19000000000005</v>
      </c>
      <c r="H322" s="191">
        <v>35</v>
      </c>
      <c r="I322" s="147">
        <v>726.72</v>
      </c>
      <c r="J322" s="147">
        <v>464.53</v>
      </c>
    </row>
    <row r="323" spans="1:10" ht="23.25">
      <c r="A323" s="130"/>
      <c r="B323" s="191">
        <v>3</v>
      </c>
      <c r="C323" s="138">
        <v>85.9138</v>
      </c>
      <c r="D323" s="138">
        <v>85.9443</v>
      </c>
      <c r="E323" s="207">
        <f t="shared" si="31"/>
        <v>0.030500000000003524</v>
      </c>
      <c r="F323" s="172">
        <f t="shared" si="33"/>
        <v>112.22312164251795</v>
      </c>
      <c r="G323" s="207">
        <f t="shared" si="32"/>
        <v>271.78</v>
      </c>
      <c r="H323" s="191">
        <v>36</v>
      </c>
      <c r="I323" s="147">
        <v>689.67</v>
      </c>
      <c r="J323" s="147">
        <v>417.89</v>
      </c>
    </row>
    <row r="324" spans="1:10" ht="23.25">
      <c r="A324" s="130">
        <v>22144</v>
      </c>
      <c r="B324" s="191">
        <v>4</v>
      </c>
      <c r="C324" s="138">
        <v>85.0512</v>
      </c>
      <c r="D324" s="138">
        <v>85.0599</v>
      </c>
      <c r="E324" s="207">
        <f t="shared" si="31"/>
        <v>0.008700000000004593</v>
      </c>
      <c r="F324" s="172">
        <f t="shared" si="33"/>
        <v>34.23579411303555</v>
      </c>
      <c r="G324" s="207">
        <f t="shared" si="32"/>
        <v>254.11999999999995</v>
      </c>
      <c r="H324" s="191">
        <v>37</v>
      </c>
      <c r="I324" s="147">
        <v>640.42</v>
      </c>
      <c r="J324" s="147">
        <v>386.3</v>
      </c>
    </row>
    <row r="325" spans="1:10" ht="23.25">
      <c r="A325" s="130"/>
      <c r="B325" s="191">
        <v>5</v>
      </c>
      <c r="C325" s="138">
        <v>85.0467</v>
      </c>
      <c r="D325" s="138">
        <v>85.0599</v>
      </c>
      <c r="E325" s="207">
        <f t="shared" si="31"/>
        <v>0.013199999999997658</v>
      </c>
      <c r="F325" s="172">
        <f t="shared" si="33"/>
        <v>44.660982541607986</v>
      </c>
      <c r="G325" s="207">
        <f t="shared" si="32"/>
        <v>295.56</v>
      </c>
      <c r="H325" s="191">
        <v>38</v>
      </c>
      <c r="I325" s="147">
        <v>595.13</v>
      </c>
      <c r="J325" s="147">
        <v>299.57</v>
      </c>
    </row>
    <row r="326" spans="1:10" ht="23.25">
      <c r="A326" s="130"/>
      <c r="B326" s="191">
        <v>6</v>
      </c>
      <c r="C326" s="138">
        <v>87.3987</v>
      </c>
      <c r="D326" s="138">
        <v>87.4126</v>
      </c>
      <c r="E326" s="207">
        <f t="shared" si="31"/>
        <v>0.013899999999992474</v>
      </c>
      <c r="F326" s="172">
        <f t="shared" si="33"/>
        <v>48.06528579823808</v>
      </c>
      <c r="G326" s="207">
        <f t="shared" si="32"/>
        <v>289.19000000000005</v>
      </c>
      <c r="H326" s="191">
        <v>39</v>
      </c>
      <c r="I326" s="147">
        <v>822.57</v>
      </c>
      <c r="J326" s="147">
        <v>533.38</v>
      </c>
    </row>
    <row r="327" spans="1:10" ht="23.25">
      <c r="A327" s="130">
        <v>22152</v>
      </c>
      <c r="B327" s="191">
        <v>7</v>
      </c>
      <c r="C327" s="138">
        <v>86.4548</v>
      </c>
      <c r="D327" s="138">
        <v>86.5362</v>
      </c>
      <c r="E327" s="207">
        <f t="shared" si="31"/>
        <v>0.08139999999998793</v>
      </c>
      <c r="F327" s="172">
        <f t="shared" si="33"/>
        <v>305.95752678063485</v>
      </c>
      <c r="G327" s="207">
        <f t="shared" si="32"/>
        <v>266.05000000000007</v>
      </c>
      <c r="H327" s="191">
        <v>40</v>
      </c>
      <c r="I327" s="147">
        <v>804.82</v>
      </c>
      <c r="J327" s="147">
        <v>538.77</v>
      </c>
    </row>
    <row r="328" spans="1:10" ht="23.25">
      <c r="A328" s="130"/>
      <c r="B328" s="191">
        <v>8</v>
      </c>
      <c r="C328" s="138">
        <v>84.8134</v>
      </c>
      <c r="D328" s="138">
        <v>84.8977</v>
      </c>
      <c r="E328" s="207">
        <f t="shared" si="31"/>
        <v>0.08429999999999893</v>
      </c>
      <c r="F328" s="172">
        <f t="shared" si="33"/>
        <v>320.0577091005693</v>
      </c>
      <c r="G328" s="207">
        <f t="shared" si="32"/>
        <v>263.39</v>
      </c>
      <c r="H328" s="191">
        <v>41</v>
      </c>
      <c r="I328" s="147">
        <v>800.24</v>
      </c>
      <c r="J328" s="147">
        <v>536.85</v>
      </c>
    </row>
    <row r="329" spans="1:10" ht="23.25">
      <c r="A329" s="130"/>
      <c r="B329" s="191">
        <v>9</v>
      </c>
      <c r="C329" s="138">
        <v>87.6412</v>
      </c>
      <c r="D329" s="138">
        <v>87.7256</v>
      </c>
      <c r="E329" s="207">
        <f t="shared" si="31"/>
        <v>0.08440000000000225</v>
      </c>
      <c r="F329" s="172">
        <f t="shared" si="33"/>
        <v>305.3877048883824</v>
      </c>
      <c r="G329" s="207">
        <f t="shared" si="32"/>
        <v>276.37</v>
      </c>
      <c r="H329" s="191">
        <v>42</v>
      </c>
      <c r="I329" s="147">
        <v>818.45</v>
      </c>
      <c r="J329" s="147">
        <v>542.08</v>
      </c>
    </row>
    <row r="330" spans="1:10" ht="23.25">
      <c r="A330" s="130">
        <v>22163</v>
      </c>
      <c r="B330" s="191">
        <v>1</v>
      </c>
      <c r="C330" s="138">
        <v>85.4506</v>
      </c>
      <c r="D330" s="138">
        <v>85.66</v>
      </c>
      <c r="E330" s="207">
        <f t="shared" si="31"/>
        <v>0.20940000000000225</v>
      </c>
      <c r="F330" s="172">
        <f t="shared" si="33"/>
        <v>596.6831937083327</v>
      </c>
      <c r="G330" s="207">
        <f t="shared" si="32"/>
        <v>350.93999999999994</v>
      </c>
      <c r="H330" s="191">
        <v>43</v>
      </c>
      <c r="I330" s="147">
        <v>892.68</v>
      </c>
      <c r="J330" s="147">
        <v>541.74</v>
      </c>
    </row>
    <row r="331" spans="1:10" ht="23.25">
      <c r="A331" s="130"/>
      <c r="B331" s="191">
        <v>2</v>
      </c>
      <c r="C331" s="138">
        <v>87.4917</v>
      </c>
      <c r="D331" s="138">
        <v>87.7785</v>
      </c>
      <c r="E331" s="207">
        <f t="shared" si="31"/>
        <v>0.2867999999999995</v>
      </c>
      <c r="F331" s="172">
        <f t="shared" si="33"/>
        <v>918.3771494444251</v>
      </c>
      <c r="G331" s="207">
        <f t="shared" si="32"/>
        <v>312.28999999999996</v>
      </c>
      <c r="H331" s="191">
        <v>44</v>
      </c>
      <c r="I331" s="147">
        <v>670.3</v>
      </c>
      <c r="J331" s="147">
        <v>358.01</v>
      </c>
    </row>
    <row r="332" spans="1:10" ht="23.25">
      <c r="A332" s="130"/>
      <c r="B332" s="191">
        <v>3</v>
      </c>
      <c r="C332" s="138">
        <v>85.9027</v>
      </c>
      <c r="D332" s="138">
        <v>86.2685</v>
      </c>
      <c r="E332" s="207">
        <f t="shared" si="31"/>
        <v>0.36580000000000723</v>
      </c>
      <c r="F332" s="172">
        <f t="shared" si="33"/>
        <v>1364.2636034759528</v>
      </c>
      <c r="G332" s="207">
        <f t="shared" si="32"/>
        <v>268.13</v>
      </c>
      <c r="H332" s="191">
        <v>45</v>
      </c>
      <c r="I332" s="147">
        <v>673.62</v>
      </c>
      <c r="J332" s="147">
        <v>405.49</v>
      </c>
    </row>
    <row r="333" spans="1:10" ht="23.25">
      <c r="A333" s="130">
        <v>22178</v>
      </c>
      <c r="B333" s="191">
        <v>4</v>
      </c>
      <c r="C333" s="138">
        <v>85.0455</v>
      </c>
      <c r="D333" s="138">
        <v>85.2994</v>
      </c>
      <c r="E333" s="207">
        <f t="shared" si="31"/>
        <v>0.25390000000000157</v>
      </c>
      <c r="F333" s="172">
        <f t="shared" si="33"/>
        <v>863.3998707790715</v>
      </c>
      <c r="G333" s="207">
        <f t="shared" si="32"/>
        <v>294.07</v>
      </c>
      <c r="H333" s="191">
        <v>46</v>
      </c>
      <c r="I333" s="147">
        <v>733.89</v>
      </c>
      <c r="J333" s="147">
        <v>439.82</v>
      </c>
    </row>
    <row r="334" spans="1:10" ht="23.25">
      <c r="A334" s="130"/>
      <c r="B334" s="191">
        <v>5</v>
      </c>
      <c r="C334" s="138">
        <v>85.0461</v>
      </c>
      <c r="D334" s="138">
        <v>85.32344</v>
      </c>
      <c r="E334" s="207">
        <f t="shared" si="31"/>
        <v>0.27734000000000947</v>
      </c>
      <c r="F334" s="172">
        <f t="shared" si="33"/>
        <v>827.5594545400575</v>
      </c>
      <c r="G334" s="207">
        <f t="shared" si="32"/>
        <v>335.13000000000005</v>
      </c>
      <c r="H334" s="191">
        <v>47</v>
      </c>
      <c r="I334" s="147">
        <v>713.19</v>
      </c>
      <c r="J334" s="147">
        <v>378.06</v>
      </c>
    </row>
    <row r="335" spans="1:10" ht="23.25">
      <c r="A335" s="130"/>
      <c r="B335" s="191">
        <v>6</v>
      </c>
      <c r="C335" s="138">
        <v>87.4076</v>
      </c>
      <c r="D335" s="138">
        <v>87.7043</v>
      </c>
      <c r="E335" s="207">
        <f t="shared" si="31"/>
        <v>0.2967000000000013</v>
      </c>
      <c r="F335" s="172">
        <f t="shared" si="33"/>
        <v>1084.9850069480046</v>
      </c>
      <c r="G335" s="207">
        <f t="shared" si="32"/>
        <v>273.4599999999999</v>
      </c>
      <c r="H335" s="191">
        <v>48</v>
      </c>
      <c r="I335" s="147">
        <v>704.56</v>
      </c>
      <c r="J335" s="147">
        <v>431.1</v>
      </c>
    </row>
    <row r="336" spans="1:10" ht="23.25">
      <c r="A336" s="130">
        <v>22185</v>
      </c>
      <c r="B336" s="191">
        <v>7</v>
      </c>
      <c r="C336" s="138">
        <v>86.4318</v>
      </c>
      <c r="D336" s="138">
        <v>86.52</v>
      </c>
      <c r="E336" s="207">
        <f t="shared" si="31"/>
        <v>0.0882000000000005</v>
      </c>
      <c r="F336" s="172">
        <f t="shared" si="33"/>
        <v>257.90981928767906</v>
      </c>
      <c r="G336" s="207">
        <f t="shared" si="32"/>
        <v>341.98</v>
      </c>
      <c r="H336" s="191">
        <v>49</v>
      </c>
      <c r="I336" s="147">
        <v>711.13</v>
      </c>
      <c r="J336" s="147">
        <v>369.15</v>
      </c>
    </row>
    <row r="337" spans="1:10" ht="23.25">
      <c r="A337" s="130"/>
      <c r="B337" s="191">
        <v>8</v>
      </c>
      <c r="C337" s="138">
        <v>84.7958</v>
      </c>
      <c r="D337" s="138">
        <v>84.8712</v>
      </c>
      <c r="E337" s="207">
        <f t="shared" si="31"/>
        <v>0.07540000000000191</v>
      </c>
      <c r="F337" s="172">
        <f t="shared" si="33"/>
        <v>265.7362374004438</v>
      </c>
      <c r="G337" s="207">
        <f t="shared" si="32"/>
        <v>283.7399999999999</v>
      </c>
      <c r="H337" s="191">
        <v>50</v>
      </c>
      <c r="I337" s="147">
        <v>835.68</v>
      </c>
      <c r="J337" s="147">
        <v>551.94</v>
      </c>
    </row>
    <row r="338" spans="1:10" ht="23.25">
      <c r="A338" s="130"/>
      <c r="B338" s="191">
        <v>9</v>
      </c>
      <c r="C338" s="138">
        <v>87.6843</v>
      </c>
      <c r="D338" s="138">
        <v>87.7644</v>
      </c>
      <c r="E338" s="207">
        <f t="shared" si="31"/>
        <v>0.08010000000000161</v>
      </c>
      <c r="F338" s="172">
        <f t="shared" si="33"/>
        <v>253.8183661829064</v>
      </c>
      <c r="G338" s="207">
        <f t="shared" si="32"/>
        <v>315.58000000000004</v>
      </c>
      <c r="H338" s="191">
        <v>51</v>
      </c>
      <c r="I338" s="147">
        <v>709.1</v>
      </c>
      <c r="J338" s="147">
        <v>393.52</v>
      </c>
    </row>
    <row r="339" spans="1:10" ht="23.25">
      <c r="A339" s="130">
        <v>22191</v>
      </c>
      <c r="B339" s="191">
        <v>13</v>
      </c>
      <c r="C339" s="138">
        <v>86.7272</v>
      </c>
      <c r="D339" s="138">
        <v>86.9455</v>
      </c>
      <c r="E339" s="207">
        <f t="shared" si="31"/>
        <v>0.21829999999999927</v>
      </c>
      <c r="F339" s="172">
        <f t="shared" si="33"/>
        <v>839.5508037843215</v>
      </c>
      <c r="G339" s="207">
        <f t="shared" si="32"/>
        <v>260.02</v>
      </c>
      <c r="H339" s="191">
        <v>52</v>
      </c>
      <c r="I339" s="147">
        <v>806.24</v>
      </c>
      <c r="J339" s="147">
        <v>546.22</v>
      </c>
    </row>
    <row r="340" spans="1:10" ht="23.25">
      <c r="A340" s="130"/>
      <c r="B340" s="191">
        <v>14</v>
      </c>
      <c r="C340" s="138">
        <v>85.9527</v>
      </c>
      <c r="D340" s="138">
        <v>86.176</v>
      </c>
      <c r="E340" s="207">
        <f t="shared" si="31"/>
        <v>0.22330000000000894</v>
      </c>
      <c r="F340" s="172">
        <f t="shared" si="33"/>
        <v>816.1251416249733</v>
      </c>
      <c r="G340" s="207">
        <f t="shared" si="32"/>
        <v>273.61</v>
      </c>
      <c r="H340" s="191">
        <v>53</v>
      </c>
      <c r="I340" s="147">
        <v>804.77</v>
      </c>
      <c r="J340" s="147">
        <v>531.16</v>
      </c>
    </row>
    <row r="341" spans="1:10" ht="23.25">
      <c r="A341" s="130"/>
      <c r="B341" s="191">
        <v>15</v>
      </c>
      <c r="C341" s="138">
        <v>86.9604</v>
      </c>
      <c r="D341" s="138">
        <v>87.2121</v>
      </c>
      <c r="E341" s="207">
        <f t="shared" si="31"/>
        <v>0.2516999999999996</v>
      </c>
      <c r="F341" s="172">
        <f t="shared" si="33"/>
        <v>800.5979833964174</v>
      </c>
      <c r="G341" s="207">
        <f t="shared" si="32"/>
        <v>314.38999999999993</v>
      </c>
      <c r="H341" s="191">
        <v>54</v>
      </c>
      <c r="I341" s="147">
        <v>712.93</v>
      </c>
      <c r="J341" s="147">
        <v>398.54</v>
      </c>
    </row>
    <row r="342" spans="1:10" ht="23.25">
      <c r="A342" s="130">
        <v>22207</v>
      </c>
      <c r="B342" s="191">
        <v>16</v>
      </c>
      <c r="C342" s="138">
        <v>86.19</v>
      </c>
      <c r="D342" s="138">
        <v>86.2412</v>
      </c>
      <c r="E342" s="207">
        <f t="shared" si="31"/>
        <v>0.05120000000000857</v>
      </c>
      <c r="F342" s="172">
        <f t="shared" si="33"/>
        <v>198.7037683859532</v>
      </c>
      <c r="G342" s="207">
        <f t="shared" si="32"/>
        <v>257.6700000000001</v>
      </c>
      <c r="H342" s="191">
        <v>55</v>
      </c>
      <c r="I342" s="147">
        <v>804.82</v>
      </c>
      <c r="J342" s="147">
        <v>547.15</v>
      </c>
    </row>
    <row r="343" spans="1:10" ht="23.25">
      <c r="A343" s="130"/>
      <c r="B343" s="191">
        <v>17</v>
      </c>
      <c r="C343" s="138">
        <v>87.223</v>
      </c>
      <c r="D343" s="138">
        <v>87.2863</v>
      </c>
      <c r="E343" s="207">
        <f t="shared" si="31"/>
        <v>0.06329999999999814</v>
      </c>
      <c r="F343" s="172">
        <f t="shared" si="33"/>
        <v>226.11988283202882</v>
      </c>
      <c r="G343" s="207">
        <f t="shared" si="32"/>
        <v>279.93999999999994</v>
      </c>
      <c r="H343" s="191">
        <v>56</v>
      </c>
      <c r="I343" s="147">
        <v>701.92</v>
      </c>
      <c r="J343" s="147">
        <v>421.98</v>
      </c>
    </row>
    <row r="344" spans="1:10" ht="23.25">
      <c r="A344" s="130"/>
      <c r="B344" s="191">
        <v>18</v>
      </c>
      <c r="C344" s="138">
        <v>85.1537</v>
      </c>
      <c r="D344" s="138">
        <v>85.2083</v>
      </c>
      <c r="E344" s="207">
        <f t="shared" si="31"/>
        <v>0.05459999999999354</v>
      </c>
      <c r="F344" s="172">
        <f t="shared" si="33"/>
        <v>185.84070796457982</v>
      </c>
      <c r="G344" s="207">
        <f t="shared" si="32"/>
        <v>293.79999999999995</v>
      </c>
      <c r="H344" s="191">
        <v>57</v>
      </c>
      <c r="I344" s="147">
        <v>845.62</v>
      </c>
      <c r="J344" s="147">
        <v>551.82</v>
      </c>
    </row>
    <row r="345" spans="1:10" ht="23.25">
      <c r="A345" s="130">
        <v>22213</v>
      </c>
      <c r="B345" s="191">
        <v>19</v>
      </c>
      <c r="C345" s="138">
        <v>88.9361</v>
      </c>
      <c r="D345" s="138">
        <v>89.1629</v>
      </c>
      <c r="E345" s="207">
        <f t="shared" si="31"/>
        <v>0.22679999999999723</v>
      </c>
      <c r="F345" s="172">
        <f t="shared" si="33"/>
        <v>783.961285862417</v>
      </c>
      <c r="G345" s="207">
        <f t="shared" si="32"/>
        <v>289.3</v>
      </c>
      <c r="H345" s="191">
        <v>58</v>
      </c>
      <c r="I345" s="147">
        <v>682.74</v>
      </c>
      <c r="J345" s="147">
        <v>393.44</v>
      </c>
    </row>
    <row r="346" spans="1:10" ht="23.25">
      <c r="A346" s="130"/>
      <c r="B346" s="191">
        <v>20</v>
      </c>
      <c r="C346" s="138">
        <v>84.6648</v>
      </c>
      <c r="D346" s="138">
        <v>84.9485</v>
      </c>
      <c r="E346" s="207">
        <f t="shared" si="31"/>
        <v>0.28369999999999607</v>
      </c>
      <c r="F346" s="172">
        <f t="shared" si="33"/>
        <v>859.3844662546832</v>
      </c>
      <c r="G346" s="207">
        <f t="shared" si="32"/>
        <v>330.12000000000006</v>
      </c>
      <c r="H346" s="191">
        <v>59</v>
      </c>
      <c r="I346" s="147">
        <v>654.2</v>
      </c>
      <c r="J346" s="147">
        <v>324.08</v>
      </c>
    </row>
    <row r="347" spans="1:10" ht="23.25">
      <c r="A347" s="130"/>
      <c r="B347" s="191">
        <v>21</v>
      </c>
      <c r="C347" s="138">
        <v>86.3467</v>
      </c>
      <c r="D347" s="138">
        <v>86.6253</v>
      </c>
      <c r="E347" s="207">
        <f t="shared" si="31"/>
        <v>0.2785999999999973</v>
      </c>
      <c r="F347" s="172">
        <f t="shared" si="33"/>
        <v>976.2764130777493</v>
      </c>
      <c r="G347" s="207">
        <f t="shared" si="32"/>
        <v>285.37</v>
      </c>
      <c r="H347" s="191">
        <v>60</v>
      </c>
      <c r="I347" s="147">
        <v>705.14</v>
      </c>
      <c r="J347" s="147">
        <v>419.77</v>
      </c>
    </row>
    <row r="348" spans="1:10" ht="23.25">
      <c r="A348" s="130">
        <v>22223</v>
      </c>
      <c r="B348" s="191">
        <v>10</v>
      </c>
      <c r="C348" s="138">
        <v>85.089</v>
      </c>
      <c r="D348" s="138">
        <v>85.0949</v>
      </c>
      <c r="E348" s="207">
        <f t="shared" si="31"/>
        <v>0.005899999999996908</v>
      </c>
      <c r="F348" s="172">
        <f t="shared" si="33"/>
        <v>24.142728537510877</v>
      </c>
      <c r="G348" s="207">
        <f t="shared" si="32"/>
        <v>244.38</v>
      </c>
      <c r="H348" s="191">
        <v>61</v>
      </c>
      <c r="I348" s="147">
        <v>610.85</v>
      </c>
      <c r="J348" s="147">
        <v>366.47</v>
      </c>
    </row>
    <row r="349" spans="1:10" ht="23.25">
      <c r="A349" s="130"/>
      <c r="B349" s="191">
        <v>11</v>
      </c>
      <c r="C349" s="138">
        <v>86.0897</v>
      </c>
      <c r="D349" s="138">
        <v>86.098</v>
      </c>
      <c r="E349" s="207">
        <f t="shared" si="31"/>
        <v>0.008300000000005525</v>
      </c>
      <c r="F349" s="172">
        <f t="shared" si="33"/>
        <v>32.0748154732215</v>
      </c>
      <c r="G349" s="207">
        <f t="shared" si="32"/>
        <v>258.77</v>
      </c>
      <c r="H349" s="191">
        <v>62</v>
      </c>
      <c r="I349" s="147">
        <v>564.55</v>
      </c>
      <c r="J349" s="147">
        <v>305.78</v>
      </c>
    </row>
    <row r="350" spans="1:10" ht="23.25">
      <c r="A350" s="130"/>
      <c r="B350" s="191">
        <v>12</v>
      </c>
      <c r="C350" s="138">
        <v>84.8545</v>
      </c>
      <c r="D350" s="138">
        <v>84.8611</v>
      </c>
      <c r="E350" s="207">
        <f t="shared" si="31"/>
        <v>0.006599999999991724</v>
      </c>
      <c r="F350" s="172">
        <f t="shared" si="33"/>
        <v>27.332587899083624</v>
      </c>
      <c r="G350" s="207">
        <f t="shared" si="32"/>
        <v>241.47000000000003</v>
      </c>
      <c r="H350" s="191">
        <v>63</v>
      </c>
      <c r="I350" s="147">
        <v>727.94</v>
      </c>
      <c r="J350" s="147">
        <v>486.47</v>
      </c>
    </row>
    <row r="351" spans="1:10" ht="23.25">
      <c r="A351" s="130">
        <v>22233</v>
      </c>
      <c r="B351" s="191">
        <v>13</v>
      </c>
      <c r="C351" s="138">
        <v>86.6748</v>
      </c>
      <c r="D351" s="138">
        <v>86.684</v>
      </c>
      <c r="E351" s="207">
        <f t="shared" si="31"/>
        <v>0.00919999999999277</v>
      </c>
      <c r="F351" s="172">
        <f t="shared" si="33"/>
        <v>39.16560238396241</v>
      </c>
      <c r="G351" s="207">
        <f t="shared" si="32"/>
        <v>234.89999999999998</v>
      </c>
      <c r="H351" s="191">
        <v>64</v>
      </c>
      <c r="I351" s="147">
        <v>746.79</v>
      </c>
      <c r="J351" s="147">
        <v>511.89</v>
      </c>
    </row>
    <row r="352" spans="1:10" ht="23.25">
      <c r="A352" s="130"/>
      <c r="B352" s="191">
        <v>14</v>
      </c>
      <c r="C352" s="138">
        <v>85.9555</v>
      </c>
      <c r="D352" s="138">
        <v>85.9672</v>
      </c>
      <c r="E352" s="207">
        <f t="shared" si="31"/>
        <v>0.011700000000004707</v>
      </c>
      <c r="F352" s="172">
        <f t="shared" si="33"/>
        <v>51.345065168757216</v>
      </c>
      <c r="G352" s="207">
        <f t="shared" si="32"/>
        <v>227.87</v>
      </c>
      <c r="H352" s="191">
        <v>65</v>
      </c>
      <c r="I352" s="147">
        <v>607.13</v>
      </c>
      <c r="J352" s="147">
        <v>379.26</v>
      </c>
    </row>
    <row r="353" spans="1:10" ht="23.25">
      <c r="A353" s="130"/>
      <c r="B353" s="191">
        <v>15</v>
      </c>
      <c r="C353" s="138">
        <v>87.0033</v>
      </c>
      <c r="D353" s="138">
        <v>87.0176</v>
      </c>
      <c r="E353" s="207">
        <f t="shared" si="31"/>
        <v>0.014300000000005753</v>
      </c>
      <c r="F353" s="172">
        <f t="shared" si="33"/>
        <v>61.81110870977199</v>
      </c>
      <c r="G353" s="207">
        <f t="shared" si="32"/>
        <v>231.35000000000002</v>
      </c>
      <c r="H353" s="191">
        <v>66</v>
      </c>
      <c r="I353" s="147">
        <v>755.03</v>
      </c>
      <c r="J353" s="147">
        <v>523.68</v>
      </c>
    </row>
    <row r="354" spans="1:10" ht="23.25">
      <c r="A354" s="130">
        <v>22242</v>
      </c>
      <c r="B354" s="191">
        <v>16</v>
      </c>
      <c r="C354" s="138">
        <v>86.1237</v>
      </c>
      <c r="D354" s="138">
        <v>86.1281</v>
      </c>
      <c r="E354" s="207">
        <f t="shared" si="31"/>
        <v>0.004400000000003956</v>
      </c>
      <c r="F354" s="172">
        <f t="shared" si="33"/>
        <v>22.070626003230117</v>
      </c>
      <c r="G354" s="207">
        <f t="shared" si="32"/>
        <v>199.36</v>
      </c>
      <c r="H354" s="191">
        <v>67</v>
      </c>
      <c r="I354" s="147">
        <v>771.07</v>
      </c>
      <c r="J354" s="147">
        <v>571.71</v>
      </c>
    </row>
    <row r="355" spans="1:10" ht="23.25">
      <c r="A355" s="130"/>
      <c r="B355" s="191">
        <v>17</v>
      </c>
      <c r="C355" s="138">
        <v>87.2251</v>
      </c>
      <c r="D355" s="138">
        <v>87.228</v>
      </c>
      <c r="E355" s="207">
        <f t="shared" si="31"/>
        <v>0.002899999999996794</v>
      </c>
      <c r="F355" s="172">
        <f t="shared" si="33"/>
        <v>14.634638675801341</v>
      </c>
      <c r="G355" s="207">
        <f t="shared" si="32"/>
        <v>198.16000000000003</v>
      </c>
      <c r="H355" s="191">
        <v>68</v>
      </c>
      <c r="I355" s="147">
        <v>551.6</v>
      </c>
      <c r="J355" s="147">
        <v>353.44</v>
      </c>
    </row>
    <row r="356" spans="1:10" ht="23.25">
      <c r="A356" s="130"/>
      <c r="B356" s="191">
        <v>18</v>
      </c>
      <c r="C356" s="138">
        <v>85.1342</v>
      </c>
      <c r="D356" s="138">
        <v>85.1459</v>
      </c>
      <c r="E356" s="207">
        <f t="shared" si="31"/>
        <v>0.011699999999990496</v>
      </c>
      <c r="F356" s="172">
        <f t="shared" si="33"/>
        <v>74.54128440360915</v>
      </c>
      <c r="G356" s="207">
        <f t="shared" si="32"/>
        <v>156.96000000000004</v>
      </c>
      <c r="H356" s="191">
        <v>69</v>
      </c>
      <c r="I356" s="147">
        <v>708.89</v>
      </c>
      <c r="J356" s="147">
        <v>551.93</v>
      </c>
    </row>
    <row r="357" spans="1:10" ht="23.25">
      <c r="A357" s="130">
        <v>22254</v>
      </c>
      <c r="B357" s="191">
        <v>1</v>
      </c>
      <c r="C357" s="138">
        <v>85.4484</v>
      </c>
      <c r="D357" s="138">
        <v>85.4513</v>
      </c>
      <c r="E357" s="207">
        <f t="shared" si="31"/>
        <v>0.002899999999996794</v>
      </c>
      <c r="F357" s="172">
        <f t="shared" si="33"/>
        <v>9.795973517081457</v>
      </c>
      <c r="G357" s="207">
        <f t="shared" si="32"/>
        <v>296.03999999999996</v>
      </c>
      <c r="H357" s="191">
        <v>70</v>
      </c>
      <c r="I357" s="147">
        <v>884.03</v>
      </c>
      <c r="J357" s="147">
        <v>587.99</v>
      </c>
    </row>
    <row r="358" spans="1:10" ht="23.25">
      <c r="A358" s="130"/>
      <c r="B358" s="191">
        <v>2</v>
      </c>
      <c r="C358" s="138">
        <v>87.5113</v>
      </c>
      <c r="D358" s="138">
        <v>87.512</v>
      </c>
      <c r="E358" s="207">
        <f t="shared" si="31"/>
        <v>0.0006999999999948159</v>
      </c>
      <c r="F358" s="172">
        <f t="shared" si="33"/>
        <v>2.0631926432292382</v>
      </c>
      <c r="G358" s="207">
        <f t="shared" si="32"/>
        <v>339.28</v>
      </c>
      <c r="H358" s="191">
        <v>71</v>
      </c>
      <c r="I358" s="147">
        <v>693.31</v>
      </c>
      <c r="J358" s="147">
        <v>354.03</v>
      </c>
    </row>
    <row r="359" spans="1:10" ht="23.25">
      <c r="A359" s="130"/>
      <c r="B359" s="191">
        <v>3</v>
      </c>
      <c r="C359" s="138">
        <v>85.9086</v>
      </c>
      <c r="D359" s="138">
        <v>85.9088</v>
      </c>
      <c r="E359" s="207">
        <f t="shared" si="31"/>
        <v>0.00019999999999242846</v>
      </c>
      <c r="F359" s="172">
        <f t="shared" si="33"/>
        <v>0.6244341065672624</v>
      </c>
      <c r="G359" s="207">
        <f t="shared" si="32"/>
        <v>320.28999999999996</v>
      </c>
      <c r="H359" s="191">
        <v>72</v>
      </c>
      <c r="I359" s="147">
        <v>794.16</v>
      </c>
      <c r="J359" s="147">
        <v>473.87</v>
      </c>
    </row>
    <row r="360" spans="1:10" ht="23.25">
      <c r="A360" s="130">
        <v>22264</v>
      </c>
      <c r="B360" s="191">
        <v>4</v>
      </c>
      <c r="C360" s="138">
        <v>85.0543</v>
      </c>
      <c r="D360" s="138">
        <v>85.0555</v>
      </c>
      <c r="E360" s="207">
        <f t="shared" si="31"/>
        <v>0.0011999999999972033</v>
      </c>
      <c r="F360" s="172">
        <f t="shared" si="33"/>
        <v>3.609891101610022</v>
      </c>
      <c r="G360" s="207">
        <f t="shared" si="32"/>
        <v>332.41999999999996</v>
      </c>
      <c r="H360" s="191">
        <v>73</v>
      </c>
      <c r="I360" s="147">
        <v>697.05</v>
      </c>
      <c r="J360" s="147">
        <v>364.63</v>
      </c>
    </row>
    <row r="361" spans="1:10" ht="23.25">
      <c r="A361" s="130"/>
      <c r="B361" s="191">
        <v>5</v>
      </c>
      <c r="C361" s="138">
        <v>85.0605</v>
      </c>
      <c r="D361" s="138">
        <v>85.0621</v>
      </c>
      <c r="E361" s="207">
        <f t="shared" si="31"/>
        <v>0.001599999999996271</v>
      </c>
      <c r="F361" s="172">
        <f t="shared" si="33"/>
        <v>5.22448979590619</v>
      </c>
      <c r="G361" s="207">
        <f t="shared" si="32"/>
        <v>306.25000000000006</v>
      </c>
      <c r="H361" s="191">
        <v>74</v>
      </c>
      <c r="I361" s="147">
        <v>814.58</v>
      </c>
      <c r="J361" s="147">
        <v>508.33</v>
      </c>
    </row>
    <row r="362" spans="1:10" ht="23.25">
      <c r="A362" s="130"/>
      <c r="B362" s="191">
        <v>6</v>
      </c>
      <c r="C362" s="138">
        <v>87.4243</v>
      </c>
      <c r="D362" s="138">
        <v>87.4258</v>
      </c>
      <c r="E362" s="207">
        <f t="shared" si="31"/>
        <v>0.0014999999999929514</v>
      </c>
      <c r="F362" s="172">
        <f t="shared" si="33"/>
        <v>4.2654837058322</v>
      </c>
      <c r="G362" s="207">
        <f t="shared" si="32"/>
        <v>351.65999999999997</v>
      </c>
      <c r="H362" s="191">
        <v>75</v>
      </c>
      <c r="I362" s="147">
        <v>745.51</v>
      </c>
      <c r="J362" s="147">
        <v>393.85</v>
      </c>
    </row>
    <row r="363" spans="1:10" ht="23.25">
      <c r="A363" s="130">
        <v>22272</v>
      </c>
      <c r="B363" s="191">
        <v>7</v>
      </c>
      <c r="C363" s="138">
        <v>86.464</v>
      </c>
      <c r="D363" s="138">
        <v>86.4654</v>
      </c>
      <c r="E363" s="207">
        <f t="shared" si="31"/>
        <v>0.0014000000000038426</v>
      </c>
      <c r="F363" s="172">
        <f t="shared" si="33"/>
        <v>4.394638540992068</v>
      </c>
      <c r="G363" s="207">
        <f t="shared" si="32"/>
        <v>318.56999999999994</v>
      </c>
      <c r="H363" s="191">
        <v>76</v>
      </c>
      <c r="I363" s="147">
        <v>696.42</v>
      </c>
      <c r="J363" s="147">
        <v>377.85</v>
      </c>
    </row>
    <row r="364" spans="1:10" ht="23.25">
      <c r="A364" s="130"/>
      <c r="B364" s="191">
        <v>8</v>
      </c>
      <c r="C364" s="138">
        <v>84.815</v>
      </c>
      <c r="D364" s="138">
        <v>84.8158</v>
      </c>
      <c r="E364" s="207">
        <f t="shared" si="31"/>
        <v>0.0007999999999981355</v>
      </c>
      <c r="F364" s="172">
        <f t="shared" si="33"/>
        <v>2.723589691206672</v>
      </c>
      <c r="G364" s="207">
        <f t="shared" si="32"/>
        <v>293.7299999999999</v>
      </c>
      <c r="H364" s="191">
        <v>77</v>
      </c>
      <c r="I364" s="147">
        <v>838.92</v>
      </c>
      <c r="J364" s="147">
        <v>545.19</v>
      </c>
    </row>
    <row r="365" spans="1:10" ht="23.25">
      <c r="A365" s="130"/>
      <c r="B365" s="191">
        <v>9</v>
      </c>
      <c r="C365" s="138">
        <v>87.6752</v>
      </c>
      <c r="D365" s="138">
        <v>87.6758</v>
      </c>
      <c r="E365" s="207">
        <f t="shared" si="31"/>
        <v>0.0005999999999914962</v>
      </c>
      <c r="F365" s="172">
        <f t="shared" si="33"/>
        <v>2.158195748323788</v>
      </c>
      <c r="G365" s="207">
        <f t="shared" si="32"/>
        <v>278.01</v>
      </c>
      <c r="H365" s="191">
        <v>78</v>
      </c>
      <c r="I365" s="147">
        <v>834.48</v>
      </c>
      <c r="J365" s="147">
        <v>556.47</v>
      </c>
    </row>
    <row r="366" spans="1:10" ht="23.25">
      <c r="A366" s="210">
        <v>22290</v>
      </c>
      <c r="B366" s="191">
        <v>1</v>
      </c>
      <c r="C366" s="138">
        <v>85.355</v>
      </c>
      <c r="D366" s="138">
        <v>85.3885</v>
      </c>
      <c r="E366" s="207">
        <f t="shared" si="31"/>
        <v>0.03349999999998943</v>
      </c>
      <c r="F366" s="172">
        <f t="shared" si="33"/>
        <v>141.02294253836843</v>
      </c>
      <c r="G366" s="207">
        <f t="shared" si="32"/>
        <v>237.55000000000007</v>
      </c>
      <c r="H366" s="191">
        <v>79</v>
      </c>
      <c r="I366" s="147">
        <v>879.19</v>
      </c>
      <c r="J366" s="147">
        <v>641.64</v>
      </c>
    </row>
    <row r="367" spans="1:10" ht="23.25">
      <c r="A367" s="130"/>
      <c r="B367" s="191">
        <v>2</v>
      </c>
      <c r="C367" s="138">
        <v>87.4431</v>
      </c>
      <c r="D367" s="138">
        <v>87.4504</v>
      </c>
      <c r="E367" s="207">
        <f t="shared" si="31"/>
        <v>0.00730000000000075</v>
      </c>
      <c r="F367" s="172">
        <f t="shared" si="33"/>
        <v>22.75702974001107</v>
      </c>
      <c r="G367" s="207">
        <f t="shared" si="32"/>
        <v>320.78</v>
      </c>
      <c r="H367" s="191">
        <v>80</v>
      </c>
      <c r="I367" s="147">
        <v>841.73</v>
      </c>
      <c r="J367" s="147">
        <v>520.95</v>
      </c>
    </row>
    <row r="368" spans="1:10" ht="23.25">
      <c r="A368" s="130"/>
      <c r="B368" s="191">
        <v>3</v>
      </c>
      <c r="C368" s="138">
        <v>85.874</v>
      </c>
      <c r="D368" s="138">
        <v>85.8771</v>
      </c>
      <c r="E368" s="207">
        <f t="shared" si="31"/>
        <v>0.0031000000000034333</v>
      </c>
      <c r="F368" s="172">
        <f t="shared" si="33"/>
        <v>9.878274169917256</v>
      </c>
      <c r="G368" s="207">
        <f t="shared" si="32"/>
        <v>313.82</v>
      </c>
      <c r="H368" s="191">
        <v>81</v>
      </c>
      <c r="I368" s="147">
        <v>735.74</v>
      </c>
      <c r="J368" s="147">
        <v>421.92</v>
      </c>
    </row>
    <row r="369" spans="1:10" ht="23.25">
      <c r="A369" s="130">
        <v>22299</v>
      </c>
      <c r="B369" s="191">
        <v>4</v>
      </c>
      <c r="C369" s="138">
        <v>84.9931</v>
      </c>
      <c r="D369" s="138">
        <v>84.9932</v>
      </c>
      <c r="E369" s="207">
        <f t="shared" si="31"/>
        <v>0.00010000000000331966</v>
      </c>
      <c r="F369" s="172">
        <f t="shared" si="33"/>
        <v>0.3362135628662868</v>
      </c>
      <c r="G369" s="207">
        <f t="shared" si="32"/>
        <v>297.42999999999995</v>
      </c>
      <c r="H369" s="191">
        <v>82</v>
      </c>
      <c r="I369" s="147">
        <v>812.28</v>
      </c>
      <c r="J369" s="147">
        <v>514.85</v>
      </c>
    </row>
    <row r="370" spans="1:10" ht="23.25">
      <c r="A370" s="130"/>
      <c r="B370" s="191">
        <v>5</v>
      </c>
      <c r="C370" s="138">
        <v>85.0373</v>
      </c>
      <c r="D370" s="138">
        <v>85.0415</v>
      </c>
      <c r="E370" s="207">
        <f t="shared" si="31"/>
        <v>0.004199999999997317</v>
      </c>
      <c r="F370" s="172">
        <f t="shared" si="33"/>
        <v>11.3765642775809</v>
      </c>
      <c r="G370" s="207">
        <f t="shared" si="32"/>
        <v>369.18</v>
      </c>
      <c r="H370" s="191">
        <v>83</v>
      </c>
      <c r="I370" s="147">
        <v>671.38</v>
      </c>
      <c r="J370" s="147">
        <v>302.2</v>
      </c>
    </row>
    <row r="371" spans="1:10" ht="23.25">
      <c r="A371" s="130"/>
      <c r="B371" s="191">
        <v>6</v>
      </c>
      <c r="C371" s="138">
        <v>87.3599</v>
      </c>
      <c r="D371" s="138">
        <v>87.3608</v>
      </c>
      <c r="E371" s="207">
        <f t="shared" si="31"/>
        <v>0.0009000000000014552</v>
      </c>
      <c r="F371" s="172">
        <f t="shared" si="33"/>
        <v>3.1711356189050948</v>
      </c>
      <c r="G371" s="207">
        <f t="shared" si="32"/>
        <v>283.81000000000006</v>
      </c>
      <c r="H371" s="191">
        <v>84</v>
      </c>
      <c r="I371" s="147">
        <v>838.74</v>
      </c>
      <c r="J371" s="147">
        <v>554.93</v>
      </c>
    </row>
    <row r="372" spans="1:10" ht="23.25">
      <c r="A372" s="130">
        <v>22306</v>
      </c>
      <c r="B372" s="191">
        <v>7</v>
      </c>
      <c r="C372" s="138">
        <v>86.4273</v>
      </c>
      <c r="D372" s="138">
        <v>86.4292</v>
      </c>
      <c r="E372" s="207">
        <f t="shared" si="31"/>
        <v>0.0018999999999920192</v>
      </c>
      <c r="F372" s="172">
        <f t="shared" si="33"/>
        <v>5.7843943130027675</v>
      </c>
      <c r="G372" s="207">
        <f t="shared" si="32"/>
        <v>328.47</v>
      </c>
      <c r="H372" s="191">
        <v>85</v>
      </c>
      <c r="I372" s="147">
        <v>699.2</v>
      </c>
      <c r="J372" s="147">
        <v>370.73</v>
      </c>
    </row>
    <row r="373" spans="1:10" ht="23.25">
      <c r="A373" s="130"/>
      <c r="B373" s="191">
        <v>8</v>
      </c>
      <c r="C373" s="138">
        <v>84.7938</v>
      </c>
      <c r="D373" s="138">
        <v>84.7954</v>
      </c>
      <c r="E373" s="207">
        <f t="shared" si="31"/>
        <v>0.001599999999996271</v>
      </c>
      <c r="F373" s="172">
        <f t="shared" si="33"/>
        <v>5.543621370647465</v>
      </c>
      <c r="G373" s="207">
        <f t="shared" si="32"/>
        <v>288.61999999999995</v>
      </c>
      <c r="H373" s="191">
        <v>86</v>
      </c>
      <c r="I373" s="147">
        <v>786.42</v>
      </c>
      <c r="J373" s="147">
        <v>497.8</v>
      </c>
    </row>
    <row r="374" spans="1:10" ht="23.25">
      <c r="A374" s="130"/>
      <c r="B374" s="191">
        <v>9</v>
      </c>
      <c r="C374" s="138">
        <v>87.6304</v>
      </c>
      <c r="D374" s="138">
        <v>87.6375</v>
      </c>
      <c r="E374" s="207">
        <f t="shared" si="31"/>
        <v>0.007100000000008322</v>
      </c>
      <c r="F374" s="172">
        <f t="shared" si="33"/>
        <v>24.185856383731853</v>
      </c>
      <c r="G374" s="207">
        <f t="shared" si="32"/>
        <v>293.55999999999995</v>
      </c>
      <c r="H374" s="191">
        <v>87</v>
      </c>
      <c r="I374" s="147">
        <v>828.06</v>
      </c>
      <c r="J374" s="147">
        <v>534.5</v>
      </c>
    </row>
    <row r="375" spans="1:10" ht="23.25">
      <c r="A375" s="130">
        <v>22314</v>
      </c>
      <c r="B375" s="191">
        <v>1</v>
      </c>
      <c r="C375" s="138">
        <v>85.4142</v>
      </c>
      <c r="D375" s="138">
        <v>85.4212</v>
      </c>
      <c r="E375" s="207">
        <f t="shared" si="31"/>
        <v>0.007000000000005002</v>
      </c>
      <c r="F375" s="172">
        <f t="shared" si="33"/>
        <v>23.698286952417234</v>
      </c>
      <c r="G375" s="207">
        <f t="shared" si="32"/>
        <v>295.38</v>
      </c>
      <c r="H375" s="191">
        <v>88</v>
      </c>
      <c r="I375" s="147">
        <v>838.11</v>
      </c>
      <c r="J375" s="147">
        <v>542.73</v>
      </c>
    </row>
    <row r="376" spans="1:10" ht="23.25">
      <c r="A376" s="130"/>
      <c r="B376" s="191">
        <v>2</v>
      </c>
      <c r="C376" s="138">
        <v>87.4735</v>
      </c>
      <c r="D376" s="138">
        <v>87.4801</v>
      </c>
      <c r="E376" s="207">
        <f t="shared" si="31"/>
        <v>0.006599999999991724</v>
      </c>
      <c r="F376" s="172">
        <f t="shared" si="33"/>
        <v>24.103425608033465</v>
      </c>
      <c r="G376" s="207">
        <f t="shared" si="32"/>
        <v>273.82</v>
      </c>
      <c r="H376" s="191">
        <v>89</v>
      </c>
      <c r="I376" s="147">
        <v>752.66</v>
      </c>
      <c r="J376" s="147">
        <v>478.84</v>
      </c>
    </row>
    <row r="377" spans="1:10" ht="23.25">
      <c r="A377" s="130"/>
      <c r="B377" s="191">
        <v>3</v>
      </c>
      <c r="C377" s="138">
        <v>85.8733</v>
      </c>
      <c r="D377" s="138">
        <v>85.878</v>
      </c>
      <c r="E377" s="207">
        <f t="shared" si="31"/>
        <v>0.004699999999999704</v>
      </c>
      <c r="F377" s="172">
        <f t="shared" si="33"/>
        <v>16.867642836634026</v>
      </c>
      <c r="G377" s="207">
        <f t="shared" si="32"/>
        <v>278.64</v>
      </c>
      <c r="H377" s="191">
        <v>90</v>
      </c>
      <c r="I377" s="147">
        <v>672.03</v>
      </c>
      <c r="J377" s="147">
        <v>393.39</v>
      </c>
    </row>
    <row r="378" spans="1:10" ht="23.25">
      <c r="A378" s="130">
        <v>22332</v>
      </c>
      <c r="B378" s="191">
        <v>4</v>
      </c>
      <c r="C378" s="138">
        <v>84.985</v>
      </c>
      <c r="D378" s="138">
        <v>84.9899</v>
      </c>
      <c r="E378" s="207">
        <f t="shared" si="31"/>
        <v>0.004900000000006344</v>
      </c>
      <c r="F378" s="172">
        <f t="shared" si="33"/>
        <v>17.03814458084893</v>
      </c>
      <c r="G378" s="207">
        <f t="shared" si="32"/>
        <v>287.59000000000003</v>
      </c>
      <c r="H378" s="191">
        <v>91</v>
      </c>
      <c r="I378" s="147">
        <v>680.23</v>
      </c>
      <c r="J378" s="147">
        <v>392.64</v>
      </c>
    </row>
    <row r="379" spans="1:10" ht="23.25">
      <c r="A379" s="130"/>
      <c r="B379" s="191">
        <v>5</v>
      </c>
      <c r="C379" s="138">
        <v>85.0455</v>
      </c>
      <c r="D379" s="138">
        <v>85.0512</v>
      </c>
      <c r="E379" s="207">
        <f t="shared" si="31"/>
        <v>0.005699999999990268</v>
      </c>
      <c r="F379" s="172">
        <f t="shared" si="33"/>
        <v>18.183558235206775</v>
      </c>
      <c r="G379" s="207">
        <f t="shared" si="32"/>
        <v>313.47</v>
      </c>
      <c r="H379" s="191">
        <v>92</v>
      </c>
      <c r="I379" s="147">
        <v>799.85</v>
      </c>
      <c r="J379" s="147">
        <v>486.38</v>
      </c>
    </row>
    <row r="380" spans="1:10" ht="23.25">
      <c r="A380" s="130"/>
      <c r="B380" s="191">
        <v>6</v>
      </c>
      <c r="C380" s="138">
        <v>87.4105</v>
      </c>
      <c r="D380" s="138">
        <v>87.4169</v>
      </c>
      <c r="E380" s="207">
        <f t="shared" si="31"/>
        <v>0.006399999999999295</v>
      </c>
      <c r="F380" s="172">
        <f t="shared" si="33"/>
        <v>21.892317164942515</v>
      </c>
      <c r="G380" s="207">
        <f t="shared" si="32"/>
        <v>292.34000000000003</v>
      </c>
      <c r="H380" s="191">
        <v>93</v>
      </c>
      <c r="I380" s="147">
        <v>801.24</v>
      </c>
      <c r="J380" s="147">
        <v>508.9</v>
      </c>
    </row>
    <row r="381" spans="1:10" ht="23.25">
      <c r="A381" s="130">
        <v>22340</v>
      </c>
      <c r="B381" s="191">
        <v>7</v>
      </c>
      <c r="C381" s="138">
        <v>86.449</v>
      </c>
      <c r="D381" s="138">
        <v>86.4553</v>
      </c>
      <c r="E381" s="207">
        <f t="shared" si="31"/>
        <v>0.0062999999999959755</v>
      </c>
      <c r="F381" s="172">
        <f t="shared" si="33"/>
        <v>24.2886884108103</v>
      </c>
      <c r="G381" s="207">
        <f t="shared" si="32"/>
        <v>259.38</v>
      </c>
      <c r="H381" s="191">
        <v>94</v>
      </c>
      <c r="I381" s="147">
        <v>814.7</v>
      </c>
      <c r="J381" s="147">
        <v>555.32</v>
      </c>
    </row>
    <row r="382" spans="1:10" ht="23.25">
      <c r="A382" s="130"/>
      <c r="B382" s="191">
        <v>8</v>
      </c>
      <c r="C382" s="138">
        <v>84.8117</v>
      </c>
      <c r="D382" s="138">
        <v>84.8173</v>
      </c>
      <c r="E382" s="207">
        <f t="shared" si="31"/>
        <v>0.00560000000000116</v>
      </c>
      <c r="F382" s="172">
        <f t="shared" si="33"/>
        <v>20.584451387616838</v>
      </c>
      <c r="G382" s="207">
        <f t="shared" si="32"/>
        <v>272.04999999999995</v>
      </c>
      <c r="H382" s="191">
        <v>95</v>
      </c>
      <c r="I382" s="147">
        <v>824.41</v>
      </c>
      <c r="J382" s="147">
        <v>552.36</v>
      </c>
    </row>
    <row r="383" spans="1:10" ht="23.25">
      <c r="A383" s="130"/>
      <c r="B383" s="191">
        <v>9</v>
      </c>
      <c r="C383" s="138">
        <v>87.6406</v>
      </c>
      <c r="D383" s="138">
        <v>87.6477</v>
      </c>
      <c r="E383" s="207">
        <f t="shared" si="31"/>
        <v>0.007099999999994111</v>
      </c>
      <c r="F383" s="172">
        <f t="shared" si="33"/>
        <v>24.140627656299046</v>
      </c>
      <c r="G383" s="207">
        <f t="shared" si="32"/>
        <v>294.10999999999996</v>
      </c>
      <c r="H383" s="191">
        <v>96</v>
      </c>
      <c r="I383" s="147">
        <v>660.41</v>
      </c>
      <c r="J383" s="147">
        <v>366.3</v>
      </c>
    </row>
    <row r="384" spans="1:10" ht="23.25">
      <c r="A384" s="130">
        <v>22360</v>
      </c>
      <c r="B384" s="191">
        <v>1</v>
      </c>
      <c r="C384" s="138">
        <v>85.3792</v>
      </c>
      <c r="D384" s="138">
        <v>85.3895</v>
      </c>
      <c r="E384" s="207">
        <f t="shared" si="31"/>
        <v>0.010300000000000864</v>
      </c>
      <c r="F384" s="172">
        <f t="shared" si="33"/>
        <v>45.4505339334607</v>
      </c>
      <c r="G384" s="207">
        <f t="shared" si="32"/>
        <v>226.62</v>
      </c>
      <c r="H384" s="191">
        <v>97</v>
      </c>
      <c r="I384" s="147">
        <v>735.4</v>
      </c>
      <c r="J384" s="147">
        <v>508.78</v>
      </c>
    </row>
    <row r="385" spans="1:10" ht="23.25">
      <c r="A385" s="130"/>
      <c r="B385" s="191">
        <v>2</v>
      </c>
      <c r="C385" s="138">
        <v>87.438</v>
      </c>
      <c r="D385" s="138">
        <v>87.448</v>
      </c>
      <c r="E385" s="207">
        <f t="shared" si="31"/>
        <v>0.009999999999990905</v>
      </c>
      <c r="F385" s="172">
        <f t="shared" si="33"/>
        <v>37.31621762814727</v>
      </c>
      <c r="G385" s="207">
        <f t="shared" si="32"/>
        <v>267.97999999999996</v>
      </c>
      <c r="H385" s="191">
        <v>98</v>
      </c>
      <c r="I385" s="147">
        <v>702.67</v>
      </c>
      <c r="J385" s="147">
        <v>434.69</v>
      </c>
    </row>
    <row r="386" spans="1:10" ht="23.25">
      <c r="A386" s="130"/>
      <c r="B386" s="191">
        <v>3</v>
      </c>
      <c r="C386" s="138">
        <v>85.8433</v>
      </c>
      <c r="D386" s="138">
        <v>85.8507</v>
      </c>
      <c r="E386" s="207">
        <f t="shared" si="31"/>
        <v>0.00740000000000407</v>
      </c>
      <c r="F386" s="172">
        <f t="shared" si="33"/>
        <v>30.860336127461824</v>
      </c>
      <c r="G386" s="207">
        <f t="shared" si="32"/>
        <v>239.78999999999996</v>
      </c>
      <c r="H386" s="191">
        <v>99</v>
      </c>
      <c r="I386" s="147">
        <v>791.79</v>
      </c>
      <c r="J386" s="147">
        <v>552</v>
      </c>
    </row>
    <row r="387" spans="1:10" ht="23.25">
      <c r="A387" s="130">
        <v>22368</v>
      </c>
      <c r="B387" s="191">
        <v>4</v>
      </c>
      <c r="C387" s="138">
        <v>84.9754</v>
      </c>
      <c r="D387" s="138">
        <v>84.9839</v>
      </c>
      <c r="E387" s="207">
        <f t="shared" si="31"/>
        <v>0.008500000000012164</v>
      </c>
      <c r="F387" s="172">
        <f t="shared" si="33"/>
        <v>29.81096342023696</v>
      </c>
      <c r="G387" s="207">
        <f t="shared" si="32"/>
        <v>285.13000000000005</v>
      </c>
      <c r="H387" s="191">
        <v>100</v>
      </c>
      <c r="I387" s="147">
        <v>683.46</v>
      </c>
      <c r="J387" s="147">
        <v>398.33</v>
      </c>
    </row>
    <row r="388" spans="1:10" ht="23.25">
      <c r="A388" s="130"/>
      <c r="B388" s="191">
        <v>5</v>
      </c>
      <c r="C388" s="138">
        <v>85.0235</v>
      </c>
      <c r="D388" s="138">
        <v>85.0364</v>
      </c>
      <c r="E388" s="207">
        <f t="shared" si="31"/>
        <v>0.01290000000000191</v>
      </c>
      <c r="F388" s="172">
        <f t="shared" si="33"/>
        <v>54.24954792044203</v>
      </c>
      <c r="G388" s="207">
        <f t="shared" si="32"/>
        <v>237.78999999999996</v>
      </c>
      <c r="H388" s="191">
        <v>101</v>
      </c>
      <c r="I388" s="147">
        <v>823.26</v>
      </c>
      <c r="J388" s="147">
        <v>585.47</v>
      </c>
    </row>
    <row r="389" spans="1:10" ht="24" thickBot="1">
      <c r="A389" s="220"/>
      <c r="B389" s="221">
        <v>6</v>
      </c>
      <c r="C389" s="222">
        <v>87.3775</v>
      </c>
      <c r="D389" s="222">
        <v>87.3866</v>
      </c>
      <c r="E389" s="223">
        <f t="shared" si="31"/>
        <v>0.00910000000000366</v>
      </c>
      <c r="F389" s="224">
        <f t="shared" si="33"/>
        <v>33.71244396696796</v>
      </c>
      <c r="G389" s="223">
        <f t="shared" si="32"/>
        <v>269.92999999999995</v>
      </c>
      <c r="H389" s="221">
        <v>102</v>
      </c>
      <c r="I389" s="225">
        <v>804.28</v>
      </c>
      <c r="J389" s="225">
        <v>534.35</v>
      </c>
    </row>
    <row r="390" spans="1:10" ht="23.25">
      <c r="A390" s="183">
        <v>22380</v>
      </c>
      <c r="B390" s="189">
        <v>1</v>
      </c>
      <c r="C390" s="185">
        <v>85.3638</v>
      </c>
      <c r="D390" s="185">
        <v>85.3671</v>
      </c>
      <c r="E390" s="219">
        <f t="shared" si="31"/>
        <v>0.003299999999995862</v>
      </c>
      <c r="F390" s="226">
        <f t="shared" si="33"/>
        <v>11.275883277509266</v>
      </c>
      <c r="G390" s="219">
        <f t="shared" si="32"/>
        <v>292.66</v>
      </c>
      <c r="H390" s="189">
        <v>1</v>
      </c>
      <c r="I390" s="190">
        <v>607.25</v>
      </c>
      <c r="J390" s="190">
        <v>314.59</v>
      </c>
    </row>
    <row r="391" spans="1:10" ht="23.25">
      <c r="A391" s="130"/>
      <c r="B391" s="191">
        <v>2</v>
      </c>
      <c r="C391" s="138">
        <v>87.431</v>
      </c>
      <c r="D391" s="138">
        <v>87.4333</v>
      </c>
      <c r="E391" s="207">
        <f t="shared" si="31"/>
        <v>0.002300000000005298</v>
      </c>
      <c r="F391" s="226">
        <f t="shared" si="33"/>
        <v>7.978077630182448</v>
      </c>
      <c r="G391" s="207">
        <f t="shared" si="32"/>
        <v>288.28999999999996</v>
      </c>
      <c r="H391" s="191">
        <v>2</v>
      </c>
      <c r="I391" s="147">
        <v>731.8</v>
      </c>
      <c r="J391" s="147">
        <v>443.51</v>
      </c>
    </row>
    <row r="392" spans="1:10" ht="23.25">
      <c r="A392" s="130"/>
      <c r="B392" s="191">
        <v>3</v>
      </c>
      <c r="C392" s="138">
        <v>85.8464</v>
      </c>
      <c r="D392" s="138">
        <v>85.8524</v>
      </c>
      <c r="E392" s="207">
        <f t="shared" si="31"/>
        <v>0.006000000000000227</v>
      </c>
      <c r="F392" s="172">
        <f t="shared" si="33"/>
        <v>19.34610176049599</v>
      </c>
      <c r="G392" s="207">
        <f t="shared" si="32"/>
        <v>310.14000000000004</v>
      </c>
      <c r="H392" s="191">
        <v>3</v>
      </c>
      <c r="I392" s="147">
        <v>622.34</v>
      </c>
      <c r="J392" s="147">
        <v>312.2</v>
      </c>
    </row>
    <row r="393" spans="1:10" ht="23.25">
      <c r="A393" s="130">
        <v>22394</v>
      </c>
      <c r="B393" s="191">
        <v>4</v>
      </c>
      <c r="C393" s="138">
        <v>84.9547</v>
      </c>
      <c r="D393" s="138">
        <v>85.0161</v>
      </c>
      <c r="E393" s="207">
        <f t="shared" si="31"/>
        <v>0.061399999999991905</v>
      </c>
      <c r="F393" s="172">
        <f t="shared" si="33"/>
        <v>218.505338078263</v>
      </c>
      <c r="G393" s="207">
        <f t="shared" si="32"/>
        <v>281</v>
      </c>
      <c r="H393" s="191">
        <v>4</v>
      </c>
      <c r="I393" s="147">
        <v>836.4</v>
      </c>
      <c r="J393" s="147">
        <v>555.4</v>
      </c>
    </row>
    <row r="394" spans="1:10" ht="23.25">
      <c r="A394" s="130"/>
      <c r="B394" s="191">
        <v>5</v>
      </c>
      <c r="C394" s="138">
        <v>84.9821</v>
      </c>
      <c r="D394" s="138">
        <v>85.0545</v>
      </c>
      <c r="E394" s="207">
        <f t="shared" si="31"/>
        <v>0.0724000000000018</v>
      </c>
      <c r="F394" s="172">
        <f t="shared" si="33"/>
        <v>231.91748350311295</v>
      </c>
      <c r="G394" s="207">
        <f t="shared" si="32"/>
        <v>312.17999999999995</v>
      </c>
      <c r="H394" s="191">
        <v>5</v>
      </c>
      <c r="I394" s="147">
        <v>865.13</v>
      </c>
      <c r="J394" s="147">
        <v>552.95</v>
      </c>
    </row>
    <row r="395" spans="1:10" ht="23.25">
      <c r="A395" s="130"/>
      <c r="B395" s="191">
        <v>6</v>
      </c>
      <c r="C395" s="138">
        <v>87.3453</v>
      </c>
      <c r="D395" s="138">
        <v>87.4271</v>
      </c>
      <c r="E395" s="207">
        <f t="shared" si="31"/>
        <v>0.0818000000000012</v>
      </c>
      <c r="F395" s="172">
        <f t="shared" si="33"/>
        <v>236.78573496208307</v>
      </c>
      <c r="G395" s="207">
        <f t="shared" si="32"/>
        <v>345.46</v>
      </c>
      <c r="H395" s="191">
        <v>6</v>
      </c>
      <c r="I395" s="147">
        <v>715.04</v>
      </c>
      <c r="J395" s="147">
        <v>369.58</v>
      </c>
    </row>
    <row r="396" spans="1:10" ht="23.25">
      <c r="A396" s="130">
        <v>22408</v>
      </c>
      <c r="B396" s="191">
        <v>7</v>
      </c>
      <c r="C396" s="138">
        <v>86.4066</v>
      </c>
      <c r="D396" s="138">
        <v>86.454</v>
      </c>
      <c r="E396" s="207">
        <f t="shared" si="31"/>
        <v>0.04739999999999611</v>
      </c>
      <c r="F396" s="172">
        <f t="shared" si="33"/>
        <v>157.2295750820849</v>
      </c>
      <c r="G396" s="207">
        <f t="shared" si="32"/>
        <v>301.4699999999999</v>
      </c>
      <c r="H396" s="191">
        <v>7</v>
      </c>
      <c r="I396" s="147">
        <v>824.93</v>
      </c>
      <c r="J396" s="147">
        <v>523.46</v>
      </c>
    </row>
    <row r="397" spans="1:10" ht="23.25">
      <c r="A397" s="130"/>
      <c r="B397" s="191">
        <v>8</v>
      </c>
      <c r="C397" s="138">
        <v>84.7703</v>
      </c>
      <c r="D397" s="138">
        <v>84.8264</v>
      </c>
      <c r="E397" s="207">
        <f t="shared" si="31"/>
        <v>0.056100000000000705</v>
      </c>
      <c r="F397" s="172">
        <f t="shared" si="33"/>
        <v>154.95525356314417</v>
      </c>
      <c r="G397" s="207">
        <f t="shared" si="32"/>
        <v>362.03999999999996</v>
      </c>
      <c r="H397" s="191">
        <v>8</v>
      </c>
      <c r="I397" s="147">
        <v>740.31</v>
      </c>
      <c r="J397" s="147">
        <v>378.27</v>
      </c>
    </row>
    <row r="398" spans="1:10" ht="23.25">
      <c r="A398" s="130"/>
      <c r="B398" s="191">
        <v>9</v>
      </c>
      <c r="C398" s="138">
        <v>87.6225</v>
      </c>
      <c r="D398" s="138">
        <v>87.6726</v>
      </c>
      <c r="E398" s="207">
        <f t="shared" si="31"/>
        <v>0.05010000000000048</v>
      </c>
      <c r="F398" s="172">
        <f t="shared" si="33"/>
        <v>163.65596315291043</v>
      </c>
      <c r="G398" s="207">
        <f t="shared" si="32"/>
        <v>306.13000000000005</v>
      </c>
      <c r="H398" s="191">
        <v>9</v>
      </c>
      <c r="I398" s="147">
        <v>797.94</v>
      </c>
      <c r="J398" s="147">
        <v>491.81</v>
      </c>
    </row>
    <row r="399" spans="1:10" ht="23.25">
      <c r="A399" s="130">
        <v>22431</v>
      </c>
      <c r="B399" s="191">
        <v>10</v>
      </c>
      <c r="C399" s="138">
        <v>85.0167</v>
      </c>
      <c r="D399" s="138">
        <v>85.0675</v>
      </c>
      <c r="E399" s="207">
        <f t="shared" si="31"/>
        <v>0.05079999999999529</v>
      </c>
      <c r="F399" s="172">
        <f t="shared" si="33"/>
        <v>135.85067123066614</v>
      </c>
      <c r="G399" s="207">
        <f t="shared" si="32"/>
        <v>373.94</v>
      </c>
      <c r="H399" s="191">
        <v>10</v>
      </c>
      <c r="I399" s="147">
        <v>647.86</v>
      </c>
      <c r="J399" s="147">
        <v>273.92</v>
      </c>
    </row>
    <row r="400" spans="1:10" ht="23.25">
      <c r="A400" s="130"/>
      <c r="B400" s="191">
        <v>11</v>
      </c>
      <c r="C400" s="138">
        <v>86.02</v>
      </c>
      <c r="D400" s="138">
        <v>86.0638</v>
      </c>
      <c r="E400" s="207">
        <f t="shared" si="31"/>
        <v>0.0438000000000045</v>
      </c>
      <c r="F400" s="172">
        <f t="shared" si="33"/>
        <v>158.11132770198725</v>
      </c>
      <c r="G400" s="207">
        <f t="shared" si="32"/>
        <v>277.02</v>
      </c>
      <c r="H400" s="191">
        <v>11</v>
      </c>
      <c r="I400" s="147">
        <v>785.99</v>
      </c>
      <c r="J400" s="147">
        <v>508.97</v>
      </c>
    </row>
    <row r="401" spans="1:10" ht="23.25">
      <c r="A401" s="130"/>
      <c r="B401" s="191">
        <v>12</v>
      </c>
      <c r="C401" s="138">
        <v>84.784</v>
      </c>
      <c r="D401" s="138">
        <v>84.8341</v>
      </c>
      <c r="E401" s="207">
        <f t="shared" si="31"/>
        <v>0.05010000000000048</v>
      </c>
      <c r="F401" s="187">
        <f t="shared" si="33"/>
        <v>169.68095915464494</v>
      </c>
      <c r="G401" s="207">
        <f t="shared" si="32"/>
        <v>295.2600000000001</v>
      </c>
      <c r="H401" s="191">
        <v>12</v>
      </c>
      <c r="I401" s="147">
        <v>848.32</v>
      </c>
      <c r="J401" s="147">
        <v>553.06</v>
      </c>
    </row>
    <row r="402" spans="1:10" ht="23.25">
      <c r="A402" s="130">
        <v>22443</v>
      </c>
      <c r="B402" s="191">
        <v>1</v>
      </c>
      <c r="C402" s="138">
        <v>85.4423</v>
      </c>
      <c r="D402" s="138">
        <v>85.453</v>
      </c>
      <c r="E402" s="207">
        <f t="shared" si="31"/>
        <v>0.010699999999999932</v>
      </c>
      <c r="F402" s="187">
        <f t="shared" si="33"/>
        <v>32.323354378757</v>
      </c>
      <c r="G402" s="207">
        <f t="shared" si="32"/>
        <v>331.03</v>
      </c>
      <c r="H402" s="191">
        <v>13</v>
      </c>
      <c r="I402" s="147">
        <v>725.81</v>
      </c>
      <c r="J402" s="147">
        <v>394.78</v>
      </c>
    </row>
    <row r="403" spans="1:10" ht="23.25">
      <c r="A403" s="130"/>
      <c r="B403" s="191">
        <v>2</v>
      </c>
      <c r="C403" s="138">
        <v>87.5185</v>
      </c>
      <c r="D403" s="138">
        <v>87.5246</v>
      </c>
      <c r="E403" s="207">
        <f t="shared" si="31"/>
        <v>0.006100000000003547</v>
      </c>
      <c r="F403" s="187">
        <f t="shared" si="33"/>
        <v>19.83610822061507</v>
      </c>
      <c r="G403" s="207">
        <f t="shared" si="32"/>
        <v>307.52000000000004</v>
      </c>
      <c r="H403" s="191">
        <v>14</v>
      </c>
      <c r="I403" s="147">
        <v>784.34</v>
      </c>
      <c r="J403" s="147">
        <v>476.82</v>
      </c>
    </row>
    <row r="404" spans="1:10" ht="23.25">
      <c r="A404" s="130"/>
      <c r="B404" s="191">
        <v>3</v>
      </c>
      <c r="C404" s="138">
        <v>85.896</v>
      </c>
      <c r="D404" s="138">
        <v>85.9033</v>
      </c>
      <c r="E404" s="207">
        <f t="shared" si="31"/>
        <v>0.00730000000000075</v>
      </c>
      <c r="F404" s="187">
        <f t="shared" si="33"/>
        <v>24.499932876898747</v>
      </c>
      <c r="G404" s="207">
        <f t="shared" si="32"/>
        <v>297.96</v>
      </c>
      <c r="H404" s="191">
        <v>15</v>
      </c>
      <c r="I404" s="147">
        <v>781.91</v>
      </c>
      <c r="J404" s="147">
        <v>483.95</v>
      </c>
    </row>
    <row r="405" spans="1:10" ht="23.25">
      <c r="A405" s="130">
        <v>22451</v>
      </c>
      <c r="B405" s="191">
        <v>4</v>
      </c>
      <c r="C405" s="138">
        <v>85.0602</v>
      </c>
      <c r="D405" s="138">
        <v>85.0672</v>
      </c>
      <c r="E405" s="207">
        <f t="shared" si="31"/>
        <v>0.007000000000005002</v>
      </c>
      <c r="F405" s="187">
        <f t="shared" si="33"/>
        <v>20.786316664701868</v>
      </c>
      <c r="G405" s="207">
        <f t="shared" si="32"/>
        <v>336.76000000000005</v>
      </c>
      <c r="H405" s="191">
        <v>16</v>
      </c>
      <c r="I405" s="147">
        <v>678.32</v>
      </c>
      <c r="J405" s="147">
        <v>341.56</v>
      </c>
    </row>
    <row r="406" spans="1:10" ht="23.25">
      <c r="A406" s="130"/>
      <c r="B406" s="191">
        <v>5</v>
      </c>
      <c r="C406" s="138">
        <v>85.0931</v>
      </c>
      <c r="D406" s="138">
        <v>85.0978</v>
      </c>
      <c r="E406" s="207">
        <f t="shared" si="31"/>
        <v>0.004699999999999704</v>
      </c>
      <c r="F406" s="187">
        <f t="shared" si="33"/>
        <v>14.165159734779094</v>
      </c>
      <c r="G406" s="207">
        <f t="shared" si="32"/>
        <v>331.80000000000007</v>
      </c>
      <c r="H406" s="191">
        <v>17</v>
      </c>
      <c r="I406" s="147">
        <v>652.95</v>
      </c>
      <c r="J406" s="147">
        <v>321.15</v>
      </c>
    </row>
    <row r="407" spans="1:10" ht="23.25">
      <c r="A407" s="130"/>
      <c r="B407" s="191">
        <v>6</v>
      </c>
      <c r="C407" s="138">
        <v>87.4505</v>
      </c>
      <c r="D407" s="138">
        <v>87.4582</v>
      </c>
      <c r="E407" s="207">
        <f t="shared" si="31"/>
        <v>0.007699999999999818</v>
      </c>
      <c r="F407" s="187">
        <f t="shared" si="33"/>
        <v>24.539486264261008</v>
      </c>
      <c r="G407" s="207">
        <f t="shared" si="32"/>
        <v>313.78</v>
      </c>
      <c r="H407" s="191">
        <v>18</v>
      </c>
      <c r="I407" s="147">
        <v>653.06</v>
      </c>
      <c r="J407" s="147">
        <v>339.28</v>
      </c>
    </row>
    <row r="408" spans="1:10" ht="23.25">
      <c r="A408" s="130">
        <v>22467</v>
      </c>
      <c r="B408" s="191">
        <v>1</v>
      </c>
      <c r="C408" s="138">
        <v>85.471</v>
      </c>
      <c r="D408" s="138">
        <v>85.5346</v>
      </c>
      <c r="E408" s="207">
        <f t="shared" si="31"/>
        <v>0.06359999999999388</v>
      </c>
      <c r="F408" s="187">
        <f t="shared" si="33"/>
        <v>243.3145873981173</v>
      </c>
      <c r="G408" s="207">
        <f t="shared" si="32"/>
        <v>261.39</v>
      </c>
      <c r="H408" s="191">
        <v>19</v>
      </c>
      <c r="I408" s="147">
        <v>813.97</v>
      </c>
      <c r="J408" s="147">
        <v>552.58</v>
      </c>
    </row>
    <row r="409" spans="1:10" ht="23.25">
      <c r="A409" s="130"/>
      <c r="B409" s="191">
        <v>2</v>
      </c>
      <c r="C409" s="138">
        <v>87.528</v>
      </c>
      <c r="D409" s="138">
        <v>87.6078</v>
      </c>
      <c r="E409" s="207">
        <f t="shared" si="31"/>
        <v>0.07979999999999166</v>
      </c>
      <c r="F409" s="187">
        <f aca="true" t="shared" si="34" ref="F409:F472">((10^6)*E409/G409)</f>
        <v>273.7282612423821</v>
      </c>
      <c r="G409" s="207">
        <f t="shared" si="32"/>
        <v>291.53000000000003</v>
      </c>
      <c r="H409" s="191">
        <v>20</v>
      </c>
      <c r="I409" s="147">
        <v>794.37</v>
      </c>
      <c r="J409" s="147">
        <v>502.84</v>
      </c>
    </row>
    <row r="410" spans="1:10" ht="23.25">
      <c r="A410" s="130"/>
      <c r="B410" s="191">
        <v>3</v>
      </c>
      <c r="C410" s="138">
        <v>85.9193</v>
      </c>
      <c r="D410" s="138">
        <v>85.9907</v>
      </c>
      <c r="E410" s="207">
        <f t="shared" si="31"/>
        <v>0.07139999999999702</v>
      </c>
      <c r="F410" s="187">
        <f t="shared" si="34"/>
        <v>273.3328229078823</v>
      </c>
      <c r="G410" s="207">
        <f t="shared" si="32"/>
        <v>261.22</v>
      </c>
      <c r="H410" s="191">
        <v>21</v>
      </c>
      <c r="I410" s="147">
        <v>798.85</v>
      </c>
      <c r="J410" s="147">
        <v>537.63</v>
      </c>
    </row>
    <row r="411" spans="1:10" ht="23.25">
      <c r="A411" s="130">
        <v>22480</v>
      </c>
      <c r="B411" s="191">
        <v>4</v>
      </c>
      <c r="C411" s="138">
        <v>85.0212</v>
      </c>
      <c r="D411" s="138">
        <v>85.0755</v>
      </c>
      <c r="E411" s="207">
        <f t="shared" si="31"/>
        <v>0.054300000000012005</v>
      </c>
      <c r="F411" s="187">
        <f t="shared" si="34"/>
        <v>174.27865327217643</v>
      </c>
      <c r="G411" s="207">
        <f t="shared" si="32"/>
        <v>311.57</v>
      </c>
      <c r="H411" s="191">
        <v>22</v>
      </c>
      <c r="I411" s="147">
        <v>650.89</v>
      </c>
      <c r="J411" s="147">
        <v>339.32</v>
      </c>
    </row>
    <row r="412" spans="1:10" ht="23.25">
      <c r="A412" s="130"/>
      <c r="B412" s="191">
        <v>5</v>
      </c>
      <c r="C412" s="138">
        <v>85.0751</v>
      </c>
      <c r="D412" s="138">
        <v>85.1249</v>
      </c>
      <c r="E412" s="207">
        <f t="shared" si="31"/>
        <v>0.04979999999999052</v>
      </c>
      <c r="F412" s="187">
        <f t="shared" si="34"/>
        <v>172.34815712057627</v>
      </c>
      <c r="G412" s="207">
        <f t="shared" si="32"/>
        <v>288.95000000000005</v>
      </c>
      <c r="H412" s="191">
        <v>23</v>
      </c>
      <c r="I412" s="147">
        <v>653.71</v>
      </c>
      <c r="J412" s="147">
        <v>364.76</v>
      </c>
    </row>
    <row r="413" spans="1:10" ht="23.25">
      <c r="A413" s="130"/>
      <c r="B413" s="191">
        <v>6</v>
      </c>
      <c r="C413" s="138">
        <v>87.4198</v>
      </c>
      <c r="D413" s="138">
        <v>87.5046</v>
      </c>
      <c r="E413" s="207">
        <f t="shared" si="31"/>
        <v>0.08480000000000132</v>
      </c>
      <c r="F413" s="187">
        <f t="shared" si="34"/>
        <v>273.7956864264539</v>
      </c>
      <c r="G413" s="207">
        <f t="shared" si="32"/>
        <v>309.72</v>
      </c>
      <c r="H413" s="191">
        <v>24</v>
      </c>
      <c r="I413" s="147">
        <v>678.72</v>
      </c>
      <c r="J413" s="147">
        <v>369</v>
      </c>
    </row>
    <row r="414" spans="1:10" ht="23.25">
      <c r="A414" s="130">
        <v>22487</v>
      </c>
      <c r="B414" s="191">
        <v>7</v>
      </c>
      <c r="C414" s="138">
        <v>86.4444</v>
      </c>
      <c r="D414" s="138">
        <v>86.5252</v>
      </c>
      <c r="E414" s="207">
        <f t="shared" si="31"/>
        <v>0.08079999999999643</v>
      </c>
      <c r="F414" s="187">
        <f t="shared" si="34"/>
        <v>305.0898655792043</v>
      </c>
      <c r="G414" s="207">
        <f t="shared" si="32"/>
        <v>264.8399999999999</v>
      </c>
      <c r="H414" s="191">
        <v>25</v>
      </c>
      <c r="I414" s="147">
        <v>779.8</v>
      </c>
      <c r="J414" s="147">
        <v>514.96</v>
      </c>
    </row>
    <row r="415" spans="1:10" ht="23.25">
      <c r="A415" s="130"/>
      <c r="B415" s="191">
        <v>8</v>
      </c>
      <c r="C415" s="138">
        <v>84.7924</v>
      </c>
      <c r="D415" s="138">
        <v>84.8653</v>
      </c>
      <c r="E415" s="207">
        <f t="shared" si="31"/>
        <v>0.07290000000000418</v>
      </c>
      <c r="F415" s="187">
        <f t="shared" si="34"/>
        <v>252.03111495247776</v>
      </c>
      <c r="G415" s="207">
        <f t="shared" si="32"/>
        <v>289.25</v>
      </c>
      <c r="H415" s="191">
        <v>26</v>
      </c>
      <c r="I415" s="147">
        <v>691.03</v>
      </c>
      <c r="J415" s="147">
        <v>401.78</v>
      </c>
    </row>
    <row r="416" spans="1:10" ht="23.25">
      <c r="A416" s="130"/>
      <c r="B416" s="191">
        <v>9</v>
      </c>
      <c r="C416" s="138">
        <v>87.6809</v>
      </c>
      <c r="D416" s="138">
        <v>87.7671</v>
      </c>
      <c r="E416" s="207">
        <f t="shared" si="31"/>
        <v>0.08620000000000516</v>
      </c>
      <c r="F416" s="187">
        <f t="shared" si="34"/>
        <v>283.0498456688946</v>
      </c>
      <c r="G416" s="207">
        <f t="shared" si="32"/>
        <v>304.54</v>
      </c>
      <c r="H416" s="191">
        <v>27</v>
      </c>
      <c r="I416" s="147">
        <v>687.48</v>
      </c>
      <c r="J416" s="147">
        <v>382.94</v>
      </c>
    </row>
    <row r="417" spans="1:10" ht="23.25">
      <c r="A417" s="130">
        <v>22495</v>
      </c>
      <c r="B417" s="191">
        <v>1</v>
      </c>
      <c r="C417" s="138">
        <v>85.3852</v>
      </c>
      <c r="D417" s="138">
        <v>85.4761</v>
      </c>
      <c r="E417" s="207">
        <f t="shared" si="31"/>
        <v>0.09090000000000487</v>
      </c>
      <c r="F417" s="187">
        <f t="shared" si="34"/>
        <v>331.3889901567803</v>
      </c>
      <c r="G417" s="207">
        <f t="shared" si="32"/>
        <v>274.30000000000007</v>
      </c>
      <c r="H417" s="191">
        <v>28</v>
      </c>
      <c r="I417" s="147">
        <v>609.57</v>
      </c>
      <c r="J417" s="147">
        <v>335.27</v>
      </c>
    </row>
    <row r="418" spans="1:10" ht="23.25">
      <c r="A418" s="130"/>
      <c r="B418" s="191">
        <v>2</v>
      </c>
      <c r="C418" s="138">
        <v>87.454</v>
      </c>
      <c r="D418" s="138">
        <v>87.5481</v>
      </c>
      <c r="E418" s="207">
        <f t="shared" si="31"/>
        <v>0.09410000000001162</v>
      </c>
      <c r="F418" s="187">
        <f t="shared" si="34"/>
        <v>282.73541253533926</v>
      </c>
      <c r="G418" s="207">
        <f t="shared" si="32"/>
        <v>332.82</v>
      </c>
      <c r="H418" s="191">
        <v>29</v>
      </c>
      <c r="I418" s="147">
        <v>699.37</v>
      </c>
      <c r="J418" s="147">
        <v>366.55</v>
      </c>
    </row>
    <row r="419" spans="1:10" ht="23.25">
      <c r="A419" s="130"/>
      <c r="B419" s="191">
        <v>3</v>
      </c>
      <c r="C419" s="138">
        <v>85.8924</v>
      </c>
      <c r="D419" s="138">
        <v>86.0046</v>
      </c>
      <c r="E419" s="207">
        <f t="shared" si="31"/>
        <v>0.11220000000000141</v>
      </c>
      <c r="F419" s="187">
        <f t="shared" si="34"/>
        <v>411.4562323517598</v>
      </c>
      <c r="G419" s="207">
        <f t="shared" si="32"/>
        <v>272.69000000000005</v>
      </c>
      <c r="H419" s="191">
        <v>30</v>
      </c>
      <c r="I419" s="147">
        <v>820.7</v>
      </c>
      <c r="J419" s="147">
        <v>548.01</v>
      </c>
    </row>
    <row r="420" spans="1:10" ht="23.25">
      <c r="A420" s="130">
        <v>22501</v>
      </c>
      <c r="B420" s="191">
        <v>4</v>
      </c>
      <c r="C420" s="138">
        <v>85.0246</v>
      </c>
      <c r="D420" s="138">
        <v>85.1042</v>
      </c>
      <c r="E420" s="207">
        <f t="shared" si="31"/>
        <v>0.07959999999999923</v>
      </c>
      <c r="F420" s="187">
        <f t="shared" si="34"/>
        <v>277.16842508443614</v>
      </c>
      <c r="G420" s="207">
        <f t="shared" si="32"/>
        <v>287.19000000000005</v>
      </c>
      <c r="H420" s="191">
        <v>31</v>
      </c>
      <c r="I420" s="147">
        <v>789.97</v>
      </c>
      <c r="J420" s="147">
        <v>502.78</v>
      </c>
    </row>
    <row r="421" spans="1:10" ht="23.25">
      <c r="A421" s="130"/>
      <c r="B421" s="191">
        <v>5</v>
      </c>
      <c r="C421" s="138">
        <v>85.0913</v>
      </c>
      <c r="D421" s="138">
        <v>85.1774</v>
      </c>
      <c r="E421" s="207">
        <f t="shared" si="31"/>
        <v>0.08610000000000184</v>
      </c>
      <c r="F421" s="187">
        <f t="shared" si="34"/>
        <v>317.8059943894945</v>
      </c>
      <c r="G421" s="207">
        <f t="shared" si="32"/>
        <v>270.91999999999996</v>
      </c>
      <c r="H421" s="191">
        <v>32</v>
      </c>
      <c r="I421" s="147">
        <v>618.3</v>
      </c>
      <c r="J421" s="147">
        <v>347.38</v>
      </c>
    </row>
    <row r="422" spans="1:10" ht="23.25">
      <c r="A422" s="130"/>
      <c r="B422" s="191">
        <v>6</v>
      </c>
      <c r="C422" s="138">
        <v>87.4082</v>
      </c>
      <c r="D422" s="138">
        <v>87.4849</v>
      </c>
      <c r="E422" s="207">
        <f t="shared" si="31"/>
        <v>0.07670000000000243</v>
      </c>
      <c r="F422" s="187">
        <f t="shared" si="34"/>
        <v>263.93668272540407</v>
      </c>
      <c r="G422" s="207">
        <f t="shared" si="32"/>
        <v>290.6</v>
      </c>
      <c r="H422" s="191">
        <v>33</v>
      </c>
      <c r="I422" s="147">
        <v>817.45</v>
      </c>
      <c r="J422" s="147">
        <v>526.85</v>
      </c>
    </row>
    <row r="423" spans="1:10" ht="23.25">
      <c r="A423" s="130">
        <v>22512</v>
      </c>
      <c r="B423" s="191">
        <v>7</v>
      </c>
      <c r="C423" s="138">
        <v>86.4789</v>
      </c>
      <c r="D423" s="138">
        <v>86.5858</v>
      </c>
      <c r="E423" s="207">
        <f t="shared" si="31"/>
        <v>0.10690000000001021</v>
      </c>
      <c r="F423" s="187">
        <f t="shared" si="34"/>
        <v>421.29739103022854</v>
      </c>
      <c r="G423" s="207">
        <f t="shared" si="32"/>
        <v>253.74000000000007</v>
      </c>
      <c r="H423" s="191">
        <v>34</v>
      </c>
      <c r="I423" s="147">
        <v>731.33</v>
      </c>
      <c r="J423" s="147">
        <v>477.59</v>
      </c>
    </row>
    <row r="424" spans="1:10" ht="23.25">
      <c r="A424" s="130"/>
      <c r="B424" s="191">
        <v>8</v>
      </c>
      <c r="C424" s="138">
        <v>84.8197</v>
      </c>
      <c r="D424" s="138">
        <v>84.9188</v>
      </c>
      <c r="E424" s="207">
        <f t="shared" si="31"/>
        <v>0.09910000000000707</v>
      </c>
      <c r="F424" s="187">
        <f t="shared" si="34"/>
        <v>363.0036630036889</v>
      </c>
      <c r="G424" s="207">
        <f t="shared" si="32"/>
        <v>273</v>
      </c>
      <c r="H424" s="191">
        <v>35</v>
      </c>
      <c r="I424" s="147">
        <v>603</v>
      </c>
      <c r="J424" s="147">
        <v>330</v>
      </c>
    </row>
    <row r="425" spans="1:10" ht="23.25">
      <c r="A425" s="130"/>
      <c r="B425" s="191">
        <v>9</v>
      </c>
      <c r="C425" s="138">
        <v>87.6897</v>
      </c>
      <c r="D425" s="138">
        <v>87.77</v>
      </c>
      <c r="E425" s="207">
        <f t="shared" si="31"/>
        <v>0.08029999999999404</v>
      </c>
      <c r="F425" s="187">
        <f t="shared" si="34"/>
        <v>312.84089138224266</v>
      </c>
      <c r="G425" s="207">
        <f t="shared" si="32"/>
        <v>256.68</v>
      </c>
      <c r="H425" s="191">
        <v>36</v>
      </c>
      <c r="I425" s="147">
        <v>695.47</v>
      </c>
      <c r="J425" s="147">
        <v>438.79</v>
      </c>
    </row>
    <row r="426" spans="1:10" ht="23.25">
      <c r="A426" s="130">
        <v>22514</v>
      </c>
      <c r="B426" s="191">
        <v>10</v>
      </c>
      <c r="C426" s="138">
        <v>85.1324</v>
      </c>
      <c r="D426" s="138">
        <v>85.1548</v>
      </c>
      <c r="E426" s="207">
        <f t="shared" si="31"/>
        <v>0.022399999999990428</v>
      </c>
      <c r="F426" s="187">
        <f t="shared" si="34"/>
        <v>68.46802787623925</v>
      </c>
      <c r="G426" s="207">
        <f t="shared" si="32"/>
        <v>327.15999999999997</v>
      </c>
      <c r="H426" s="191">
        <v>37</v>
      </c>
      <c r="I426" s="147">
        <v>659.8</v>
      </c>
      <c r="J426" s="147">
        <v>332.64</v>
      </c>
    </row>
    <row r="427" spans="1:10" ht="23.25">
      <c r="A427" s="130"/>
      <c r="B427" s="191">
        <v>11</v>
      </c>
      <c r="C427" s="138">
        <v>86.1325</v>
      </c>
      <c r="D427" s="138">
        <v>86.1552</v>
      </c>
      <c r="E427" s="207">
        <f t="shared" si="31"/>
        <v>0.022700000000000387</v>
      </c>
      <c r="F427" s="187">
        <f t="shared" si="34"/>
        <v>83.70206489675657</v>
      </c>
      <c r="G427" s="207">
        <f t="shared" si="32"/>
        <v>271.20000000000005</v>
      </c>
      <c r="H427" s="191">
        <v>38</v>
      </c>
      <c r="I427" s="147">
        <v>787.51</v>
      </c>
      <c r="J427" s="147">
        <v>516.31</v>
      </c>
    </row>
    <row r="428" spans="1:10" ht="23.25">
      <c r="A428" s="130"/>
      <c r="B428" s="191">
        <v>12</v>
      </c>
      <c r="C428" s="138">
        <v>84.8846</v>
      </c>
      <c r="D428" s="138">
        <v>84.9036</v>
      </c>
      <c r="E428" s="207">
        <f t="shared" si="31"/>
        <v>0.018999999999991246</v>
      </c>
      <c r="F428" s="187">
        <f t="shared" si="34"/>
        <v>76.15230460918336</v>
      </c>
      <c r="G428" s="207">
        <f t="shared" si="32"/>
        <v>249.5</v>
      </c>
      <c r="H428" s="191">
        <v>39</v>
      </c>
      <c r="I428" s="147">
        <v>792.6</v>
      </c>
      <c r="J428" s="147">
        <v>543.1</v>
      </c>
    </row>
    <row r="429" spans="1:10" ht="23.25">
      <c r="A429" s="130">
        <v>22528</v>
      </c>
      <c r="B429" s="191">
        <v>1</v>
      </c>
      <c r="C429" s="138">
        <v>85.4864</v>
      </c>
      <c r="D429" s="138">
        <v>85.5121</v>
      </c>
      <c r="E429" s="207">
        <f t="shared" si="31"/>
        <v>0.0257000000000005</v>
      </c>
      <c r="F429" s="187">
        <f t="shared" si="34"/>
        <v>63.295815580130785</v>
      </c>
      <c r="G429" s="207">
        <f t="shared" si="32"/>
        <v>406.03</v>
      </c>
      <c r="H429" s="191">
        <v>40</v>
      </c>
      <c r="I429" s="147">
        <v>749.13</v>
      </c>
      <c r="J429" s="147">
        <v>343.1</v>
      </c>
    </row>
    <row r="430" spans="1:10" ht="23.25">
      <c r="A430" s="130"/>
      <c r="B430" s="191">
        <v>2</v>
      </c>
      <c r="C430" s="138">
        <v>87.5661</v>
      </c>
      <c r="D430" s="138">
        <v>87.586</v>
      </c>
      <c r="E430" s="207">
        <f t="shared" si="31"/>
        <v>0.0198999999999927</v>
      </c>
      <c r="F430" s="187">
        <f t="shared" si="34"/>
        <v>68.21375929795599</v>
      </c>
      <c r="G430" s="207">
        <f t="shared" si="32"/>
        <v>291.73</v>
      </c>
      <c r="H430" s="191">
        <v>41</v>
      </c>
      <c r="I430" s="147">
        <v>821.45</v>
      </c>
      <c r="J430" s="147">
        <v>529.72</v>
      </c>
    </row>
    <row r="431" spans="1:10" ht="23.25">
      <c r="A431" s="130"/>
      <c r="B431" s="191">
        <v>3</v>
      </c>
      <c r="C431" s="138">
        <v>85.9537</v>
      </c>
      <c r="D431" s="138">
        <v>85.9783</v>
      </c>
      <c r="E431" s="207">
        <f t="shared" si="31"/>
        <v>0.024600000000006617</v>
      </c>
      <c r="F431" s="187">
        <f t="shared" si="34"/>
        <v>75.57835878216416</v>
      </c>
      <c r="G431" s="207">
        <f t="shared" si="32"/>
        <v>325.49000000000007</v>
      </c>
      <c r="H431" s="191">
        <v>42</v>
      </c>
      <c r="I431" s="147">
        <v>810.94</v>
      </c>
      <c r="J431" s="147">
        <v>485.45</v>
      </c>
    </row>
    <row r="432" spans="1:10" ht="23.25">
      <c r="A432" s="130">
        <v>22536</v>
      </c>
      <c r="B432" s="191">
        <v>4</v>
      </c>
      <c r="C432" s="138">
        <v>85.1116</v>
      </c>
      <c r="D432" s="138">
        <v>85.1345</v>
      </c>
      <c r="E432" s="207">
        <f t="shared" si="31"/>
        <v>0.022900000000007026</v>
      </c>
      <c r="F432" s="187">
        <f t="shared" si="34"/>
        <v>63.69426751594311</v>
      </c>
      <c r="G432" s="207">
        <f t="shared" si="32"/>
        <v>359.53</v>
      </c>
      <c r="H432" s="191">
        <v>43</v>
      </c>
      <c r="I432" s="147">
        <v>674.13</v>
      </c>
      <c r="J432" s="147">
        <v>314.6</v>
      </c>
    </row>
    <row r="433" spans="1:10" ht="23.25">
      <c r="A433" s="130"/>
      <c r="B433" s="191">
        <v>5</v>
      </c>
      <c r="C433" s="138">
        <v>85.0717</v>
      </c>
      <c r="D433" s="138">
        <v>85.1101</v>
      </c>
      <c r="E433" s="207">
        <f t="shared" si="31"/>
        <v>0.03839999999999577</v>
      </c>
      <c r="F433" s="187">
        <f t="shared" si="34"/>
        <v>107.56001232457291</v>
      </c>
      <c r="G433" s="207">
        <f t="shared" si="32"/>
        <v>357.01</v>
      </c>
      <c r="H433" s="191">
        <v>44</v>
      </c>
      <c r="I433" s="147">
        <v>728.36</v>
      </c>
      <c r="J433" s="147">
        <v>371.35</v>
      </c>
    </row>
    <row r="434" spans="1:10" ht="23.25">
      <c r="A434" s="130"/>
      <c r="B434" s="191">
        <v>6</v>
      </c>
      <c r="C434" s="138">
        <v>87.476</v>
      </c>
      <c r="D434" s="138">
        <v>87.5039</v>
      </c>
      <c r="E434" s="207">
        <f t="shared" si="31"/>
        <v>0.02790000000000248</v>
      </c>
      <c r="F434" s="187">
        <f t="shared" si="34"/>
        <v>80.06428099980623</v>
      </c>
      <c r="G434" s="207">
        <f t="shared" si="32"/>
        <v>348.47</v>
      </c>
      <c r="H434" s="191">
        <v>45</v>
      </c>
      <c r="I434" s="147">
        <v>695.45</v>
      </c>
      <c r="J434" s="147">
        <v>346.98</v>
      </c>
    </row>
    <row r="435" spans="1:10" ht="23.25">
      <c r="A435" s="130">
        <v>22543</v>
      </c>
      <c r="B435" s="191">
        <v>7</v>
      </c>
      <c r="C435" s="138">
        <v>86.5402</v>
      </c>
      <c r="D435" s="138">
        <v>86.6812</v>
      </c>
      <c r="E435" s="207">
        <f t="shared" si="31"/>
        <v>0.14100000000000534</v>
      </c>
      <c r="F435" s="187">
        <f t="shared" si="34"/>
        <v>408.944574958686</v>
      </c>
      <c r="G435" s="207">
        <f t="shared" si="32"/>
        <v>344.79</v>
      </c>
      <c r="H435" s="191">
        <v>46</v>
      </c>
      <c r="I435" s="147">
        <v>714.12</v>
      </c>
      <c r="J435" s="147">
        <v>369.33</v>
      </c>
    </row>
    <row r="436" spans="1:10" ht="23.25">
      <c r="A436" s="130"/>
      <c r="B436" s="191">
        <v>8</v>
      </c>
      <c r="C436" s="138">
        <v>84.8934</v>
      </c>
      <c r="D436" s="138">
        <v>85.0491</v>
      </c>
      <c r="E436" s="207">
        <f t="shared" si="31"/>
        <v>0.15569999999999595</v>
      </c>
      <c r="F436" s="187">
        <f t="shared" si="34"/>
        <v>408.222123174526</v>
      </c>
      <c r="G436" s="207">
        <f t="shared" si="32"/>
        <v>381.40999999999997</v>
      </c>
      <c r="H436" s="191">
        <v>47</v>
      </c>
      <c r="I436" s="147">
        <v>750.76</v>
      </c>
      <c r="J436" s="147">
        <v>369.35</v>
      </c>
    </row>
    <row r="437" spans="1:10" ht="23.25">
      <c r="A437" s="130"/>
      <c r="B437" s="191">
        <v>9</v>
      </c>
      <c r="C437" s="138">
        <v>87.6704</v>
      </c>
      <c r="D437" s="138">
        <v>87.8034</v>
      </c>
      <c r="E437" s="207">
        <f t="shared" si="31"/>
        <v>0.13299999999999557</v>
      </c>
      <c r="F437" s="187">
        <f t="shared" si="34"/>
        <v>411.49716902322194</v>
      </c>
      <c r="G437" s="207">
        <f t="shared" si="32"/>
        <v>323.21000000000004</v>
      </c>
      <c r="H437" s="191">
        <v>48</v>
      </c>
      <c r="I437" s="147">
        <v>759.32</v>
      </c>
      <c r="J437" s="147">
        <v>436.11</v>
      </c>
    </row>
    <row r="438" spans="1:10" ht="23.25">
      <c r="A438" s="130">
        <v>22558</v>
      </c>
      <c r="B438" s="191">
        <v>10</v>
      </c>
      <c r="C438" s="138">
        <v>85.1307</v>
      </c>
      <c r="D438" s="138">
        <v>85.3886</v>
      </c>
      <c r="E438" s="207">
        <f t="shared" si="31"/>
        <v>0.25789999999999225</v>
      </c>
      <c r="F438" s="187">
        <f t="shared" si="34"/>
        <v>788.4197976215713</v>
      </c>
      <c r="G438" s="207">
        <f t="shared" si="32"/>
        <v>327.11000000000007</v>
      </c>
      <c r="H438" s="191">
        <v>49</v>
      </c>
      <c r="I438" s="147">
        <v>748.94</v>
      </c>
      <c r="J438" s="147">
        <v>421.83</v>
      </c>
    </row>
    <row r="439" spans="1:10" ht="23.25">
      <c r="A439" s="130"/>
      <c r="B439" s="191">
        <v>11</v>
      </c>
      <c r="C439" s="138">
        <v>86.1492</v>
      </c>
      <c r="D439" s="138">
        <v>86.3966</v>
      </c>
      <c r="E439" s="207">
        <f t="shared" si="31"/>
        <v>0.24740000000001316</v>
      </c>
      <c r="F439" s="187">
        <f t="shared" si="34"/>
        <v>708.2331386694524</v>
      </c>
      <c r="G439" s="207">
        <f t="shared" si="32"/>
        <v>349.32000000000005</v>
      </c>
      <c r="H439" s="191">
        <v>50</v>
      </c>
      <c r="I439" s="147">
        <v>716.7</v>
      </c>
      <c r="J439" s="147">
        <v>367.38</v>
      </c>
    </row>
    <row r="440" spans="1:10" ht="23.25">
      <c r="A440" s="130"/>
      <c r="B440" s="191">
        <v>12</v>
      </c>
      <c r="C440" s="138">
        <v>84.874</v>
      </c>
      <c r="D440" s="138">
        <v>85.0917</v>
      </c>
      <c r="E440" s="207">
        <f t="shared" si="31"/>
        <v>0.21770000000000778</v>
      </c>
      <c r="F440" s="187">
        <f t="shared" si="34"/>
        <v>787.8261498932719</v>
      </c>
      <c r="G440" s="207">
        <f t="shared" si="32"/>
        <v>276.3299999999999</v>
      </c>
      <c r="H440" s="191">
        <v>51</v>
      </c>
      <c r="I440" s="147">
        <v>844.17</v>
      </c>
      <c r="J440" s="147">
        <v>567.84</v>
      </c>
    </row>
    <row r="441" spans="1:10" ht="23.25">
      <c r="A441" s="130">
        <v>22564</v>
      </c>
      <c r="B441" s="191">
        <v>13</v>
      </c>
      <c r="C441" s="138">
        <v>86.7752</v>
      </c>
      <c r="D441" s="138">
        <v>86.7917</v>
      </c>
      <c r="E441" s="207">
        <f t="shared" si="31"/>
        <v>0.01650000000000773</v>
      </c>
      <c r="F441" s="187">
        <f t="shared" si="34"/>
        <v>47.68648304964519</v>
      </c>
      <c r="G441" s="207">
        <f t="shared" si="32"/>
        <v>346.01</v>
      </c>
      <c r="H441" s="191">
        <v>52</v>
      </c>
      <c r="I441" s="147">
        <v>725.48</v>
      </c>
      <c r="J441" s="147">
        <v>379.47</v>
      </c>
    </row>
    <row r="442" spans="1:10" ht="23.25">
      <c r="A442" s="130"/>
      <c r="B442" s="191">
        <v>14</v>
      </c>
      <c r="C442" s="138">
        <v>85.9921</v>
      </c>
      <c r="D442" s="138">
        <v>86.0165</v>
      </c>
      <c r="E442" s="207">
        <f t="shared" si="31"/>
        <v>0.024399999999999977</v>
      </c>
      <c r="F442" s="187">
        <f t="shared" si="34"/>
        <v>76.68133249528591</v>
      </c>
      <c r="G442" s="207">
        <f t="shared" si="32"/>
        <v>318.2</v>
      </c>
      <c r="H442" s="191">
        <v>53</v>
      </c>
      <c r="I442" s="147">
        <v>818.79</v>
      </c>
      <c r="J442" s="147">
        <v>500.59</v>
      </c>
    </row>
    <row r="443" spans="1:10" ht="23.25">
      <c r="A443" s="130"/>
      <c r="B443" s="191">
        <v>15</v>
      </c>
      <c r="C443" s="138">
        <v>87.0609</v>
      </c>
      <c r="D443" s="138">
        <v>87.0757</v>
      </c>
      <c r="E443" s="207">
        <f t="shared" si="31"/>
        <v>0.014799999999993929</v>
      </c>
      <c r="F443" s="187">
        <f t="shared" si="34"/>
        <v>48.88683358655588</v>
      </c>
      <c r="G443" s="207">
        <f t="shared" si="32"/>
        <v>302.74</v>
      </c>
      <c r="H443" s="191">
        <v>54</v>
      </c>
      <c r="I443" s="147">
        <v>838.14</v>
      </c>
      <c r="J443" s="147">
        <v>535.4</v>
      </c>
    </row>
    <row r="444" spans="1:10" ht="23.25">
      <c r="A444" s="130">
        <v>22573</v>
      </c>
      <c r="B444" s="191">
        <v>16</v>
      </c>
      <c r="C444" s="138">
        <v>86.1887</v>
      </c>
      <c r="D444" s="138">
        <v>86.211</v>
      </c>
      <c r="E444" s="207">
        <f t="shared" si="31"/>
        <v>0.02230000000000132</v>
      </c>
      <c r="F444" s="187">
        <f t="shared" si="34"/>
        <v>76.0962293124085</v>
      </c>
      <c r="G444" s="207">
        <f t="shared" si="32"/>
        <v>293.05000000000007</v>
      </c>
      <c r="H444" s="191">
        <v>55</v>
      </c>
      <c r="I444" s="147">
        <v>770.82</v>
      </c>
      <c r="J444" s="147">
        <v>477.77</v>
      </c>
    </row>
    <row r="445" spans="1:10" ht="23.25">
      <c r="A445" s="130"/>
      <c r="B445" s="191">
        <v>17</v>
      </c>
      <c r="C445" s="138">
        <v>87.2825</v>
      </c>
      <c r="D445" s="138">
        <v>87.3013</v>
      </c>
      <c r="E445" s="207">
        <f t="shared" si="31"/>
        <v>0.018799999999998818</v>
      </c>
      <c r="F445" s="187">
        <f t="shared" si="34"/>
        <v>61.53846153845767</v>
      </c>
      <c r="G445" s="207">
        <f t="shared" si="32"/>
        <v>305.5</v>
      </c>
      <c r="H445" s="191">
        <v>56</v>
      </c>
      <c r="I445" s="147">
        <v>855.16</v>
      </c>
      <c r="J445" s="147">
        <v>549.66</v>
      </c>
    </row>
    <row r="446" spans="1:10" ht="23.25">
      <c r="A446" s="130"/>
      <c r="B446" s="191">
        <v>18</v>
      </c>
      <c r="C446" s="138">
        <v>85.2052</v>
      </c>
      <c r="D446" s="138">
        <v>85.2326</v>
      </c>
      <c r="E446" s="207">
        <f t="shared" si="31"/>
        <v>0.02740000000000009</v>
      </c>
      <c r="F446" s="187">
        <f t="shared" si="34"/>
        <v>88.38424566949483</v>
      </c>
      <c r="G446" s="207">
        <f t="shared" si="32"/>
        <v>310.01</v>
      </c>
      <c r="H446" s="191">
        <v>57</v>
      </c>
      <c r="I446" s="147">
        <v>761.5</v>
      </c>
      <c r="J446" s="147">
        <v>451.49</v>
      </c>
    </row>
    <row r="447" spans="1:10" ht="23.25">
      <c r="A447" s="130">
        <v>22590</v>
      </c>
      <c r="B447" s="191">
        <v>1</v>
      </c>
      <c r="C447" s="138">
        <v>85.4575</v>
      </c>
      <c r="D447" s="138">
        <v>85.4685</v>
      </c>
      <c r="E447" s="207">
        <f t="shared" si="31"/>
        <v>0.01100000000000989</v>
      </c>
      <c r="F447" s="187">
        <f t="shared" si="34"/>
        <v>34.24124513621756</v>
      </c>
      <c r="G447" s="207">
        <f t="shared" si="32"/>
        <v>321.25000000000006</v>
      </c>
      <c r="H447" s="191">
        <v>58</v>
      </c>
      <c r="I447" s="147">
        <v>693.71</v>
      </c>
      <c r="J447" s="147">
        <v>372.46</v>
      </c>
    </row>
    <row r="448" spans="1:10" ht="23.25">
      <c r="A448" s="130"/>
      <c r="B448" s="191">
        <v>2</v>
      </c>
      <c r="C448" s="138">
        <v>87.5287</v>
      </c>
      <c r="D448" s="138">
        <v>87.5393</v>
      </c>
      <c r="E448" s="207">
        <f t="shared" si="31"/>
        <v>0.010599999999996612</v>
      </c>
      <c r="F448" s="187">
        <f t="shared" si="34"/>
        <v>35.05291005289885</v>
      </c>
      <c r="G448" s="207">
        <f t="shared" si="32"/>
        <v>302.4</v>
      </c>
      <c r="H448" s="191">
        <v>59</v>
      </c>
      <c r="I448" s="147">
        <v>843.48</v>
      </c>
      <c r="J448" s="147">
        <v>541.08</v>
      </c>
    </row>
    <row r="449" spans="1:10" ht="23.25">
      <c r="A449" s="130"/>
      <c r="B449" s="191">
        <v>3</v>
      </c>
      <c r="C449" s="138">
        <v>85.9349</v>
      </c>
      <c r="D449" s="138">
        <v>85.9431</v>
      </c>
      <c r="E449" s="207">
        <f t="shared" si="31"/>
        <v>0.008200000000002206</v>
      </c>
      <c r="F449" s="187">
        <f t="shared" si="34"/>
        <v>27.523243714974</v>
      </c>
      <c r="G449" s="207">
        <f t="shared" si="32"/>
        <v>297.93</v>
      </c>
      <c r="H449" s="191">
        <v>60</v>
      </c>
      <c r="I449" s="147">
        <v>794.35</v>
      </c>
      <c r="J449" s="147">
        <v>496.42</v>
      </c>
    </row>
    <row r="450" spans="1:10" ht="23.25">
      <c r="A450" s="130">
        <v>22599</v>
      </c>
      <c r="B450" s="191">
        <v>4</v>
      </c>
      <c r="C450" s="138">
        <v>85.0847</v>
      </c>
      <c r="D450" s="138">
        <v>85.0956</v>
      </c>
      <c r="E450" s="207">
        <f t="shared" si="31"/>
        <v>0.010900000000006571</v>
      </c>
      <c r="F450" s="187">
        <f t="shared" si="34"/>
        <v>37.09628016202079</v>
      </c>
      <c r="G450" s="207">
        <f t="shared" si="32"/>
        <v>293.83000000000004</v>
      </c>
      <c r="H450" s="191">
        <v>61</v>
      </c>
      <c r="I450" s="147">
        <v>825.08</v>
      </c>
      <c r="J450" s="147">
        <v>531.25</v>
      </c>
    </row>
    <row r="451" spans="1:10" ht="23.25">
      <c r="A451" s="130"/>
      <c r="B451" s="191">
        <v>5</v>
      </c>
      <c r="C451" s="138">
        <v>85.0775</v>
      </c>
      <c r="D451" s="138">
        <v>85.0868</v>
      </c>
      <c r="E451" s="207">
        <f t="shared" si="31"/>
        <v>0.00929999999999609</v>
      </c>
      <c r="F451" s="187">
        <f t="shared" si="34"/>
        <v>25.277234181333142</v>
      </c>
      <c r="G451" s="207">
        <f t="shared" si="32"/>
        <v>367.91999999999996</v>
      </c>
      <c r="H451" s="191">
        <v>62</v>
      </c>
      <c r="I451" s="147">
        <v>734.04</v>
      </c>
      <c r="J451" s="147">
        <v>366.12</v>
      </c>
    </row>
    <row r="452" spans="1:10" ht="23.25">
      <c r="A452" s="130"/>
      <c r="B452" s="191">
        <v>6</v>
      </c>
      <c r="C452" s="138">
        <v>87.428</v>
      </c>
      <c r="D452" s="138">
        <v>87.4374</v>
      </c>
      <c r="E452" s="207">
        <f t="shared" si="31"/>
        <v>0.009399999999999409</v>
      </c>
      <c r="F452" s="187">
        <f t="shared" si="34"/>
        <v>33.263738985807734</v>
      </c>
      <c r="G452" s="207">
        <f t="shared" si="32"/>
        <v>282.59000000000003</v>
      </c>
      <c r="H452" s="191">
        <v>63</v>
      </c>
      <c r="I452" s="147">
        <v>800.61</v>
      </c>
      <c r="J452" s="147">
        <v>518.02</v>
      </c>
    </row>
    <row r="453" spans="1:10" ht="23.25">
      <c r="A453" s="130">
        <v>22607</v>
      </c>
      <c r="B453" s="191">
        <v>7</v>
      </c>
      <c r="C453" s="138">
        <v>86.4855</v>
      </c>
      <c r="D453" s="138">
        <v>86.4942</v>
      </c>
      <c r="E453" s="207">
        <f t="shared" si="31"/>
        <v>0.008700000000004593</v>
      </c>
      <c r="F453" s="187">
        <f t="shared" si="34"/>
        <v>29.7659778294943</v>
      </c>
      <c r="G453" s="207">
        <f t="shared" si="32"/>
        <v>292.28</v>
      </c>
      <c r="H453" s="191">
        <v>64</v>
      </c>
      <c r="I453" s="147">
        <v>641.31</v>
      </c>
      <c r="J453" s="147">
        <v>349.03</v>
      </c>
    </row>
    <row r="454" spans="1:10" ht="23.25">
      <c r="A454" s="130"/>
      <c r="B454" s="191">
        <v>8</v>
      </c>
      <c r="C454" s="138">
        <v>84.8546</v>
      </c>
      <c r="D454" s="138">
        <v>84.8682</v>
      </c>
      <c r="E454" s="207">
        <f t="shared" si="31"/>
        <v>0.013599999999996726</v>
      </c>
      <c r="F454" s="187">
        <f t="shared" si="34"/>
        <v>53.94898647307201</v>
      </c>
      <c r="G454" s="207">
        <f t="shared" si="32"/>
        <v>252.09000000000003</v>
      </c>
      <c r="H454" s="191">
        <v>65</v>
      </c>
      <c r="I454" s="147">
        <v>810.36</v>
      </c>
      <c r="J454" s="147">
        <v>558.27</v>
      </c>
    </row>
    <row r="455" spans="1:10" ht="23.25">
      <c r="A455" s="130"/>
      <c r="B455" s="191">
        <v>9</v>
      </c>
      <c r="C455" s="138">
        <v>87.7057</v>
      </c>
      <c r="D455" s="138">
        <v>87.7177</v>
      </c>
      <c r="E455" s="207">
        <f t="shared" si="31"/>
        <v>0.012000000000000455</v>
      </c>
      <c r="F455" s="187">
        <f t="shared" si="34"/>
        <v>38.46400410282857</v>
      </c>
      <c r="G455" s="207">
        <f t="shared" si="32"/>
        <v>311.97999999999996</v>
      </c>
      <c r="H455" s="191">
        <v>66</v>
      </c>
      <c r="I455" s="147">
        <v>816.06</v>
      </c>
      <c r="J455" s="147">
        <v>504.08</v>
      </c>
    </row>
    <row r="456" spans="1:10" ht="23.25">
      <c r="A456" s="130">
        <v>22619</v>
      </c>
      <c r="B456" s="191">
        <v>13</v>
      </c>
      <c r="C456" s="138">
        <v>86.6844</v>
      </c>
      <c r="D456" s="138">
        <v>86.6886</v>
      </c>
      <c r="E456" s="207">
        <f t="shared" si="31"/>
        <v>0.004199999999997317</v>
      </c>
      <c r="F456" s="187">
        <f t="shared" si="34"/>
        <v>13.73267067746965</v>
      </c>
      <c r="G456" s="207">
        <f t="shared" si="32"/>
        <v>305.8399999999999</v>
      </c>
      <c r="H456" s="191">
        <v>67</v>
      </c>
      <c r="I456" s="147">
        <v>834.41</v>
      </c>
      <c r="J456" s="147">
        <v>528.57</v>
      </c>
    </row>
    <row r="457" spans="1:10" ht="23.25">
      <c r="A457" s="130"/>
      <c r="B457" s="191">
        <v>14</v>
      </c>
      <c r="C457" s="138">
        <v>85.9202</v>
      </c>
      <c r="D457" s="138">
        <v>85.9281</v>
      </c>
      <c r="E457" s="207">
        <f t="shared" si="31"/>
        <v>0.007900000000006457</v>
      </c>
      <c r="F457" s="187">
        <f t="shared" si="34"/>
        <v>27.172978364828044</v>
      </c>
      <c r="G457" s="207">
        <f t="shared" si="32"/>
        <v>290.73</v>
      </c>
      <c r="H457" s="191">
        <v>68</v>
      </c>
      <c r="I457" s="147">
        <v>825.64</v>
      </c>
      <c r="J457" s="147">
        <v>534.91</v>
      </c>
    </row>
    <row r="458" spans="1:10" ht="23.25">
      <c r="A458" s="130"/>
      <c r="B458" s="191">
        <v>15</v>
      </c>
      <c r="C458" s="138">
        <v>86.977</v>
      </c>
      <c r="D458" s="138">
        <v>86.9795</v>
      </c>
      <c r="E458" s="207">
        <f t="shared" si="31"/>
        <v>0.0024999999999977263</v>
      </c>
      <c r="F458" s="187">
        <f t="shared" si="34"/>
        <v>8.111352649160398</v>
      </c>
      <c r="G458" s="207">
        <f t="shared" si="32"/>
        <v>308.21</v>
      </c>
      <c r="H458" s="191">
        <v>69</v>
      </c>
      <c r="I458" s="147">
        <v>802.8</v>
      </c>
      <c r="J458" s="147">
        <v>494.59</v>
      </c>
    </row>
    <row r="459" spans="1:10" ht="23.25">
      <c r="A459" s="130">
        <v>22640</v>
      </c>
      <c r="B459" s="191">
        <v>16</v>
      </c>
      <c r="C459" s="138">
        <v>86.0926</v>
      </c>
      <c r="D459" s="138">
        <v>86.0964</v>
      </c>
      <c r="E459" s="207">
        <f t="shared" si="31"/>
        <v>0.0037999999999982492</v>
      </c>
      <c r="F459" s="187">
        <f t="shared" si="34"/>
        <v>11.404904108761516</v>
      </c>
      <c r="G459" s="207">
        <f t="shared" si="32"/>
        <v>333.19</v>
      </c>
      <c r="H459" s="191">
        <v>70</v>
      </c>
      <c r="I459" s="147">
        <v>706.27</v>
      </c>
      <c r="J459" s="147">
        <v>373.08</v>
      </c>
    </row>
    <row r="460" spans="1:10" ht="23.25">
      <c r="A460" s="130"/>
      <c r="B460" s="191">
        <v>17</v>
      </c>
      <c r="C460" s="138">
        <v>87.1816</v>
      </c>
      <c r="D460" s="138">
        <v>87.1831</v>
      </c>
      <c r="E460" s="207">
        <f t="shared" si="31"/>
        <v>0.0014999999999929514</v>
      </c>
      <c r="F460" s="187">
        <f t="shared" si="34"/>
        <v>5.017897166537154</v>
      </c>
      <c r="G460" s="207">
        <f t="shared" si="32"/>
        <v>298.92999999999995</v>
      </c>
      <c r="H460" s="191">
        <v>71</v>
      </c>
      <c r="I460" s="147">
        <v>841.03</v>
      </c>
      <c r="J460" s="147">
        <v>542.1</v>
      </c>
    </row>
    <row r="461" spans="1:10" ht="23.25">
      <c r="A461" s="130"/>
      <c r="B461" s="191">
        <v>18</v>
      </c>
      <c r="C461" s="138">
        <v>85.0949</v>
      </c>
      <c r="D461" s="138">
        <v>85.1029</v>
      </c>
      <c r="E461" s="207">
        <f t="shared" si="31"/>
        <v>0.008000000000009777</v>
      </c>
      <c r="F461" s="187">
        <f t="shared" si="34"/>
        <v>30.36629341434723</v>
      </c>
      <c r="G461" s="207">
        <f t="shared" si="32"/>
        <v>263.45</v>
      </c>
      <c r="H461" s="191">
        <v>72</v>
      </c>
      <c r="I461" s="147">
        <v>629.36</v>
      </c>
      <c r="J461" s="147">
        <v>365.91</v>
      </c>
    </row>
    <row r="462" spans="1:10" ht="23.25">
      <c r="A462" s="130">
        <v>22649</v>
      </c>
      <c r="B462" s="191">
        <v>1</v>
      </c>
      <c r="C462" s="138">
        <v>85.4097</v>
      </c>
      <c r="D462" s="138">
        <v>85.4913</v>
      </c>
      <c r="E462" s="207">
        <f t="shared" si="31"/>
        <v>0.08159999999999457</v>
      </c>
      <c r="F462" s="187">
        <f t="shared" si="34"/>
        <v>241.27735068005492</v>
      </c>
      <c r="G462" s="207">
        <f t="shared" si="32"/>
        <v>338.2</v>
      </c>
      <c r="H462" s="191">
        <v>73</v>
      </c>
      <c r="I462" s="147">
        <v>706.86</v>
      </c>
      <c r="J462" s="147">
        <v>368.66</v>
      </c>
    </row>
    <row r="463" spans="1:10" ht="23.25">
      <c r="A463" s="130"/>
      <c r="B463" s="191">
        <v>2</v>
      </c>
      <c r="C463" s="138">
        <v>87.4313</v>
      </c>
      <c r="D463" s="138">
        <v>87.495</v>
      </c>
      <c r="E463" s="207">
        <f t="shared" si="31"/>
        <v>0.06370000000001141</v>
      </c>
      <c r="F463" s="187">
        <f t="shared" si="34"/>
        <v>224.240504101142</v>
      </c>
      <c r="G463" s="207">
        <f t="shared" si="32"/>
        <v>284.07000000000005</v>
      </c>
      <c r="H463" s="191">
        <v>74</v>
      </c>
      <c r="I463" s="147">
        <v>841.09</v>
      </c>
      <c r="J463" s="147">
        <v>557.02</v>
      </c>
    </row>
    <row r="464" spans="1:10" ht="23.25">
      <c r="A464" s="130"/>
      <c r="B464" s="191">
        <v>3</v>
      </c>
      <c r="C464" s="138">
        <v>85.8728</v>
      </c>
      <c r="D464" s="138">
        <v>85.9369</v>
      </c>
      <c r="E464" s="207">
        <f t="shared" si="31"/>
        <v>0.06409999999999627</v>
      </c>
      <c r="F464" s="187">
        <f t="shared" si="34"/>
        <v>210.5436032189071</v>
      </c>
      <c r="G464" s="207">
        <f t="shared" si="32"/>
        <v>304.45000000000005</v>
      </c>
      <c r="H464" s="191">
        <v>75</v>
      </c>
      <c r="I464" s="147">
        <v>828.76</v>
      </c>
      <c r="J464" s="147">
        <v>524.31</v>
      </c>
    </row>
    <row r="465" spans="1:10" ht="23.25">
      <c r="A465" s="130">
        <v>22656</v>
      </c>
      <c r="B465" s="191">
        <v>4</v>
      </c>
      <c r="C465" s="138">
        <v>84.9996</v>
      </c>
      <c r="D465" s="138">
        <v>85.0035</v>
      </c>
      <c r="E465" s="207">
        <f t="shared" si="31"/>
        <v>0.003900000000001569</v>
      </c>
      <c r="F465" s="187">
        <f t="shared" si="34"/>
        <v>13.481281758794184</v>
      </c>
      <c r="G465" s="207">
        <f t="shared" si="32"/>
        <v>289.28999999999996</v>
      </c>
      <c r="H465" s="191">
        <v>76</v>
      </c>
      <c r="I465" s="147">
        <v>815.23</v>
      </c>
      <c r="J465" s="147">
        <v>525.94</v>
      </c>
    </row>
    <row r="466" spans="1:10" ht="23.25">
      <c r="A466" s="130"/>
      <c r="B466" s="191">
        <v>5</v>
      </c>
      <c r="C466" s="138">
        <v>85.0248</v>
      </c>
      <c r="D466" s="138">
        <v>85.0271</v>
      </c>
      <c r="E466" s="207">
        <f t="shared" si="31"/>
        <v>0.002300000000005298</v>
      </c>
      <c r="F466" s="187">
        <f t="shared" si="34"/>
        <v>7.043978929331428</v>
      </c>
      <c r="G466" s="207">
        <f t="shared" si="32"/>
        <v>326.52</v>
      </c>
      <c r="H466" s="191">
        <v>77</v>
      </c>
      <c r="I466" s="147">
        <v>677.77</v>
      </c>
      <c r="J466" s="147">
        <v>351.25</v>
      </c>
    </row>
    <row r="467" spans="1:10" ht="23.25">
      <c r="A467" s="130"/>
      <c r="B467" s="191">
        <v>6</v>
      </c>
      <c r="C467" s="138">
        <v>87.4188</v>
      </c>
      <c r="D467" s="138">
        <v>87.4209</v>
      </c>
      <c r="E467" s="207">
        <f t="shared" si="31"/>
        <v>0.0020999999999986585</v>
      </c>
      <c r="F467" s="187">
        <f t="shared" si="34"/>
        <v>6.286860461631167</v>
      </c>
      <c r="G467" s="207">
        <f t="shared" si="32"/>
        <v>334.03</v>
      </c>
      <c r="H467" s="191">
        <v>78</v>
      </c>
      <c r="I467" s="147">
        <v>636.4</v>
      </c>
      <c r="J467" s="147">
        <v>302.37</v>
      </c>
    </row>
    <row r="468" spans="1:10" ht="23.25">
      <c r="A468" s="130">
        <v>22682</v>
      </c>
      <c r="B468" s="191">
        <v>19</v>
      </c>
      <c r="C468" s="138">
        <v>88.9555</v>
      </c>
      <c r="D468" s="138">
        <v>88.9593</v>
      </c>
      <c r="E468" s="207">
        <f t="shared" si="31"/>
        <v>0.0037999999999982492</v>
      </c>
      <c r="F468" s="187">
        <f t="shared" si="34"/>
        <v>13.61031518624015</v>
      </c>
      <c r="G468" s="207">
        <f t="shared" si="32"/>
        <v>279.19999999999993</v>
      </c>
      <c r="H468" s="191">
        <v>79</v>
      </c>
      <c r="I468" s="147">
        <v>832.03</v>
      </c>
      <c r="J468" s="147">
        <v>552.83</v>
      </c>
    </row>
    <row r="469" spans="1:10" ht="23.25">
      <c r="A469" s="130"/>
      <c r="B469" s="191">
        <v>20</v>
      </c>
      <c r="C469" s="138">
        <v>84.6498</v>
      </c>
      <c r="D469" s="138">
        <v>84.6571</v>
      </c>
      <c r="E469" s="207">
        <f t="shared" si="31"/>
        <v>0.00730000000000075</v>
      </c>
      <c r="F469" s="187">
        <f t="shared" si="34"/>
        <v>26.659849536194393</v>
      </c>
      <c r="G469" s="207">
        <f t="shared" si="32"/>
        <v>273.82000000000005</v>
      </c>
      <c r="H469" s="191">
        <v>80</v>
      </c>
      <c r="I469" s="147">
        <v>829.95</v>
      </c>
      <c r="J469" s="147">
        <v>556.13</v>
      </c>
    </row>
    <row r="470" spans="1:10" ht="23.25">
      <c r="A470" s="130"/>
      <c r="B470" s="191">
        <v>21</v>
      </c>
      <c r="C470" s="138">
        <v>86.356</v>
      </c>
      <c r="D470" s="138">
        <v>86.3671</v>
      </c>
      <c r="E470" s="207">
        <f t="shared" si="31"/>
        <v>0.011099999999999</v>
      </c>
      <c r="F470" s="187">
        <f t="shared" si="34"/>
        <v>41.37005702358837</v>
      </c>
      <c r="G470" s="207">
        <f t="shared" si="32"/>
        <v>268.31000000000006</v>
      </c>
      <c r="H470" s="191">
        <v>81</v>
      </c>
      <c r="I470" s="147">
        <v>748.57</v>
      </c>
      <c r="J470" s="147">
        <v>480.26</v>
      </c>
    </row>
    <row r="471" spans="1:10" ht="23.25">
      <c r="A471" s="130">
        <v>22690</v>
      </c>
      <c r="B471" s="191">
        <v>22</v>
      </c>
      <c r="C471" s="138">
        <v>85.1266</v>
      </c>
      <c r="D471" s="138">
        <v>85.127</v>
      </c>
      <c r="E471" s="207">
        <f t="shared" si="31"/>
        <v>0.00039999999999906777</v>
      </c>
      <c r="F471" s="187">
        <f t="shared" si="34"/>
        <v>1.5084662669195905</v>
      </c>
      <c r="G471" s="207">
        <f t="shared" si="32"/>
        <v>265.16999999999996</v>
      </c>
      <c r="H471" s="191">
        <v>82</v>
      </c>
      <c r="I471" s="147">
        <v>761.41</v>
      </c>
      <c r="J471" s="147">
        <v>496.24</v>
      </c>
    </row>
    <row r="472" spans="1:10" ht="23.25">
      <c r="A472" s="130"/>
      <c r="B472" s="191">
        <v>23</v>
      </c>
      <c r="C472" s="138">
        <v>87.6596</v>
      </c>
      <c r="D472" s="138">
        <v>87.6596</v>
      </c>
      <c r="E472" s="207">
        <f t="shared" si="31"/>
        <v>0</v>
      </c>
      <c r="F472" s="187">
        <f t="shared" si="34"/>
        <v>0</v>
      </c>
      <c r="G472" s="207">
        <f t="shared" si="32"/>
        <v>258.61</v>
      </c>
      <c r="H472" s="191">
        <v>83</v>
      </c>
      <c r="I472" s="147">
        <v>801.26</v>
      </c>
      <c r="J472" s="147">
        <v>542.65</v>
      </c>
    </row>
    <row r="473" spans="1:10" ht="23.25">
      <c r="A473" s="130"/>
      <c r="B473" s="191">
        <v>24</v>
      </c>
      <c r="C473" s="138">
        <v>88.056</v>
      </c>
      <c r="D473" s="138">
        <v>88.0598</v>
      </c>
      <c r="E473" s="207">
        <f t="shared" si="31"/>
        <v>0.0037999999999982492</v>
      </c>
      <c r="F473" s="187">
        <f aca="true" t="shared" si="35" ref="F473:F536">((10^6)*E473/G473)</f>
        <v>13.489527866518454</v>
      </c>
      <c r="G473" s="207">
        <f t="shared" si="32"/>
        <v>281.70000000000005</v>
      </c>
      <c r="H473" s="191">
        <v>84</v>
      </c>
      <c r="I473" s="147">
        <v>625.83</v>
      </c>
      <c r="J473" s="147">
        <v>344.13</v>
      </c>
    </row>
    <row r="474" spans="1:10" ht="23.25">
      <c r="A474" s="130">
        <v>22698</v>
      </c>
      <c r="B474" s="191">
        <v>25</v>
      </c>
      <c r="C474" s="138">
        <v>87.0625</v>
      </c>
      <c r="D474" s="138">
        <v>87.0666</v>
      </c>
      <c r="E474" s="207">
        <f t="shared" si="31"/>
        <v>0.004099999999993997</v>
      </c>
      <c r="F474" s="187">
        <f t="shared" si="35"/>
        <v>15.761956020275248</v>
      </c>
      <c r="G474" s="207">
        <f t="shared" si="32"/>
        <v>260.12</v>
      </c>
      <c r="H474" s="191">
        <v>85</v>
      </c>
      <c r="I474" s="147">
        <v>772.33</v>
      </c>
      <c r="J474" s="147">
        <v>512.21</v>
      </c>
    </row>
    <row r="475" spans="1:10" ht="23.25">
      <c r="A475" s="130"/>
      <c r="B475" s="191">
        <v>26</v>
      </c>
      <c r="C475" s="138">
        <v>85.8198</v>
      </c>
      <c r="D475" s="138">
        <v>85.8234</v>
      </c>
      <c r="E475" s="207">
        <f t="shared" si="31"/>
        <v>0.0036000000000058208</v>
      </c>
      <c r="F475" s="187">
        <f t="shared" si="35"/>
        <v>13.57414878777505</v>
      </c>
      <c r="G475" s="207">
        <f t="shared" si="32"/>
        <v>265.21</v>
      </c>
      <c r="H475" s="191">
        <v>86</v>
      </c>
      <c r="I475" s="147">
        <v>632.54</v>
      </c>
      <c r="J475" s="147">
        <v>367.33</v>
      </c>
    </row>
    <row r="476" spans="1:10" ht="23.25">
      <c r="A476" s="130"/>
      <c r="B476" s="191">
        <v>27</v>
      </c>
      <c r="C476" s="138">
        <v>86.3616</v>
      </c>
      <c r="D476" s="138">
        <v>86.3636</v>
      </c>
      <c r="E476" s="207">
        <f t="shared" si="31"/>
        <v>0.0020000000000095497</v>
      </c>
      <c r="F476" s="187">
        <f t="shared" si="35"/>
        <v>8.727907484222342</v>
      </c>
      <c r="G476" s="207">
        <f t="shared" si="32"/>
        <v>229.14999999999998</v>
      </c>
      <c r="H476" s="191">
        <v>87</v>
      </c>
      <c r="I476" s="147">
        <v>740.38</v>
      </c>
      <c r="J476" s="147">
        <v>511.23</v>
      </c>
    </row>
    <row r="477" spans="1:10" ht="23.25">
      <c r="A477" s="130">
        <v>22718</v>
      </c>
      <c r="B477" s="191">
        <v>13</v>
      </c>
      <c r="C477" s="138">
        <v>86.7097</v>
      </c>
      <c r="D477" s="138">
        <v>86.7175</v>
      </c>
      <c r="E477" s="207">
        <f t="shared" si="31"/>
        <v>0.007800000000003138</v>
      </c>
      <c r="F477" s="187">
        <f t="shared" si="35"/>
        <v>25.47188295997367</v>
      </c>
      <c r="G477" s="207">
        <f t="shared" si="32"/>
        <v>306.22</v>
      </c>
      <c r="H477" s="191">
        <v>88</v>
      </c>
      <c r="I477" s="147">
        <v>840.83</v>
      </c>
      <c r="J477" s="147">
        <v>534.61</v>
      </c>
    </row>
    <row r="478" spans="1:10" ht="23.25">
      <c r="A478" s="130"/>
      <c r="B478" s="191">
        <v>14</v>
      </c>
      <c r="C478" s="138">
        <v>85.9288</v>
      </c>
      <c r="D478" s="138">
        <v>85.939</v>
      </c>
      <c r="E478" s="207">
        <f t="shared" si="31"/>
        <v>0.010199999999997544</v>
      </c>
      <c r="F478" s="187">
        <f t="shared" si="35"/>
        <v>25.88832487309021</v>
      </c>
      <c r="G478" s="207">
        <f t="shared" si="32"/>
        <v>394.00000000000006</v>
      </c>
      <c r="H478" s="191">
        <v>89</v>
      </c>
      <c r="I478" s="147">
        <v>762.45</v>
      </c>
      <c r="J478" s="147">
        <v>368.45</v>
      </c>
    </row>
    <row r="479" spans="1:10" ht="23.25">
      <c r="A479" s="130"/>
      <c r="B479" s="191">
        <v>15</v>
      </c>
      <c r="C479" s="138">
        <v>86.9896</v>
      </c>
      <c r="D479" s="138">
        <v>86.9928</v>
      </c>
      <c r="E479" s="207">
        <f t="shared" si="31"/>
        <v>0.003200000000006753</v>
      </c>
      <c r="F479" s="187">
        <f t="shared" si="35"/>
        <v>10.226255912075777</v>
      </c>
      <c r="G479" s="207">
        <f t="shared" si="32"/>
        <v>312.9200000000001</v>
      </c>
      <c r="H479" s="191">
        <v>90</v>
      </c>
      <c r="I479" s="147">
        <v>836.98</v>
      </c>
      <c r="J479" s="147">
        <v>524.06</v>
      </c>
    </row>
    <row r="480" spans="1:10" ht="23.25">
      <c r="A480" s="130">
        <v>22726</v>
      </c>
      <c r="B480" s="191">
        <v>16</v>
      </c>
      <c r="C480" s="138">
        <v>86.145</v>
      </c>
      <c r="D480" s="138">
        <v>86.1522</v>
      </c>
      <c r="E480" s="207">
        <f t="shared" si="31"/>
        <v>0.007199999999997431</v>
      </c>
      <c r="F480" s="187">
        <f t="shared" si="35"/>
        <v>21.18332401658604</v>
      </c>
      <c r="G480" s="207">
        <f t="shared" si="32"/>
        <v>339.89000000000004</v>
      </c>
      <c r="H480" s="191">
        <v>91</v>
      </c>
      <c r="I480" s="147">
        <v>843.7</v>
      </c>
      <c r="J480" s="147">
        <v>503.81</v>
      </c>
    </row>
    <row r="481" spans="1:10" ht="23.25">
      <c r="A481" s="130"/>
      <c r="B481" s="191">
        <v>17</v>
      </c>
      <c r="C481" s="138">
        <v>87.2255</v>
      </c>
      <c r="D481" s="138">
        <v>87.23</v>
      </c>
      <c r="E481" s="207">
        <f t="shared" si="31"/>
        <v>0.004500000000007276</v>
      </c>
      <c r="F481" s="187">
        <f t="shared" si="35"/>
        <v>15.592515592540803</v>
      </c>
      <c r="G481" s="207">
        <f t="shared" si="32"/>
        <v>288.6</v>
      </c>
      <c r="H481" s="191">
        <v>92</v>
      </c>
      <c r="I481" s="147">
        <v>843.85</v>
      </c>
      <c r="J481" s="147">
        <v>555.25</v>
      </c>
    </row>
    <row r="482" spans="1:10" ht="24" thickBot="1">
      <c r="A482" s="220"/>
      <c r="B482" s="221">
        <v>18</v>
      </c>
      <c r="C482" s="222">
        <v>85.1274</v>
      </c>
      <c r="D482" s="222">
        <v>85.1359</v>
      </c>
      <c r="E482" s="223">
        <f t="shared" si="31"/>
        <v>0.008500000000012164</v>
      </c>
      <c r="F482" s="224">
        <f t="shared" si="35"/>
        <v>25.532426181286723</v>
      </c>
      <c r="G482" s="223">
        <f t="shared" si="32"/>
        <v>332.9100000000001</v>
      </c>
      <c r="H482" s="221">
        <v>93</v>
      </c>
      <c r="I482" s="225">
        <v>845.72</v>
      </c>
      <c r="J482" s="225">
        <v>512.81</v>
      </c>
    </row>
    <row r="483" spans="1:10" ht="23.25">
      <c r="A483" s="183">
        <v>22740</v>
      </c>
      <c r="B483" s="189">
        <v>1</v>
      </c>
      <c r="C483" s="185">
        <v>85.4272</v>
      </c>
      <c r="D483" s="185">
        <v>85.4272</v>
      </c>
      <c r="E483" s="219">
        <f t="shared" si="31"/>
        <v>0</v>
      </c>
      <c r="F483" s="187">
        <f t="shared" si="35"/>
        <v>0</v>
      </c>
      <c r="G483" s="219">
        <f t="shared" si="32"/>
        <v>294.03</v>
      </c>
      <c r="H483" s="189">
        <v>1</v>
      </c>
      <c r="I483" s="190">
        <v>869.53</v>
      </c>
      <c r="J483" s="190">
        <v>575.5</v>
      </c>
    </row>
    <row r="484" spans="1:10" ht="23.25">
      <c r="A484" s="130"/>
      <c r="B484" s="191">
        <v>2</v>
      </c>
      <c r="C484" s="138">
        <v>87.4871</v>
      </c>
      <c r="D484" s="138">
        <v>87.4871</v>
      </c>
      <c r="E484" s="207">
        <f t="shared" si="31"/>
        <v>0</v>
      </c>
      <c r="F484" s="187">
        <f t="shared" si="35"/>
        <v>0</v>
      </c>
      <c r="G484" s="207">
        <f t="shared" si="32"/>
        <v>285.87</v>
      </c>
      <c r="H484" s="191">
        <v>2</v>
      </c>
      <c r="I484" s="147">
        <v>823.14</v>
      </c>
      <c r="J484" s="147">
        <v>537.27</v>
      </c>
    </row>
    <row r="485" spans="1:10" ht="23.25">
      <c r="A485" s="130"/>
      <c r="B485" s="191">
        <v>3</v>
      </c>
      <c r="C485" s="138">
        <v>85.9064</v>
      </c>
      <c r="D485" s="138">
        <v>85.9083</v>
      </c>
      <c r="E485" s="207">
        <f t="shared" si="31"/>
        <v>0.0018999999999920192</v>
      </c>
      <c r="F485" s="187">
        <f t="shared" si="35"/>
        <v>6.4428619870872135</v>
      </c>
      <c r="G485" s="207">
        <f t="shared" si="32"/>
        <v>294.9</v>
      </c>
      <c r="H485" s="191">
        <v>3</v>
      </c>
      <c r="I485" s="147">
        <v>824.17</v>
      </c>
      <c r="J485" s="147">
        <v>529.27</v>
      </c>
    </row>
    <row r="486" spans="1:10" ht="23.25">
      <c r="A486" s="130">
        <v>22759</v>
      </c>
      <c r="B486" s="191">
        <v>4</v>
      </c>
      <c r="C486" s="138">
        <v>85.0048</v>
      </c>
      <c r="D486" s="138">
        <v>85.0062</v>
      </c>
      <c r="E486" s="207">
        <f t="shared" si="31"/>
        <v>0.0014000000000038426</v>
      </c>
      <c r="F486" s="187">
        <f t="shared" si="35"/>
        <v>4.667444574108494</v>
      </c>
      <c r="G486" s="207">
        <f t="shared" si="32"/>
        <v>299.95</v>
      </c>
      <c r="H486" s="191">
        <v>4</v>
      </c>
      <c r="I486" s="147">
        <v>687.66</v>
      </c>
      <c r="J486" s="147">
        <v>387.71</v>
      </c>
    </row>
    <row r="487" spans="1:10" ht="23.25">
      <c r="A487" s="130"/>
      <c r="B487" s="191">
        <v>5</v>
      </c>
      <c r="C487" s="138">
        <v>85.0054</v>
      </c>
      <c r="D487" s="138">
        <v>85.0143</v>
      </c>
      <c r="E487" s="207">
        <f t="shared" si="31"/>
        <v>0.008900000000011232</v>
      </c>
      <c r="F487" s="187">
        <f t="shared" si="35"/>
        <v>27.90668506211976</v>
      </c>
      <c r="G487" s="207">
        <f t="shared" si="32"/>
        <v>318.91999999999996</v>
      </c>
      <c r="H487" s="191">
        <v>5</v>
      </c>
      <c r="I487" s="147">
        <v>864.01</v>
      </c>
      <c r="J487" s="147">
        <v>545.09</v>
      </c>
    </row>
    <row r="488" spans="1:10" ht="23.25">
      <c r="A488" s="130"/>
      <c r="B488" s="191">
        <v>6</v>
      </c>
      <c r="C488" s="138">
        <v>87.3857</v>
      </c>
      <c r="D488" s="138">
        <v>87.3857</v>
      </c>
      <c r="E488" s="207">
        <f t="shared" si="31"/>
        <v>0</v>
      </c>
      <c r="F488" s="187">
        <f t="shared" si="35"/>
        <v>0</v>
      </c>
      <c r="G488" s="207">
        <f t="shared" si="32"/>
        <v>302.9</v>
      </c>
      <c r="H488" s="191">
        <v>6</v>
      </c>
      <c r="I488" s="147">
        <v>665.16</v>
      </c>
      <c r="J488" s="147">
        <v>362.26</v>
      </c>
    </row>
    <row r="489" spans="1:10" ht="23.25">
      <c r="A489" s="130">
        <v>22781</v>
      </c>
      <c r="B489" s="191">
        <v>1</v>
      </c>
      <c r="C489" s="138">
        <v>85.4211</v>
      </c>
      <c r="D489" s="138">
        <v>85.4261</v>
      </c>
      <c r="E489" s="207">
        <f t="shared" si="31"/>
        <v>0.005000000000009663</v>
      </c>
      <c r="F489" s="187">
        <f t="shared" si="35"/>
        <v>17.87437886536898</v>
      </c>
      <c r="G489" s="207">
        <f t="shared" si="32"/>
        <v>279.72999999999996</v>
      </c>
      <c r="H489" s="191">
        <v>7</v>
      </c>
      <c r="I489" s="147">
        <v>715.91</v>
      </c>
      <c r="J489" s="147">
        <v>436.18</v>
      </c>
    </row>
    <row r="490" spans="1:10" ht="23.25">
      <c r="A490" s="130"/>
      <c r="B490" s="191">
        <v>2</v>
      </c>
      <c r="C490" s="138">
        <v>87.4866</v>
      </c>
      <c r="D490" s="138">
        <v>87.4931</v>
      </c>
      <c r="E490" s="207">
        <f t="shared" si="31"/>
        <v>0.006500000000002615</v>
      </c>
      <c r="F490" s="187">
        <f t="shared" si="35"/>
        <v>19.93865030675649</v>
      </c>
      <c r="G490" s="207">
        <f t="shared" si="32"/>
        <v>325.99999999999994</v>
      </c>
      <c r="H490" s="191">
        <v>8</v>
      </c>
      <c r="I490" s="147">
        <v>703.3</v>
      </c>
      <c r="J490" s="147">
        <v>377.3</v>
      </c>
    </row>
    <row r="491" spans="1:10" ht="23.25">
      <c r="A491" s="130"/>
      <c r="B491" s="191">
        <v>3</v>
      </c>
      <c r="C491" s="138">
        <v>85.8778</v>
      </c>
      <c r="D491" s="138">
        <v>85.8827</v>
      </c>
      <c r="E491" s="207">
        <f t="shared" si="31"/>
        <v>0.004900000000006344</v>
      </c>
      <c r="F491" s="172">
        <f t="shared" si="35"/>
        <v>13.123359580069481</v>
      </c>
      <c r="G491" s="207">
        <f t="shared" si="32"/>
        <v>373.38000000000005</v>
      </c>
      <c r="H491" s="191">
        <v>9</v>
      </c>
      <c r="I491" s="147">
        <v>743.57</v>
      </c>
      <c r="J491" s="147">
        <v>370.19</v>
      </c>
    </row>
    <row r="492" spans="1:10" ht="23.25">
      <c r="A492" s="130">
        <v>22787</v>
      </c>
      <c r="B492" s="191">
        <v>4</v>
      </c>
      <c r="C492" s="138">
        <v>85.013</v>
      </c>
      <c r="D492" s="138">
        <v>85.0233</v>
      </c>
      <c r="E492" s="207">
        <f t="shared" si="31"/>
        <v>0.010300000000000864</v>
      </c>
      <c r="F492" s="172">
        <f t="shared" si="35"/>
        <v>28.575391871274416</v>
      </c>
      <c r="G492" s="207">
        <f t="shared" si="32"/>
        <v>360.45000000000005</v>
      </c>
      <c r="H492" s="191">
        <v>10</v>
      </c>
      <c r="I492" s="147">
        <v>780.46</v>
      </c>
      <c r="J492" s="147">
        <v>420.01</v>
      </c>
    </row>
    <row r="493" spans="1:10" ht="23.25">
      <c r="A493" s="130"/>
      <c r="B493" s="191">
        <v>5</v>
      </c>
      <c r="C493" s="138">
        <v>85.0337</v>
      </c>
      <c r="D493" s="138">
        <v>85.0403</v>
      </c>
      <c r="E493" s="207">
        <f t="shared" si="31"/>
        <v>0.0066000000000059345</v>
      </c>
      <c r="F493" s="172">
        <f t="shared" si="35"/>
        <v>18.99772602978019</v>
      </c>
      <c r="G493" s="207">
        <f t="shared" si="32"/>
        <v>347.40999999999997</v>
      </c>
      <c r="H493" s="191">
        <v>11</v>
      </c>
      <c r="I493" s="147">
        <v>821.26</v>
      </c>
      <c r="J493" s="147">
        <v>473.85</v>
      </c>
    </row>
    <row r="494" spans="1:10" ht="23.25">
      <c r="A494" s="130"/>
      <c r="B494" s="191">
        <v>6</v>
      </c>
      <c r="C494" s="138">
        <v>87.4078</v>
      </c>
      <c r="D494" s="138">
        <v>87.4132</v>
      </c>
      <c r="E494" s="207">
        <f t="shared" si="31"/>
        <v>0.005400000000008731</v>
      </c>
      <c r="F494" s="172">
        <f t="shared" si="35"/>
        <v>14.7070839121081</v>
      </c>
      <c r="G494" s="207">
        <f t="shared" si="32"/>
        <v>367.17</v>
      </c>
      <c r="H494" s="191">
        <v>12</v>
      </c>
      <c r="I494" s="147">
        <v>688.12</v>
      </c>
      <c r="J494" s="147">
        <v>320.95</v>
      </c>
    </row>
    <row r="495" spans="1:10" ht="23.25">
      <c r="A495" s="130">
        <v>22807</v>
      </c>
      <c r="B495" s="191">
        <v>1</v>
      </c>
      <c r="C495" s="138">
        <v>85.4226</v>
      </c>
      <c r="D495" s="138">
        <v>85.4362</v>
      </c>
      <c r="E495" s="207">
        <f t="shared" si="31"/>
        <v>0.013599999999996726</v>
      </c>
      <c r="F495" s="172">
        <f t="shared" si="35"/>
        <v>39.133312232028096</v>
      </c>
      <c r="G495" s="207">
        <f t="shared" si="32"/>
        <v>347.53000000000003</v>
      </c>
      <c r="H495" s="191">
        <v>13</v>
      </c>
      <c r="I495" s="147">
        <v>646.98</v>
      </c>
      <c r="J495" s="147">
        <v>299.45</v>
      </c>
    </row>
    <row r="496" spans="1:10" ht="23.25">
      <c r="A496" s="130"/>
      <c r="B496" s="191">
        <v>2</v>
      </c>
      <c r="C496" s="138">
        <v>87.495</v>
      </c>
      <c r="D496" s="138">
        <v>87.5023</v>
      </c>
      <c r="E496" s="207">
        <f t="shared" si="31"/>
        <v>0.00730000000000075</v>
      </c>
      <c r="F496" s="172">
        <f t="shared" si="35"/>
        <v>26.805713656228654</v>
      </c>
      <c r="G496" s="207">
        <f t="shared" si="32"/>
        <v>272.33000000000004</v>
      </c>
      <c r="H496" s="191">
        <v>14</v>
      </c>
      <c r="I496" s="147">
        <v>824.74</v>
      </c>
      <c r="J496" s="147">
        <v>552.41</v>
      </c>
    </row>
    <row r="497" spans="1:10" ht="23.25">
      <c r="A497" s="130"/>
      <c r="B497" s="191">
        <v>3</v>
      </c>
      <c r="C497" s="138">
        <v>85.8747</v>
      </c>
      <c r="D497" s="138">
        <v>85.8796</v>
      </c>
      <c r="E497" s="207">
        <f t="shared" si="31"/>
        <v>0.004899999999992133</v>
      </c>
      <c r="F497" s="172">
        <f t="shared" si="35"/>
        <v>17.251698764187353</v>
      </c>
      <c r="G497" s="207">
        <f t="shared" si="32"/>
        <v>284.03</v>
      </c>
      <c r="H497" s="191">
        <v>15</v>
      </c>
      <c r="I497" s="147">
        <v>838.97</v>
      </c>
      <c r="J497" s="147">
        <v>554.94</v>
      </c>
    </row>
    <row r="498" spans="1:10" ht="23.25">
      <c r="A498" s="130">
        <v>22815</v>
      </c>
      <c r="B498" s="191">
        <v>4</v>
      </c>
      <c r="C498" s="138">
        <v>85.0102</v>
      </c>
      <c r="D498" s="138">
        <v>85.0168</v>
      </c>
      <c r="E498" s="207">
        <f t="shared" si="31"/>
        <v>0.0066000000000059345</v>
      </c>
      <c r="F498" s="172">
        <f t="shared" si="35"/>
        <v>20.000606078990078</v>
      </c>
      <c r="G498" s="207">
        <f t="shared" si="32"/>
        <v>329.98999999999995</v>
      </c>
      <c r="H498" s="191">
        <v>16</v>
      </c>
      <c r="I498" s="147">
        <v>644.16</v>
      </c>
      <c r="J498" s="147">
        <v>314.17</v>
      </c>
    </row>
    <row r="499" spans="1:10" ht="23.25">
      <c r="A499" s="130"/>
      <c r="B499" s="191">
        <v>5</v>
      </c>
      <c r="C499" s="138">
        <v>85.0457</v>
      </c>
      <c r="D499" s="138">
        <v>85.0584</v>
      </c>
      <c r="E499" s="207">
        <f t="shared" si="31"/>
        <v>0.012700000000009481</v>
      </c>
      <c r="F499" s="172">
        <f t="shared" si="35"/>
        <v>38.6464609579742</v>
      </c>
      <c r="G499" s="207">
        <f t="shared" si="32"/>
        <v>328.62</v>
      </c>
      <c r="H499" s="191">
        <v>17</v>
      </c>
      <c r="I499" s="147">
        <v>642.99</v>
      </c>
      <c r="J499" s="147">
        <v>314.37</v>
      </c>
    </row>
    <row r="500" spans="1:10" ht="23.25">
      <c r="A500" s="130"/>
      <c r="B500" s="191">
        <v>6</v>
      </c>
      <c r="C500" s="138">
        <v>87.4161</v>
      </c>
      <c r="D500" s="138">
        <v>87.4241</v>
      </c>
      <c r="E500" s="207">
        <f t="shared" si="31"/>
        <v>0.007999999999995566</v>
      </c>
      <c r="F500" s="172">
        <f t="shared" si="35"/>
        <v>23.584905660364285</v>
      </c>
      <c r="G500" s="207">
        <f t="shared" si="32"/>
        <v>339.20000000000005</v>
      </c>
      <c r="H500" s="191">
        <v>18</v>
      </c>
      <c r="I500" s="147">
        <v>725.08</v>
      </c>
      <c r="J500" s="147">
        <v>385.88</v>
      </c>
    </row>
    <row r="501" spans="1:10" ht="23.25">
      <c r="A501" s="130">
        <v>22822</v>
      </c>
      <c r="B501" s="191">
        <v>7</v>
      </c>
      <c r="C501" s="138">
        <v>86.443</v>
      </c>
      <c r="D501" s="138">
        <v>86.4643</v>
      </c>
      <c r="E501" s="207">
        <f t="shared" si="31"/>
        <v>0.021299999999996544</v>
      </c>
      <c r="F501" s="172">
        <f t="shared" si="35"/>
        <v>76.84814373848738</v>
      </c>
      <c r="G501" s="207">
        <f t="shared" si="32"/>
        <v>277.16999999999996</v>
      </c>
      <c r="H501" s="191">
        <v>19</v>
      </c>
      <c r="I501" s="147">
        <v>814.68</v>
      </c>
      <c r="J501" s="147">
        <v>537.51</v>
      </c>
    </row>
    <row r="502" spans="1:10" ht="23.25">
      <c r="A502" s="130"/>
      <c r="B502" s="191">
        <v>8</v>
      </c>
      <c r="C502" s="138">
        <v>84.8112</v>
      </c>
      <c r="D502" s="138">
        <v>84.8408</v>
      </c>
      <c r="E502" s="207">
        <f t="shared" si="31"/>
        <v>0.02960000000000207</v>
      </c>
      <c r="F502" s="172">
        <f t="shared" si="35"/>
        <v>106.82835282229709</v>
      </c>
      <c r="G502" s="207">
        <f t="shared" si="32"/>
        <v>277.0799999999999</v>
      </c>
      <c r="H502" s="191">
        <v>20</v>
      </c>
      <c r="I502" s="147">
        <v>811.8</v>
      </c>
      <c r="J502" s="147">
        <v>534.72</v>
      </c>
    </row>
    <row r="503" spans="1:10" ht="23.25">
      <c r="A503" s="130"/>
      <c r="B503" s="191">
        <v>9</v>
      </c>
      <c r="C503" s="138">
        <v>87.6613</v>
      </c>
      <c r="D503" s="138">
        <v>87.6918</v>
      </c>
      <c r="E503" s="207">
        <f t="shared" si="31"/>
        <v>0.030500000000003524</v>
      </c>
      <c r="F503" s="172">
        <f t="shared" si="35"/>
        <v>90.31684927451442</v>
      </c>
      <c r="G503" s="207">
        <f t="shared" si="32"/>
        <v>337.70000000000005</v>
      </c>
      <c r="H503" s="191">
        <v>21</v>
      </c>
      <c r="I503" s="147">
        <v>691.6</v>
      </c>
      <c r="J503" s="147">
        <v>353.9</v>
      </c>
    </row>
    <row r="504" spans="1:10" ht="23.25">
      <c r="A504" s="130">
        <v>22836</v>
      </c>
      <c r="B504" s="191">
        <v>7</v>
      </c>
      <c r="C504" s="138">
        <v>86.4302</v>
      </c>
      <c r="D504" s="138">
        <v>86.442</v>
      </c>
      <c r="E504" s="207">
        <f t="shared" si="31"/>
        <v>0.011799999999993815</v>
      </c>
      <c r="F504" s="172">
        <f t="shared" si="35"/>
        <v>47.70953786436671</v>
      </c>
      <c r="G504" s="207">
        <f aca="true" t="shared" si="36" ref="G504:G554">I504-J504</f>
        <v>247.32999999999993</v>
      </c>
      <c r="H504" s="191">
        <v>22</v>
      </c>
      <c r="I504" s="147">
        <v>816.65</v>
      </c>
      <c r="J504" s="147">
        <v>569.32</v>
      </c>
    </row>
    <row r="505" spans="1:10" ht="23.25">
      <c r="A505" s="130"/>
      <c r="B505" s="191">
        <v>8</v>
      </c>
      <c r="C505" s="138">
        <v>84.8023</v>
      </c>
      <c r="D505" s="138">
        <v>84.8156</v>
      </c>
      <c r="E505" s="207">
        <f t="shared" si="31"/>
        <v>0.013300000000000978</v>
      </c>
      <c r="F505" s="172">
        <f t="shared" si="35"/>
        <v>41.26206062110563</v>
      </c>
      <c r="G505" s="207">
        <f t="shared" si="36"/>
        <v>322.33</v>
      </c>
      <c r="H505" s="191">
        <v>23</v>
      </c>
      <c r="I505" s="147">
        <v>684.37</v>
      </c>
      <c r="J505" s="147">
        <v>362.04</v>
      </c>
    </row>
    <row r="506" spans="1:10" ht="23.25">
      <c r="A506" s="130"/>
      <c r="B506" s="191">
        <v>9</v>
      </c>
      <c r="C506" s="138">
        <v>87.6406</v>
      </c>
      <c r="D506" s="138">
        <v>87.648</v>
      </c>
      <c r="E506" s="207">
        <f t="shared" si="31"/>
        <v>0.007399999999989859</v>
      </c>
      <c r="F506" s="172">
        <f t="shared" si="35"/>
        <v>24.68641579927228</v>
      </c>
      <c r="G506" s="207">
        <f t="shared" si="36"/>
        <v>299.76000000000005</v>
      </c>
      <c r="H506" s="191">
        <v>24</v>
      </c>
      <c r="I506" s="147">
        <v>667.71</v>
      </c>
      <c r="J506" s="147">
        <v>367.95</v>
      </c>
    </row>
    <row r="507" spans="1:10" ht="23.25">
      <c r="A507" s="130">
        <v>22850</v>
      </c>
      <c r="B507" s="191">
        <v>10</v>
      </c>
      <c r="C507" s="138">
        <v>85.0945</v>
      </c>
      <c r="D507" s="138">
        <v>85.1039</v>
      </c>
      <c r="E507" s="207">
        <f t="shared" si="31"/>
        <v>0.009399999999999409</v>
      </c>
      <c r="F507" s="172">
        <f t="shared" si="35"/>
        <v>35.890191287081095</v>
      </c>
      <c r="G507" s="207">
        <f t="shared" si="36"/>
        <v>261.90999999999997</v>
      </c>
      <c r="H507" s="191">
        <v>25</v>
      </c>
      <c r="I507" s="147">
        <v>837.01</v>
      </c>
      <c r="J507" s="147">
        <v>575.1</v>
      </c>
    </row>
    <row r="508" spans="1:10" ht="23.25">
      <c r="A508" s="130"/>
      <c r="B508" s="191">
        <v>11</v>
      </c>
      <c r="C508" s="138">
        <v>86.1025</v>
      </c>
      <c r="D508" s="138">
        <v>86.1096</v>
      </c>
      <c r="E508" s="207">
        <f t="shared" si="31"/>
        <v>0.007099999999994111</v>
      </c>
      <c r="F508" s="172">
        <f t="shared" si="35"/>
        <v>19.705253809203494</v>
      </c>
      <c r="G508" s="207">
        <f t="shared" si="36"/>
        <v>360.31</v>
      </c>
      <c r="H508" s="191">
        <v>26</v>
      </c>
      <c r="I508" s="147">
        <v>699.64</v>
      </c>
      <c r="J508" s="147">
        <v>339.33</v>
      </c>
    </row>
    <row r="509" spans="1:10" ht="23.25">
      <c r="A509" s="130"/>
      <c r="B509" s="191">
        <v>12</v>
      </c>
      <c r="C509" s="138">
        <v>84.8473</v>
      </c>
      <c r="D509" s="138">
        <v>84.8575</v>
      </c>
      <c r="E509" s="207">
        <f t="shared" si="31"/>
        <v>0.010199999999997544</v>
      </c>
      <c r="F509" s="172">
        <f t="shared" si="35"/>
        <v>31.40587474597433</v>
      </c>
      <c r="G509" s="207">
        <f t="shared" si="36"/>
        <v>324.78000000000003</v>
      </c>
      <c r="H509" s="191">
        <v>27</v>
      </c>
      <c r="I509" s="147">
        <v>803.74</v>
      </c>
      <c r="J509" s="147">
        <v>478.96</v>
      </c>
    </row>
    <row r="510" spans="1:10" ht="23.25">
      <c r="A510" s="130">
        <v>22865</v>
      </c>
      <c r="B510" s="191">
        <v>19</v>
      </c>
      <c r="C510" s="138">
        <v>89.0081</v>
      </c>
      <c r="D510" s="138">
        <v>89.0759</v>
      </c>
      <c r="E510" s="207">
        <f t="shared" si="31"/>
        <v>0.06780000000000541</v>
      </c>
      <c r="F510" s="172">
        <f t="shared" si="35"/>
        <v>222.87968441816372</v>
      </c>
      <c r="G510" s="207">
        <f t="shared" si="36"/>
        <v>304.20000000000005</v>
      </c>
      <c r="H510" s="191">
        <v>28</v>
      </c>
      <c r="I510" s="147">
        <v>724.72</v>
      </c>
      <c r="J510" s="147">
        <v>420.52</v>
      </c>
    </row>
    <row r="511" spans="1:10" ht="23.25">
      <c r="A511" s="130"/>
      <c r="B511" s="191">
        <v>20</v>
      </c>
      <c r="C511" s="138">
        <v>84.7035</v>
      </c>
      <c r="D511" s="138">
        <v>84.7651</v>
      </c>
      <c r="E511" s="207">
        <f t="shared" si="31"/>
        <v>0.061599999999998545</v>
      </c>
      <c r="F511" s="172">
        <f t="shared" si="35"/>
        <v>196.69827889005506</v>
      </c>
      <c r="G511" s="207">
        <f t="shared" si="36"/>
        <v>313.17</v>
      </c>
      <c r="H511" s="191">
        <v>29</v>
      </c>
      <c r="I511" s="147">
        <v>661.76</v>
      </c>
      <c r="J511" s="147">
        <v>348.59</v>
      </c>
    </row>
    <row r="512" spans="1:10" ht="23.25">
      <c r="A512" s="130"/>
      <c r="B512" s="191">
        <v>21</v>
      </c>
      <c r="C512" s="138">
        <v>86.4155</v>
      </c>
      <c r="D512" s="138">
        <v>86.5061</v>
      </c>
      <c r="E512" s="207">
        <f t="shared" si="31"/>
        <v>0.09060000000000912</v>
      </c>
      <c r="F512" s="172">
        <f t="shared" si="35"/>
        <v>351.121962562528</v>
      </c>
      <c r="G512" s="207">
        <f t="shared" si="36"/>
        <v>258.0300000000001</v>
      </c>
      <c r="H512" s="191">
        <v>30</v>
      </c>
      <c r="I512" s="147">
        <v>836.19</v>
      </c>
      <c r="J512" s="147">
        <v>578.16</v>
      </c>
    </row>
    <row r="513" spans="1:10" ht="23.25">
      <c r="A513" s="130">
        <v>22879</v>
      </c>
      <c r="B513" s="191">
        <v>22</v>
      </c>
      <c r="C513" s="138">
        <v>85.1756</v>
      </c>
      <c r="D513" s="138">
        <v>85.2188</v>
      </c>
      <c r="E513" s="207">
        <f t="shared" si="31"/>
        <v>0.043199999999998795</v>
      </c>
      <c r="F513" s="172">
        <f t="shared" si="35"/>
        <v>129.57797174479975</v>
      </c>
      <c r="G513" s="207">
        <f t="shared" si="36"/>
        <v>333.39</v>
      </c>
      <c r="H513" s="191">
        <v>31</v>
      </c>
      <c r="I513" s="147">
        <v>734.38</v>
      </c>
      <c r="J513" s="147">
        <v>400.99</v>
      </c>
    </row>
    <row r="514" spans="1:10" ht="23.25">
      <c r="A514" s="130"/>
      <c r="B514" s="191">
        <v>23</v>
      </c>
      <c r="C514" s="138">
        <v>87.7366</v>
      </c>
      <c r="D514" s="138">
        <v>87.7887</v>
      </c>
      <c r="E514" s="207">
        <f t="shared" si="31"/>
        <v>0.05210000000001003</v>
      </c>
      <c r="F514" s="172">
        <f t="shared" si="35"/>
        <v>143.46293644677283</v>
      </c>
      <c r="G514" s="207">
        <f t="shared" si="36"/>
        <v>363.16</v>
      </c>
      <c r="H514" s="191">
        <v>32</v>
      </c>
      <c r="I514" s="147">
        <v>728.96</v>
      </c>
      <c r="J514" s="147">
        <v>365.8</v>
      </c>
    </row>
    <row r="515" spans="1:10" ht="23.25">
      <c r="A515" s="130"/>
      <c r="B515" s="191">
        <v>24</v>
      </c>
      <c r="C515" s="138">
        <v>88.1088</v>
      </c>
      <c r="D515" s="138">
        <v>88.1694</v>
      </c>
      <c r="E515" s="207">
        <f t="shared" si="31"/>
        <v>0.06059999999999377</v>
      </c>
      <c r="F515" s="172">
        <f t="shared" si="35"/>
        <v>182.32692481268998</v>
      </c>
      <c r="G515" s="207">
        <f t="shared" si="36"/>
        <v>332.37</v>
      </c>
      <c r="H515" s="191">
        <v>33</v>
      </c>
      <c r="I515" s="147">
        <v>697.38</v>
      </c>
      <c r="J515" s="147">
        <v>365.01</v>
      </c>
    </row>
    <row r="516" spans="1:10" ht="23.25">
      <c r="A516" s="130">
        <v>22884</v>
      </c>
      <c r="B516" s="191">
        <v>25</v>
      </c>
      <c r="C516" s="138">
        <v>87.0984</v>
      </c>
      <c r="D516" s="138">
        <v>87.1672</v>
      </c>
      <c r="E516" s="207">
        <f t="shared" si="31"/>
        <v>0.06879999999999598</v>
      </c>
      <c r="F516" s="172">
        <f t="shared" si="35"/>
        <v>230.89572775781446</v>
      </c>
      <c r="G516" s="207">
        <f t="shared" si="36"/>
        <v>297.96999999999997</v>
      </c>
      <c r="H516" s="191">
        <v>34</v>
      </c>
      <c r="I516" s="147">
        <v>785.41</v>
      </c>
      <c r="J516" s="147">
        <v>487.44</v>
      </c>
    </row>
    <row r="517" spans="1:10" ht="23.25">
      <c r="A517" s="130"/>
      <c r="B517" s="191">
        <v>26</v>
      </c>
      <c r="C517" s="138">
        <v>85.854</v>
      </c>
      <c r="D517" s="138">
        <v>85.9156</v>
      </c>
      <c r="E517" s="207">
        <f t="shared" si="31"/>
        <v>0.061599999999998545</v>
      </c>
      <c r="F517" s="172">
        <f t="shared" si="35"/>
        <v>239.09330849246447</v>
      </c>
      <c r="G517" s="207">
        <f t="shared" si="36"/>
        <v>257.64</v>
      </c>
      <c r="H517" s="191">
        <v>35</v>
      </c>
      <c r="I517" s="147">
        <v>821.41</v>
      </c>
      <c r="J517" s="147">
        <v>563.77</v>
      </c>
    </row>
    <row r="518" spans="1:10" ht="23.25">
      <c r="A518" s="130"/>
      <c r="B518" s="191">
        <v>27</v>
      </c>
      <c r="C518" s="138">
        <v>86.0235</v>
      </c>
      <c r="D518" s="138">
        <v>86.0883</v>
      </c>
      <c r="E518" s="207">
        <f t="shared" si="31"/>
        <v>0.0648000000000053</v>
      </c>
      <c r="F518" s="172">
        <f t="shared" si="35"/>
        <v>242.10722959090342</v>
      </c>
      <c r="G518" s="207">
        <f t="shared" si="36"/>
        <v>267.65</v>
      </c>
      <c r="H518" s="191">
        <v>36</v>
      </c>
      <c r="I518" s="147">
        <v>805.63</v>
      </c>
      <c r="J518" s="147">
        <v>537.98</v>
      </c>
    </row>
    <row r="519" spans="1:10" ht="23.25">
      <c r="A519" s="130">
        <v>22921</v>
      </c>
      <c r="B519" s="191">
        <v>1</v>
      </c>
      <c r="C519" s="138">
        <v>85.421</v>
      </c>
      <c r="D519" s="138">
        <v>85.421</v>
      </c>
      <c r="E519" s="207">
        <f t="shared" si="31"/>
        <v>0</v>
      </c>
      <c r="F519" s="172">
        <f t="shared" si="35"/>
        <v>0</v>
      </c>
      <c r="G519" s="207">
        <f t="shared" si="36"/>
        <v>221.52999999999997</v>
      </c>
      <c r="H519" s="191">
        <v>37</v>
      </c>
      <c r="I519" s="147">
        <v>786.76</v>
      </c>
      <c r="J519" s="147">
        <v>565.23</v>
      </c>
    </row>
    <row r="520" spans="1:10" ht="23.25">
      <c r="A520" s="130"/>
      <c r="B520" s="191">
        <v>2</v>
      </c>
      <c r="C520" s="138">
        <v>87.4771</v>
      </c>
      <c r="D520" s="138">
        <v>87.4774</v>
      </c>
      <c r="E520" s="207">
        <f t="shared" si="31"/>
        <v>0.00030000000000995897</v>
      </c>
      <c r="F520" s="172">
        <f t="shared" si="35"/>
        <v>1.1655464470646062</v>
      </c>
      <c r="G520" s="207">
        <f t="shared" si="36"/>
        <v>257.39</v>
      </c>
      <c r="H520" s="191">
        <v>38</v>
      </c>
      <c r="I520" s="147">
        <v>678.13</v>
      </c>
      <c r="J520" s="147">
        <v>420.74</v>
      </c>
    </row>
    <row r="521" spans="1:10" ht="23.25">
      <c r="A521" s="130"/>
      <c r="B521" s="191">
        <v>3</v>
      </c>
      <c r="C521" s="138">
        <v>85.8841</v>
      </c>
      <c r="D521" s="138">
        <v>85.8914</v>
      </c>
      <c r="E521" s="207">
        <f t="shared" si="31"/>
        <v>0.00730000000000075</v>
      </c>
      <c r="F521" s="172">
        <f t="shared" si="35"/>
        <v>26.23351421281759</v>
      </c>
      <c r="G521" s="207">
        <f t="shared" si="36"/>
        <v>278.27</v>
      </c>
      <c r="H521" s="191">
        <v>39</v>
      </c>
      <c r="I521" s="147">
        <v>651.4</v>
      </c>
      <c r="J521" s="147">
        <v>373.13</v>
      </c>
    </row>
    <row r="522" spans="1:10" ht="23.25">
      <c r="A522" s="130">
        <v>22929</v>
      </c>
      <c r="B522" s="191">
        <v>4</v>
      </c>
      <c r="C522" s="138">
        <v>85.0225</v>
      </c>
      <c r="D522" s="138">
        <v>85.0258</v>
      </c>
      <c r="E522" s="207">
        <f t="shared" si="31"/>
        <v>0.0033000000000100727</v>
      </c>
      <c r="F522" s="172">
        <f t="shared" si="35"/>
        <v>11.689691817251406</v>
      </c>
      <c r="G522" s="207">
        <f t="shared" si="36"/>
        <v>282.30000000000007</v>
      </c>
      <c r="H522" s="191">
        <v>40</v>
      </c>
      <c r="I522" s="147">
        <v>643.44</v>
      </c>
      <c r="J522" s="147">
        <v>361.14</v>
      </c>
    </row>
    <row r="523" spans="1:10" ht="23.25">
      <c r="A523" s="130"/>
      <c r="B523" s="191">
        <v>5</v>
      </c>
      <c r="C523" s="138">
        <v>85.0641</v>
      </c>
      <c r="D523" s="138">
        <v>85.0675</v>
      </c>
      <c r="E523" s="207">
        <f t="shared" si="31"/>
        <v>0.0033999999999991815</v>
      </c>
      <c r="F523" s="172">
        <f t="shared" si="35"/>
        <v>13.09253340521076</v>
      </c>
      <c r="G523" s="207">
        <f t="shared" si="36"/>
        <v>259.68999999999994</v>
      </c>
      <c r="H523" s="191">
        <v>41</v>
      </c>
      <c r="I523" s="147">
        <v>776.05</v>
      </c>
      <c r="J523" s="147">
        <v>516.36</v>
      </c>
    </row>
    <row r="524" spans="1:10" ht="23.25">
      <c r="A524" s="130"/>
      <c r="B524" s="191">
        <v>6</v>
      </c>
      <c r="C524" s="138">
        <v>87.4816</v>
      </c>
      <c r="D524" s="138">
        <v>87.4846</v>
      </c>
      <c r="E524" s="207">
        <f t="shared" si="31"/>
        <v>0.0030000000000001137</v>
      </c>
      <c r="F524" s="172">
        <f t="shared" si="35"/>
        <v>11.020498126515735</v>
      </c>
      <c r="G524" s="207">
        <f t="shared" si="36"/>
        <v>272.22</v>
      </c>
      <c r="H524" s="191">
        <v>42</v>
      </c>
      <c r="I524" s="147">
        <v>656</v>
      </c>
      <c r="J524" s="147">
        <v>383.78</v>
      </c>
    </row>
    <row r="525" spans="1:10" ht="23.25">
      <c r="A525" s="130">
        <v>22951</v>
      </c>
      <c r="B525" s="191">
        <v>13</v>
      </c>
      <c r="C525" s="138">
        <v>87.169</v>
      </c>
      <c r="D525" s="138">
        <v>87.1772</v>
      </c>
      <c r="E525" s="207">
        <f t="shared" si="31"/>
        <v>0.008200000000002206</v>
      </c>
      <c r="F525" s="172">
        <f t="shared" si="35"/>
        <v>28.71751768579605</v>
      </c>
      <c r="G525" s="207">
        <f t="shared" si="36"/>
        <v>285.54</v>
      </c>
      <c r="H525" s="191">
        <v>43</v>
      </c>
      <c r="I525" s="147">
        <v>791.63</v>
      </c>
      <c r="J525" s="147">
        <v>506.09</v>
      </c>
    </row>
    <row r="526" spans="1:10" ht="23.25">
      <c r="A526" s="130"/>
      <c r="B526" s="191">
        <v>14</v>
      </c>
      <c r="C526" s="138">
        <v>85.9593</v>
      </c>
      <c r="D526" s="138">
        <v>85.9715</v>
      </c>
      <c r="E526" s="207">
        <f t="shared" si="31"/>
        <v>0.012200000000007094</v>
      </c>
      <c r="F526" s="172">
        <f t="shared" si="35"/>
        <v>45.16845612738652</v>
      </c>
      <c r="G526" s="207">
        <f t="shared" si="36"/>
        <v>270.0999999999999</v>
      </c>
      <c r="H526" s="191">
        <v>44</v>
      </c>
      <c r="I526" s="147">
        <v>825.56</v>
      </c>
      <c r="J526" s="147">
        <v>555.46</v>
      </c>
    </row>
    <row r="527" spans="1:10" ht="23.25">
      <c r="A527" s="130"/>
      <c r="B527" s="191">
        <v>15</v>
      </c>
      <c r="C527" s="138">
        <v>87.0163</v>
      </c>
      <c r="D527" s="138">
        <v>87.025</v>
      </c>
      <c r="E527" s="207">
        <f t="shared" si="31"/>
        <v>0.008700000000004593</v>
      </c>
      <c r="F527" s="172">
        <f t="shared" si="35"/>
        <v>34.13103177718552</v>
      </c>
      <c r="G527" s="207">
        <f t="shared" si="36"/>
        <v>254.9000000000001</v>
      </c>
      <c r="H527" s="191">
        <v>45</v>
      </c>
      <c r="I527" s="147">
        <v>801.69</v>
      </c>
      <c r="J527" s="147">
        <v>546.79</v>
      </c>
    </row>
    <row r="528" spans="1:10" ht="23.25">
      <c r="A528" s="130">
        <v>22970</v>
      </c>
      <c r="B528" s="191">
        <v>16</v>
      </c>
      <c r="C528" s="138">
        <v>85.6558</v>
      </c>
      <c r="D528" s="138">
        <v>85.6634</v>
      </c>
      <c r="E528" s="207">
        <f t="shared" si="31"/>
        <v>0.0075999999999964984</v>
      </c>
      <c r="F528" s="172">
        <f t="shared" si="35"/>
        <v>30.733147316901192</v>
      </c>
      <c r="G528" s="207">
        <f t="shared" si="36"/>
        <v>247.29000000000008</v>
      </c>
      <c r="H528" s="191">
        <v>46</v>
      </c>
      <c r="I528" s="147">
        <v>799.82</v>
      </c>
      <c r="J528" s="147">
        <v>552.53</v>
      </c>
    </row>
    <row r="529" spans="1:10" ht="23.25">
      <c r="A529" s="130"/>
      <c r="B529" s="191">
        <v>17</v>
      </c>
      <c r="C529" s="138">
        <v>85.6601</v>
      </c>
      <c r="D529" s="138">
        <v>85.6659</v>
      </c>
      <c r="E529" s="207">
        <f t="shared" si="31"/>
        <v>0.005799999999993588</v>
      </c>
      <c r="F529" s="172">
        <f t="shared" si="35"/>
        <v>22.044012010161484</v>
      </c>
      <c r="G529" s="207">
        <f t="shared" si="36"/>
        <v>263.11</v>
      </c>
      <c r="H529" s="191">
        <v>47</v>
      </c>
      <c r="I529" s="147">
        <v>816.47</v>
      </c>
      <c r="J529" s="147">
        <v>553.36</v>
      </c>
    </row>
    <row r="530" spans="1:10" ht="23.25">
      <c r="A530" s="130"/>
      <c r="B530" s="191">
        <v>18</v>
      </c>
      <c r="C530" s="138">
        <v>86.8238</v>
      </c>
      <c r="D530" s="138">
        <v>86.8299</v>
      </c>
      <c r="E530" s="207">
        <f t="shared" si="31"/>
        <v>0.006099999999989336</v>
      </c>
      <c r="F530" s="172">
        <f t="shared" si="35"/>
        <v>25.300705101573353</v>
      </c>
      <c r="G530" s="207">
        <f t="shared" si="36"/>
        <v>241.10000000000002</v>
      </c>
      <c r="H530" s="191">
        <v>48</v>
      </c>
      <c r="I530" s="147">
        <v>807.2</v>
      </c>
      <c r="J530" s="147">
        <v>566.1</v>
      </c>
    </row>
    <row r="531" spans="1:10" ht="23.25">
      <c r="A531" s="130">
        <v>22982</v>
      </c>
      <c r="B531" s="191">
        <v>25</v>
      </c>
      <c r="C531" s="138">
        <v>84.9523</v>
      </c>
      <c r="D531" s="138">
        <v>84.9643</v>
      </c>
      <c r="E531" s="207">
        <f t="shared" si="31"/>
        <v>0.012000000000000455</v>
      </c>
      <c r="F531" s="172">
        <f t="shared" si="35"/>
        <v>36.68602873739057</v>
      </c>
      <c r="G531" s="207">
        <f t="shared" si="36"/>
        <v>327.09999999999997</v>
      </c>
      <c r="H531" s="191">
        <v>49</v>
      </c>
      <c r="I531" s="147">
        <v>813.55</v>
      </c>
      <c r="J531" s="147">
        <v>486.45</v>
      </c>
    </row>
    <row r="532" spans="1:10" ht="23.25">
      <c r="A532" s="130"/>
      <c r="B532" s="191">
        <v>26</v>
      </c>
      <c r="C532" s="138">
        <v>90.865</v>
      </c>
      <c r="D532" s="138">
        <v>90.8713</v>
      </c>
      <c r="E532" s="207">
        <f t="shared" si="31"/>
        <v>0.006300000000010186</v>
      </c>
      <c r="F532" s="172">
        <f t="shared" si="35"/>
        <v>19.51975213016324</v>
      </c>
      <c r="G532" s="207">
        <f t="shared" si="36"/>
        <v>322.75</v>
      </c>
      <c r="H532" s="191">
        <v>50</v>
      </c>
      <c r="I532" s="147">
        <v>766.22</v>
      </c>
      <c r="J532" s="147">
        <v>443.47</v>
      </c>
    </row>
    <row r="533" spans="1:10" ht="23.25">
      <c r="A533" s="130"/>
      <c r="B533" s="191">
        <v>27</v>
      </c>
      <c r="C533" s="138">
        <v>85.9845</v>
      </c>
      <c r="D533" s="138">
        <v>85.9921</v>
      </c>
      <c r="E533" s="207">
        <f t="shared" si="31"/>
        <v>0.0075999999999964984</v>
      </c>
      <c r="F533" s="172">
        <f t="shared" si="35"/>
        <v>25.009872318008753</v>
      </c>
      <c r="G533" s="207">
        <f t="shared" si="36"/>
        <v>303.87999999999994</v>
      </c>
      <c r="H533" s="191">
        <v>51</v>
      </c>
      <c r="I533" s="147">
        <v>812.93</v>
      </c>
      <c r="J533" s="147">
        <v>509.05</v>
      </c>
    </row>
    <row r="534" spans="1:10" ht="23.25">
      <c r="A534" s="130">
        <v>22996</v>
      </c>
      <c r="B534" s="191">
        <v>28</v>
      </c>
      <c r="C534" s="138">
        <v>91.7391</v>
      </c>
      <c r="D534" s="138">
        <v>91.7471</v>
      </c>
      <c r="E534" s="207">
        <f t="shared" si="31"/>
        <v>0.008000000000009777</v>
      </c>
      <c r="F534" s="172">
        <f t="shared" si="35"/>
        <v>27.31680666533421</v>
      </c>
      <c r="G534" s="207">
        <f t="shared" si="36"/>
        <v>292.86</v>
      </c>
      <c r="H534" s="191">
        <v>52</v>
      </c>
      <c r="I534" s="147">
        <v>828.39</v>
      </c>
      <c r="J534" s="147">
        <v>535.53</v>
      </c>
    </row>
    <row r="535" spans="1:10" ht="23.25">
      <c r="A535" s="130"/>
      <c r="B535" s="191">
        <v>29</v>
      </c>
      <c r="C535" s="138">
        <v>85.2678</v>
      </c>
      <c r="D535" s="138">
        <v>85.2757</v>
      </c>
      <c r="E535" s="207">
        <f t="shared" si="31"/>
        <v>0.007900000000006457</v>
      </c>
      <c r="F535" s="172">
        <f t="shared" si="35"/>
        <v>26.39492148348299</v>
      </c>
      <c r="G535" s="207">
        <f t="shared" si="36"/>
        <v>299.29999999999995</v>
      </c>
      <c r="H535" s="191">
        <v>53</v>
      </c>
      <c r="I535" s="147">
        <v>850.28</v>
      </c>
      <c r="J535" s="147">
        <v>550.98</v>
      </c>
    </row>
    <row r="536" spans="1:10" ht="23.25">
      <c r="A536" s="130"/>
      <c r="B536" s="191">
        <v>30</v>
      </c>
      <c r="C536" s="138">
        <v>85.3121</v>
      </c>
      <c r="D536" s="138">
        <v>85.3212</v>
      </c>
      <c r="E536" s="207">
        <f t="shared" si="31"/>
        <v>0.00910000000000366</v>
      </c>
      <c r="F536" s="172">
        <f t="shared" si="35"/>
        <v>31.08241964683424</v>
      </c>
      <c r="G536" s="207">
        <f t="shared" si="36"/>
        <v>292.77</v>
      </c>
      <c r="H536" s="191">
        <v>54</v>
      </c>
      <c r="I536" s="147">
        <v>805.14</v>
      </c>
      <c r="J536" s="147">
        <v>512.37</v>
      </c>
    </row>
    <row r="537" spans="1:10" ht="23.25">
      <c r="A537" s="130">
        <v>23026</v>
      </c>
      <c r="B537" s="191">
        <v>31</v>
      </c>
      <c r="C537" s="138">
        <v>93.4376</v>
      </c>
      <c r="D537" s="138">
        <v>93.4439</v>
      </c>
      <c r="E537" s="207">
        <f t="shared" si="31"/>
        <v>0.0062999999999959755</v>
      </c>
      <c r="F537" s="172">
        <f aca="true" t="shared" si="37" ref="F537:F577">((10^6)*E537/G537)</f>
        <v>20.97552855001157</v>
      </c>
      <c r="G537" s="207">
        <f t="shared" si="36"/>
        <v>300.35</v>
      </c>
      <c r="H537" s="191">
        <v>55</v>
      </c>
      <c r="I537" s="147">
        <v>637.87</v>
      </c>
      <c r="J537" s="147">
        <v>337.52</v>
      </c>
    </row>
    <row r="538" spans="1:10" ht="23.25">
      <c r="A538" s="130"/>
      <c r="B538" s="191">
        <v>32</v>
      </c>
      <c r="C538" s="138">
        <v>84.0034</v>
      </c>
      <c r="D538" s="138">
        <v>84.0059</v>
      </c>
      <c r="E538" s="207">
        <f t="shared" si="31"/>
        <v>0.0024999999999977263</v>
      </c>
      <c r="F538" s="172">
        <f t="shared" si="37"/>
        <v>7.8827053444670545</v>
      </c>
      <c r="G538" s="207">
        <f t="shared" si="36"/>
        <v>317.15</v>
      </c>
      <c r="H538" s="191">
        <v>56</v>
      </c>
      <c r="I538" s="147">
        <v>654.9</v>
      </c>
      <c r="J538" s="147">
        <v>337.75</v>
      </c>
    </row>
    <row r="539" spans="1:10" ht="23.25">
      <c r="A539" s="130"/>
      <c r="B539" s="191">
        <v>33</v>
      </c>
      <c r="C539" s="138">
        <v>91.094</v>
      </c>
      <c r="D539" s="138">
        <v>91.1012</v>
      </c>
      <c r="E539" s="207">
        <f t="shared" si="31"/>
        <v>0.0072000000000116415</v>
      </c>
      <c r="F539" s="172">
        <f t="shared" si="37"/>
        <v>31.13917481191783</v>
      </c>
      <c r="G539" s="207">
        <f t="shared" si="36"/>
        <v>231.22000000000003</v>
      </c>
      <c r="H539" s="191">
        <v>57</v>
      </c>
      <c r="I539" s="147">
        <v>784.6</v>
      </c>
      <c r="J539" s="147">
        <v>553.38</v>
      </c>
    </row>
    <row r="540" spans="1:10" ht="23.25">
      <c r="A540" s="130">
        <v>23038</v>
      </c>
      <c r="B540" s="191">
        <v>34</v>
      </c>
      <c r="C540" s="138">
        <v>84.3375</v>
      </c>
      <c r="D540" s="138">
        <v>84.3448</v>
      </c>
      <c r="E540" s="207">
        <f t="shared" si="31"/>
        <v>0.00730000000000075</v>
      </c>
      <c r="F540" s="172">
        <f t="shared" si="37"/>
        <v>27.33877612164163</v>
      </c>
      <c r="G540" s="207">
        <f t="shared" si="36"/>
        <v>267.0200000000001</v>
      </c>
      <c r="H540" s="191">
        <v>58</v>
      </c>
      <c r="I540" s="147">
        <v>800.83</v>
      </c>
      <c r="J540" s="147">
        <v>533.81</v>
      </c>
    </row>
    <row r="541" spans="1:10" ht="23.25">
      <c r="A541" s="130"/>
      <c r="B541" s="191">
        <v>35</v>
      </c>
      <c r="C541" s="138">
        <v>86.0447</v>
      </c>
      <c r="D541" s="138">
        <v>86.0523</v>
      </c>
      <c r="E541" s="207">
        <f t="shared" si="31"/>
        <v>0.0075999999999964984</v>
      </c>
      <c r="F541" s="172">
        <f t="shared" si="37"/>
        <v>22.7415542056809</v>
      </c>
      <c r="G541" s="207">
        <f t="shared" si="36"/>
        <v>334.18999999999994</v>
      </c>
      <c r="H541" s="191">
        <v>59</v>
      </c>
      <c r="I541" s="147">
        <v>703.43</v>
      </c>
      <c r="J541" s="147">
        <v>369.24</v>
      </c>
    </row>
    <row r="542" spans="1:10" ht="23.25">
      <c r="A542" s="130"/>
      <c r="B542" s="191">
        <v>36</v>
      </c>
      <c r="C542" s="138">
        <v>85.02</v>
      </c>
      <c r="D542" s="138">
        <v>85.0298</v>
      </c>
      <c r="E542" s="207">
        <f t="shared" si="31"/>
        <v>0.009799999999998477</v>
      </c>
      <c r="F542" s="172">
        <f t="shared" si="37"/>
        <v>33.67581870038306</v>
      </c>
      <c r="G542" s="207">
        <f t="shared" si="36"/>
        <v>291.01000000000005</v>
      </c>
      <c r="H542" s="191">
        <v>60</v>
      </c>
      <c r="I542" s="147">
        <v>712.94</v>
      </c>
      <c r="J542" s="147">
        <v>421.93</v>
      </c>
    </row>
    <row r="543" spans="1:10" ht="23.25">
      <c r="A543" s="130">
        <v>23056</v>
      </c>
      <c r="B543" s="191">
        <v>1</v>
      </c>
      <c r="C543" s="138">
        <v>85.4121</v>
      </c>
      <c r="D543" s="138">
        <v>85.4139</v>
      </c>
      <c r="E543" s="207">
        <f t="shared" si="31"/>
        <v>0.0018000000000029104</v>
      </c>
      <c r="F543" s="172">
        <f t="shared" si="37"/>
        <v>5.687383487639137</v>
      </c>
      <c r="G543" s="207">
        <f t="shared" si="36"/>
        <v>316.49</v>
      </c>
      <c r="H543" s="191">
        <v>61</v>
      </c>
      <c r="I543" s="147">
        <v>843.58</v>
      </c>
      <c r="J543" s="147">
        <v>527.09</v>
      </c>
    </row>
    <row r="544" spans="1:10" ht="23.25">
      <c r="A544" s="130"/>
      <c r="B544" s="191">
        <v>2</v>
      </c>
      <c r="C544" s="138">
        <v>87.4652</v>
      </c>
      <c r="D544" s="138">
        <v>87.466</v>
      </c>
      <c r="E544" s="207">
        <f t="shared" si="31"/>
        <v>0.0007999999999981355</v>
      </c>
      <c r="F544" s="172">
        <f t="shared" si="37"/>
        <v>2.2325789077055664</v>
      </c>
      <c r="G544" s="207">
        <f t="shared" si="36"/>
        <v>358.33</v>
      </c>
      <c r="H544" s="191">
        <v>62</v>
      </c>
      <c r="I544" s="147">
        <v>730.24</v>
      </c>
      <c r="J544" s="147">
        <v>371.91</v>
      </c>
    </row>
    <row r="545" spans="1:10" ht="23.25">
      <c r="A545" s="130"/>
      <c r="B545" s="191">
        <v>3</v>
      </c>
      <c r="C545" s="138">
        <v>85.8805</v>
      </c>
      <c r="D545" s="138">
        <v>85.8817</v>
      </c>
      <c r="E545" s="207">
        <f t="shared" si="31"/>
        <v>0.0011999999999972033</v>
      </c>
      <c r="F545" s="172">
        <f t="shared" si="37"/>
        <v>4.015526703243218</v>
      </c>
      <c r="G545" s="207">
        <f t="shared" si="36"/>
        <v>298.84000000000003</v>
      </c>
      <c r="H545" s="191">
        <v>63</v>
      </c>
      <c r="I545" s="147">
        <v>719.44</v>
      </c>
      <c r="J545" s="147">
        <v>420.6</v>
      </c>
    </row>
    <row r="546" spans="1:10" ht="23.25">
      <c r="A546" s="130">
        <v>23067</v>
      </c>
      <c r="B546" s="191">
        <v>4</v>
      </c>
      <c r="C546" s="138">
        <v>85.0351</v>
      </c>
      <c r="D546" s="138">
        <v>85.0356</v>
      </c>
      <c r="E546" s="207">
        <f t="shared" si="31"/>
        <v>0.0005000000000023874</v>
      </c>
      <c r="F546" s="172">
        <f t="shared" si="37"/>
        <v>1.4713671944040594</v>
      </c>
      <c r="G546" s="207">
        <f t="shared" si="36"/>
        <v>339.82</v>
      </c>
      <c r="H546" s="191">
        <v>64</v>
      </c>
      <c r="I546" s="147">
        <v>759.53</v>
      </c>
      <c r="J546" s="147">
        <v>419.71</v>
      </c>
    </row>
    <row r="547" spans="1:10" ht="23.25">
      <c r="A547" s="130">
        <v>23068</v>
      </c>
      <c r="B547" s="191">
        <v>5</v>
      </c>
      <c r="C547" s="138">
        <v>85.0491</v>
      </c>
      <c r="D547" s="138">
        <v>85.0504</v>
      </c>
      <c r="E547" s="207">
        <f t="shared" si="31"/>
        <v>0.001300000000000523</v>
      </c>
      <c r="F547" s="172">
        <f t="shared" si="37"/>
        <v>3.983941650579274</v>
      </c>
      <c r="G547" s="207">
        <f t="shared" si="36"/>
        <v>326.31</v>
      </c>
      <c r="H547" s="191">
        <v>65</v>
      </c>
      <c r="I547" s="147">
        <v>719.12</v>
      </c>
      <c r="J547" s="147">
        <v>392.81</v>
      </c>
    </row>
    <row r="548" spans="1:10" ht="23.25">
      <c r="A548" s="130"/>
      <c r="B548" s="191">
        <v>6</v>
      </c>
      <c r="C548" s="138">
        <v>87.4623</v>
      </c>
      <c r="D548" s="138">
        <v>87.463</v>
      </c>
      <c r="E548" s="207">
        <f t="shared" si="31"/>
        <v>0.0006999999999948159</v>
      </c>
      <c r="F548" s="172">
        <f t="shared" si="37"/>
        <v>1.9499150394016989</v>
      </c>
      <c r="G548" s="207">
        <f t="shared" si="36"/>
        <v>358.99</v>
      </c>
      <c r="H548" s="191">
        <v>66</v>
      </c>
      <c r="I548" s="147">
        <v>727.37</v>
      </c>
      <c r="J548" s="147">
        <v>368.38</v>
      </c>
    </row>
    <row r="549" spans="1:10" ht="23.25">
      <c r="A549" s="130">
        <v>23072</v>
      </c>
      <c r="B549" s="191">
        <v>1</v>
      </c>
      <c r="C549" s="138">
        <v>85.4273</v>
      </c>
      <c r="D549" s="138">
        <v>85.4416</v>
      </c>
      <c r="E549" s="207">
        <f t="shared" si="31"/>
        <v>0.014299999999991542</v>
      </c>
      <c r="F549" s="172">
        <f t="shared" si="37"/>
        <v>39.30515089877286</v>
      </c>
      <c r="G549" s="207">
        <f t="shared" si="36"/>
        <v>363.82</v>
      </c>
      <c r="H549" s="191">
        <v>67</v>
      </c>
      <c r="I549" s="147">
        <v>735.98</v>
      </c>
      <c r="J549" s="147">
        <v>372.16</v>
      </c>
    </row>
    <row r="550" spans="1:10" ht="23.25">
      <c r="A550" s="130"/>
      <c r="B550" s="191">
        <v>2</v>
      </c>
      <c r="C550" s="138">
        <v>87.4797</v>
      </c>
      <c r="D550" s="138">
        <v>87.4968</v>
      </c>
      <c r="E550" s="207">
        <f t="shared" si="31"/>
        <v>0.017099999999999227</v>
      </c>
      <c r="F550" s="172">
        <f t="shared" si="37"/>
        <v>61.84001157239704</v>
      </c>
      <c r="G550" s="207">
        <f t="shared" si="36"/>
        <v>276.52</v>
      </c>
      <c r="H550" s="191">
        <v>68</v>
      </c>
      <c r="I550" s="147">
        <v>829.74</v>
      </c>
      <c r="J550" s="147">
        <v>553.22</v>
      </c>
    </row>
    <row r="551" spans="1:10" ht="23.25">
      <c r="A551" s="130"/>
      <c r="B551" s="191">
        <v>3</v>
      </c>
      <c r="C551" s="138">
        <v>85.8864</v>
      </c>
      <c r="D551" s="138">
        <v>85.9013</v>
      </c>
      <c r="E551" s="207">
        <f t="shared" si="31"/>
        <v>0.01490000000001146</v>
      </c>
      <c r="F551" s="172">
        <f t="shared" si="37"/>
        <v>62.29096989971348</v>
      </c>
      <c r="G551" s="207">
        <f t="shared" si="36"/>
        <v>239.19999999999993</v>
      </c>
      <c r="H551" s="191">
        <v>69</v>
      </c>
      <c r="I551" s="147">
        <v>820.06</v>
      </c>
      <c r="J551" s="147">
        <v>580.86</v>
      </c>
    </row>
    <row r="552" spans="1:10" ht="23.25">
      <c r="A552" s="130">
        <v>23073</v>
      </c>
      <c r="B552" s="191">
        <v>4</v>
      </c>
      <c r="C552" s="138">
        <v>85.0357</v>
      </c>
      <c r="D552" s="138">
        <v>85.0437</v>
      </c>
      <c r="E552" s="207">
        <f t="shared" si="31"/>
        <v>0.007999999999995566</v>
      </c>
      <c r="F552" s="172">
        <f t="shared" si="37"/>
        <v>33.66294971595019</v>
      </c>
      <c r="G552" s="207">
        <f t="shared" si="36"/>
        <v>237.6500000000001</v>
      </c>
      <c r="H552" s="191">
        <v>70</v>
      </c>
      <c r="I552" s="147">
        <v>786.94</v>
      </c>
      <c r="J552" s="147">
        <v>549.29</v>
      </c>
    </row>
    <row r="553" spans="1:10" ht="23.25">
      <c r="A553" s="130"/>
      <c r="B553" s="191">
        <v>5</v>
      </c>
      <c r="C553" s="138">
        <v>85.063</v>
      </c>
      <c r="D553" s="138">
        <v>85.0748</v>
      </c>
      <c r="E553" s="207">
        <f t="shared" si="31"/>
        <v>0.011799999999993815</v>
      </c>
      <c r="F553" s="172">
        <f t="shared" si="37"/>
        <v>43.676203871613474</v>
      </c>
      <c r="G553" s="207">
        <f t="shared" si="36"/>
        <v>270.1700000000001</v>
      </c>
      <c r="H553" s="191">
        <v>71</v>
      </c>
      <c r="I553" s="147">
        <v>843.73</v>
      </c>
      <c r="J553" s="147">
        <v>573.56</v>
      </c>
    </row>
    <row r="554" spans="1:10" s="239" customFormat="1" ht="24" thickBot="1">
      <c r="A554" s="233"/>
      <c r="B554" s="234">
        <v>6</v>
      </c>
      <c r="C554" s="235">
        <v>87.4754</v>
      </c>
      <c r="D554" s="235">
        <v>87.4898</v>
      </c>
      <c r="E554" s="236">
        <f t="shared" si="31"/>
        <v>0.014400000000009072</v>
      </c>
      <c r="F554" s="237">
        <f t="shared" si="37"/>
        <v>47.630073098961645</v>
      </c>
      <c r="G554" s="236">
        <f t="shared" si="36"/>
        <v>302.33</v>
      </c>
      <c r="H554" s="234">
        <v>72</v>
      </c>
      <c r="I554" s="238">
        <v>788.64</v>
      </c>
      <c r="J554" s="238">
        <v>486.31</v>
      </c>
    </row>
    <row r="555" spans="1:10" ht="24" thickTop="1">
      <c r="A555" s="183"/>
      <c r="B555" s="189"/>
      <c r="C555" s="185"/>
      <c r="D555" s="185"/>
      <c r="E555" s="219"/>
      <c r="F555" s="187" t="e">
        <f t="shared" si="37"/>
        <v>#DIV/0!</v>
      </c>
      <c r="G555" s="219"/>
      <c r="H555" s="189">
        <v>73</v>
      </c>
      <c r="I555" s="190"/>
      <c r="J555" s="190"/>
    </row>
    <row r="556" spans="1:10" ht="23.25">
      <c r="A556" s="130"/>
      <c r="B556" s="191"/>
      <c r="C556" s="138"/>
      <c r="D556" s="138"/>
      <c r="E556" s="207"/>
      <c r="F556" s="172" t="e">
        <f t="shared" si="37"/>
        <v>#DIV/0!</v>
      </c>
      <c r="G556" s="207"/>
      <c r="H556" s="191">
        <v>74</v>
      </c>
      <c r="I556" s="147"/>
      <c r="J556" s="147"/>
    </row>
    <row r="557" spans="1:10" ht="23.25">
      <c r="A557" s="130"/>
      <c r="B557" s="191"/>
      <c r="C557" s="138"/>
      <c r="D557" s="138"/>
      <c r="E557" s="207"/>
      <c r="F557" s="172" t="e">
        <f t="shared" si="37"/>
        <v>#DIV/0!</v>
      </c>
      <c r="G557" s="207"/>
      <c r="H557" s="191">
        <v>75</v>
      </c>
      <c r="I557" s="147"/>
      <c r="J557" s="147"/>
    </row>
    <row r="558" spans="1:10" ht="23.25">
      <c r="A558" s="130"/>
      <c r="B558" s="191"/>
      <c r="C558" s="138"/>
      <c r="D558" s="138"/>
      <c r="E558" s="207"/>
      <c r="F558" s="172" t="e">
        <f t="shared" si="37"/>
        <v>#DIV/0!</v>
      </c>
      <c r="G558" s="207"/>
      <c r="H558" s="191">
        <v>76</v>
      </c>
      <c r="I558" s="147"/>
      <c r="J558" s="147"/>
    </row>
    <row r="559" spans="1:10" ht="23.25">
      <c r="A559" s="130"/>
      <c r="B559" s="191"/>
      <c r="C559" s="138"/>
      <c r="D559" s="138"/>
      <c r="E559" s="207"/>
      <c r="F559" s="172" t="e">
        <f t="shared" si="37"/>
        <v>#DIV/0!</v>
      </c>
      <c r="G559" s="207"/>
      <c r="H559" s="191">
        <v>77</v>
      </c>
      <c r="I559" s="147"/>
      <c r="J559" s="147"/>
    </row>
    <row r="560" spans="1:10" ht="23.25">
      <c r="A560" s="130"/>
      <c r="B560" s="191"/>
      <c r="C560" s="138"/>
      <c r="D560" s="138"/>
      <c r="E560" s="207"/>
      <c r="F560" s="172" t="e">
        <f t="shared" si="37"/>
        <v>#DIV/0!</v>
      </c>
      <c r="G560" s="207"/>
      <c r="H560" s="191">
        <v>78</v>
      </c>
      <c r="I560" s="147"/>
      <c r="J560" s="147"/>
    </row>
    <row r="561" spans="1:10" ht="23.25">
      <c r="A561" s="130"/>
      <c r="B561" s="191"/>
      <c r="C561" s="138"/>
      <c r="D561" s="138"/>
      <c r="E561" s="207"/>
      <c r="F561" s="172" t="e">
        <f t="shared" si="37"/>
        <v>#DIV/0!</v>
      </c>
      <c r="G561" s="207"/>
      <c r="H561" s="191">
        <v>79</v>
      </c>
      <c r="I561" s="147"/>
      <c r="J561" s="147"/>
    </row>
    <row r="562" spans="1:10" ht="23.25">
      <c r="A562" s="130"/>
      <c r="B562" s="191"/>
      <c r="C562" s="138"/>
      <c r="D562" s="138"/>
      <c r="E562" s="207"/>
      <c r="F562" s="172" t="e">
        <f t="shared" si="37"/>
        <v>#DIV/0!</v>
      </c>
      <c r="G562" s="207"/>
      <c r="H562" s="191">
        <v>80</v>
      </c>
      <c r="I562" s="147"/>
      <c r="J562" s="147"/>
    </row>
    <row r="563" spans="1:10" ht="23.25">
      <c r="A563" s="130"/>
      <c r="B563" s="191"/>
      <c r="C563" s="138"/>
      <c r="D563" s="138"/>
      <c r="E563" s="207"/>
      <c r="F563" s="172" t="e">
        <f t="shared" si="37"/>
        <v>#DIV/0!</v>
      </c>
      <c r="G563" s="207"/>
      <c r="H563" s="191">
        <v>81</v>
      </c>
      <c r="I563" s="147"/>
      <c r="J563" s="147"/>
    </row>
    <row r="564" spans="1:10" ht="23.25">
      <c r="A564" s="130"/>
      <c r="B564" s="191"/>
      <c r="C564" s="138"/>
      <c r="D564" s="138"/>
      <c r="E564" s="207"/>
      <c r="F564" s="172" t="e">
        <f t="shared" si="37"/>
        <v>#DIV/0!</v>
      </c>
      <c r="G564" s="207"/>
      <c r="H564" s="191">
        <v>82</v>
      </c>
      <c r="I564" s="147"/>
      <c r="J564" s="147"/>
    </row>
    <row r="565" spans="1:10" ht="23.25">
      <c r="A565" s="130"/>
      <c r="B565" s="191"/>
      <c r="C565" s="138"/>
      <c r="D565" s="138"/>
      <c r="E565" s="207"/>
      <c r="F565" s="172" t="e">
        <f t="shared" si="37"/>
        <v>#DIV/0!</v>
      </c>
      <c r="G565" s="207"/>
      <c r="H565" s="191">
        <v>83</v>
      </c>
      <c r="I565" s="147"/>
      <c r="J565" s="147"/>
    </row>
    <row r="566" spans="1:10" ht="23.25">
      <c r="A566" s="130"/>
      <c r="B566" s="191"/>
      <c r="C566" s="138"/>
      <c r="D566" s="138"/>
      <c r="E566" s="207"/>
      <c r="F566" s="172" t="e">
        <f t="shared" si="37"/>
        <v>#DIV/0!</v>
      </c>
      <c r="G566" s="207"/>
      <c r="H566" s="191">
        <v>84</v>
      </c>
      <c r="I566" s="147"/>
      <c r="J566" s="147"/>
    </row>
    <row r="567" spans="1:10" ht="23.25">
      <c r="A567" s="130"/>
      <c r="B567" s="191"/>
      <c r="C567" s="138"/>
      <c r="D567" s="138"/>
      <c r="E567" s="207"/>
      <c r="F567" s="172" t="e">
        <f t="shared" si="37"/>
        <v>#DIV/0!</v>
      </c>
      <c r="G567" s="207"/>
      <c r="H567" s="191">
        <v>85</v>
      </c>
      <c r="I567" s="147"/>
      <c r="J567" s="147"/>
    </row>
    <row r="568" spans="1:10" ht="23.25">
      <c r="A568" s="130"/>
      <c r="B568" s="191"/>
      <c r="C568" s="138"/>
      <c r="D568" s="138"/>
      <c r="E568" s="207"/>
      <c r="F568" s="172" t="e">
        <f t="shared" si="37"/>
        <v>#DIV/0!</v>
      </c>
      <c r="G568" s="207"/>
      <c r="H568" s="191">
        <v>86</v>
      </c>
      <c r="I568" s="147"/>
      <c r="J568" s="147"/>
    </row>
    <row r="569" spans="1:10" ht="23.25">
      <c r="A569" s="130"/>
      <c r="B569" s="191"/>
      <c r="C569" s="138"/>
      <c r="D569" s="138"/>
      <c r="E569" s="207"/>
      <c r="F569" s="172" t="e">
        <f t="shared" si="37"/>
        <v>#DIV/0!</v>
      </c>
      <c r="G569" s="207"/>
      <c r="H569" s="191">
        <v>87</v>
      </c>
      <c r="I569" s="147"/>
      <c r="J569" s="147"/>
    </row>
    <row r="570" spans="1:10" ht="23.25">
      <c r="A570" s="130"/>
      <c r="B570" s="191"/>
      <c r="C570" s="138"/>
      <c r="D570" s="138"/>
      <c r="E570" s="207"/>
      <c r="F570" s="172" t="e">
        <f t="shared" si="37"/>
        <v>#DIV/0!</v>
      </c>
      <c r="G570" s="207"/>
      <c r="H570" s="191">
        <v>88</v>
      </c>
      <c r="I570" s="147"/>
      <c r="J570" s="147"/>
    </row>
    <row r="571" spans="1:10" ht="23.25">
      <c r="A571" s="130"/>
      <c r="B571" s="191"/>
      <c r="C571" s="138"/>
      <c r="D571" s="138"/>
      <c r="E571" s="207"/>
      <c r="F571" s="172" t="e">
        <f t="shared" si="37"/>
        <v>#DIV/0!</v>
      </c>
      <c r="G571" s="207"/>
      <c r="H571" s="191">
        <v>89</v>
      </c>
      <c r="I571" s="147"/>
      <c r="J571" s="147"/>
    </row>
    <row r="572" spans="1:10" ht="23.25">
      <c r="A572" s="130"/>
      <c r="B572" s="191"/>
      <c r="C572" s="138"/>
      <c r="D572" s="138"/>
      <c r="E572" s="207"/>
      <c r="F572" s="172" t="e">
        <f t="shared" si="37"/>
        <v>#DIV/0!</v>
      </c>
      <c r="G572" s="207"/>
      <c r="H572" s="191">
        <v>90</v>
      </c>
      <c r="I572" s="147"/>
      <c r="J572" s="147"/>
    </row>
    <row r="573" spans="1:10" ht="23.25">
      <c r="A573" s="130"/>
      <c r="B573" s="191"/>
      <c r="C573" s="138"/>
      <c r="D573" s="138"/>
      <c r="E573" s="207"/>
      <c r="F573" s="172" t="e">
        <f t="shared" si="37"/>
        <v>#DIV/0!</v>
      </c>
      <c r="G573" s="207"/>
      <c r="H573" s="191">
        <v>91</v>
      </c>
      <c r="I573" s="147"/>
      <c r="J573" s="147"/>
    </row>
    <row r="574" spans="1:10" ht="23.25">
      <c r="A574" s="130"/>
      <c r="B574" s="191"/>
      <c r="C574" s="138"/>
      <c r="D574" s="138"/>
      <c r="E574" s="207"/>
      <c r="F574" s="172" t="e">
        <f t="shared" si="37"/>
        <v>#DIV/0!</v>
      </c>
      <c r="G574" s="207"/>
      <c r="H574" s="191">
        <v>92</v>
      </c>
      <c r="I574" s="147"/>
      <c r="J574" s="147"/>
    </row>
    <row r="575" spans="1:10" ht="24" thickBot="1">
      <c r="A575" s="130"/>
      <c r="B575" s="191"/>
      <c r="C575" s="138"/>
      <c r="D575" s="138"/>
      <c r="E575" s="207"/>
      <c r="F575" s="172" t="e">
        <f t="shared" si="37"/>
        <v>#DIV/0!</v>
      </c>
      <c r="G575" s="207"/>
      <c r="H575" s="221">
        <v>93</v>
      </c>
      <c r="I575" s="147"/>
      <c r="J575" s="147"/>
    </row>
    <row r="576" spans="1:10" ht="23.25">
      <c r="A576" s="130"/>
      <c r="B576" s="191"/>
      <c r="C576" s="138"/>
      <c r="D576" s="138"/>
      <c r="E576" s="207"/>
      <c r="F576" s="172" t="e">
        <f t="shared" si="37"/>
        <v>#DIV/0!</v>
      </c>
      <c r="G576" s="207"/>
      <c r="H576" s="189">
        <v>94</v>
      </c>
      <c r="I576" s="147"/>
      <c r="J576" s="147"/>
    </row>
    <row r="577" spans="1:10" ht="23.25">
      <c r="A577" s="130"/>
      <c r="B577" s="191"/>
      <c r="C577" s="138"/>
      <c r="D577" s="138"/>
      <c r="E577" s="207"/>
      <c r="F577" s="172" t="e">
        <f t="shared" si="37"/>
        <v>#DIV/0!</v>
      </c>
      <c r="G577" s="207"/>
      <c r="H577" s="191">
        <v>95</v>
      </c>
      <c r="I577" s="147"/>
      <c r="J577" s="147"/>
    </row>
    <row r="578" spans="1:10" ht="21.75">
      <c r="A578" s="130"/>
      <c r="B578" s="191"/>
      <c r="C578" s="138"/>
      <c r="D578" s="138"/>
      <c r="E578" s="207"/>
      <c r="F578" s="207"/>
      <c r="G578" s="207"/>
      <c r="H578" s="191">
        <v>96</v>
      </c>
      <c r="I578" s="147"/>
      <c r="J578" s="147"/>
    </row>
    <row r="579" spans="1:10" ht="21.75">
      <c r="A579" s="130"/>
      <c r="B579" s="191"/>
      <c r="C579" s="138"/>
      <c r="D579" s="138"/>
      <c r="E579" s="207"/>
      <c r="F579" s="207"/>
      <c r="G579" s="207"/>
      <c r="H579" s="191">
        <v>97</v>
      </c>
      <c r="I579" s="147"/>
      <c r="J579" s="147"/>
    </row>
    <row r="580" spans="1:10" ht="21.75">
      <c r="A580" s="130"/>
      <c r="B580" s="191"/>
      <c r="C580" s="138"/>
      <c r="D580" s="138"/>
      <c r="E580" s="207"/>
      <c r="F580" s="207"/>
      <c r="G580" s="207"/>
      <c r="H580" s="191">
        <v>98</v>
      </c>
      <c r="I580" s="147"/>
      <c r="J580" s="147"/>
    </row>
    <row r="581" spans="1:10" ht="21.75">
      <c r="A581" s="130"/>
      <c r="B581" s="191"/>
      <c r="C581" s="138"/>
      <c r="D581" s="138"/>
      <c r="E581" s="207"/>
      <c r="F581" s="207"/>
      <c r="G581" s="207"/>
      <c r="H581" s="191">
        <v>99</v>
      </c>
      <c r="I581" s="147"/>
      <c r="J581" s="147"/>
    </row>
    <row r="582" spans="1:10" ht="21.75">
      <c r="A582" s="130"/>
      <c r="B582" s="191"/>
      <c r="C582" s="138"/>
      <c r="D582" s="138"/>
      <c r="E582" s="207"/>
      <c r="F582" s="207"/>
      <c r="G582" s="207"/>
      <c r="H582" s="191"/>
      <c r="I582" s="147"/>
      <c r="J582" s="147"/>
    </row>
    <row r="583" spans="1:10" ht="21.75">
      <c r="A583" s="130"/>
      <c r="B583" s="191"/>
      <c r="C583" s="138"/>
      <c r="D583" s="138"/>
      <c r="E583" s="207"/>
      <c r="F583" s="207"/>
      <c r="G583" s="207"/>
      <c r="H583" s="191"/>
      <c r="I583" s="147"/>
      <c r="J583" s="147"/>
    </row>
    <row r="584" spans="1:10" ht="21.75">
      <c r="A584" s="130"/>
      <c r="B584" s="191"/>
      <c r="C584" s="138"/>
      <c r="D584" s="138"/>
      <c r="E584" s="207"/>
      <c r="F584" s="207"/>
      <c r="G584" s="207"/>
      <c r="H584" s="191"/>
      <c r="I584" s="147"/>
      <c r="J584" s="147"/>
    </row>
    <row r="585" spans="1:10" ht="21.75">
      <c r="A585" s="130"/>
      <c r="B585" s="191"/>
      <c r="C585" s="138"/>
      <c r="D585" s="138"/>
      <c r="E585" s="207"/>
      <c r="F585" s="207"/>
      <c r="G585" s="207"/>
      <c r="H585" s="191"/>
      <c r="I585" s="147"/>
      <c r="J585" s="147"/>
    </row>
    <row r="586" spans="1:10" ht="21.75">
      <c r="A586" s="130"/>
      <c r="B586" s="191"/>
      <c r="C586" s="138"/>
      <c r="D586" s="138"/>
      <c r="E586" s="207"/>
      <c r="F586" s="207"/>
      <c r="G586" s="207"/>
      <c r="H586" s="191"/>
      <c r="I586" s="147"/>
      <c r="J586" s="147"/>
    </row>
    <row r="587" spans="1:10" ht="21.75">
      <c r="A587" s="130"/>
      <c r="B587" s="191"/>
      <c r="C587" s="138"/>
      <c r="D587" s="138"/>
      <c r="E587" s="207"/>
      <c r="F587" s="207"/>
      <c r="G587" s="207"/>
      <c r="H587" s="191"/>
      <c r="I587" s="147"/>
      <c r="J587" s="147"/>
    </row>
    <row r="588" spans="1:10" ht="21.75">
      <c r="A588" s="130"/>
      <c r="B588" s="191"/>
      <c r="C588" s="138"/>
      <c r="D588" s="138"/>
      <c r="E588" s="207"/>
      <c r="F588" s="207"/>
      <c r="G588" s="207"/>
      <c r="H588" s="191"/>
      <c r="I588" s="147"/>
      <c r="J588" s="147"/>
    </row>
    <row r="589" spans="1:10" ht="21.75">
      <c r="A589" s="130"/>
      <c r="B589" s="191"/>
      <c r="C589" s="138"/>
      <c r="D589" s="138"/>
      <c r="E589" s="207"/>
      <c r="F589" s="207"/>
      <c r="G589" s="207"/>
      <c r="H589" s="191"/>
      <c r="I589" s="147"/>
      <c r="J589" s="147"/>
    </row>
    <row r="590" spans="1:10" ht="21.75">
      <c r="A590" s="130"/>
      <c r="B590" s="191"/>
      <c r="C590" s="138"/>
      <c r="D590" s="138"/>
      <c r="E590" s="207"/>
      <c r="F590" s="207"/>
      <c r="G590" s="207"/>
      <c r="H590" s="191"/>
      <c r="I590" s="147"/>
      <c r="J590" s="147"/>
    </row>
    <row r="591" spans="1:10" ht="21.75">
      <c r="A591" s="130"/>
      <c r="B591" s="191"/>
      <c r="C591" s="138"/>
      <c r="D591" s="138"/>
      <c r="E591" s="207"/>
      <c r="F591" s="207"/>
      <c r="G591" s="207"/>
      <c r="H591" s="191"/>
      <c r="I591" s="147"/>
      <c r="J591" s="147"/>
    </row>
    <row r="592" spans="1:10" ht="21.75">
      <c r="A592" s="130"/>
      <c r="B592" s="191"/>
      <c r="C592" s="138"/>
      <c r="D592" s="138"/>
      <c r="E592" s="207"/>
      <c r="F592" s="207"/>
      <c r="G592" s="207"/>
      <c r="H592" s="191"/>
      <c r="I592" s="147"/>
      <c r="J592" s="147"/>
    </row>
    <row r="593" spans="1:10" ht="21.75">
      <c r="A593" s="130"/>
      <c r="B593" s="191"/>
      <c r="C593" s="138"/>
      <c r="D593" s="138"/>
      <c r="E593" s="207"/>
      <c r="F593" s="207"/>
      <c r="G593" s="207"/>
      <c r="H593" s="191"/>
      <c r="I593" s="147"/>
      <c r="J593" s="147"/>
    </row>
    <row r="594" spans="1:10" ht="21.75">
      <c r="A594" s="130"/>
      <c r="B594" s="191"/>
      <c r="C594" s="138"/>
      <c r="D594" s="138"/>
      <c r="E594" s="207"/>
      <c r="F594" s="207"/>
      <c r="G594" s="207"/>
      <c r="H594" s="191"/>
      <c r="I594" s="147"/>
      <c r="J594" s="147"/>
    </row>
    <row r="595" spans="1:10" ht="21.75">
      <c r="A595" s="130"/>
      <c r="B595" s="191"/>
      <c r="C595" s="138"/>
      <c r="D595" s="138"/>
      <c r="E595" s="207"/>
      <c r="F595" s="207"/>
      <c r="G595" s="207"/>
      <c r="H595" s="191"/>
      <c r="I595" s="147"/>
      <c r="J595" s="147"/>
    </row>
    <row r="596" spans="1:10" ht="21.75">
      <c r="A596" s="130"/>
      <c r="B596" s="191"/>
      <c r="C596" s="138"/>
      <c r="D596" s="138"/>
      <c r="E596" s="207"/>
      <c r="F596" s="207"/>
      <c r="G596" s="207"/>
      <c r="H596" s="191"/>
      <c r="I596" s="147"/>
      <c r="J596" s="147"/>
    </row>
    <row r="597" spans="1:10" ht="21.75">
      <c r="A597" s="130"/>
      <c r="B597" s="191"/>
      <c r="C597" s="138"/>
      <c r="D597" s="138"/>
      <c r="E597" s="207"/>
      <c r="F597" s="207"/>
      <c r="G597" s="207"/>
      <c r="H597" s="191"/>
      <c r="I597" s="147"/>
      <c r="J597" s="147"/>
    </row>
    <row r="598" spans="1:10" ht="21.75">
      <c r="A598" s="130"/>
      <c r="B598" s="191"/>
      <c r="C598" s="138"/>
      <c r="D598" s="138"/>
      <c r="E598" s="207"/>
      <c r="F598" s="207"/>
      <c r="G598" s="207"/>
      <c r="H598" s="191"/>
      <c r="I598" s="147"/>
      <c r="J598" s="147"/>
    </row>
    <row r="599" spans="1:10" ht="21.75">
      <c r="A599" s="130"/>
      <c r="B599" s="191"/>
      <c r="C599" s="138"/>
      <c r="D599" s="138"/>
      <c r="E599" s="207"/>
      <c r="F599" s="207"/>
      <c r="G599" s="207"/>
      <c r="H599" s="191"/>
      <c r="I599" s="147"/>
      <c r="J599" s="147"/>
    </row>
    <row r="600" spans="1:10" ht="21.75">
      <c r="A600" s="130"/>
      <c r="B600" s="191"/>
      <c r="C600" s="138"/>
      <c r="D600" s="138"/>
      <c r="E600" s="207"/>
      <c r="F600" s="207"/>
      <c r="G600" s="207"/>
      <c r="H600" s="191"/>
      <c r="I600" s="147"/>
      <c r="J600" s="147"/>
    </row>
    <row r="601" spans="1:10" ht="21.75">
      <c r="A601" s="130"/>
      <c r="B601" s="191"/>
      <c r="C601" s="138"/>
      <c r="D601" s="138"/>
      <c r="E601" s="207"/>
      <c r="F601" s="207"/>
      <c r="G601" s="207"/>
      <c r="H601" s="191"/>
      <c r="I601" s="147"/>
      <c r="J601" s="147"/>
    </row>
    <row r="602" spans="1:10" ht="21.75">
      <c r="A602" s="130"/>
      <c r="B602" s="191"/>
      <c r="C602" s="138"/>
      <c r="D602" s="138"/>
      <c r="E602" s="207"/>
      <c r="F602" s="207"/>
      <c r="G602" s="207"/>
      <c r="H602" s="191"/>
      <c r="I602" s="147"/>
      <c r="J602" s="147"/>
    </row>
    <row r="603" spans="1:10" ht="21.75">
      <c r="A603" s="130"/>
      <c r="B603" s="191"/>
      <c r="C603" s="138"/>
      <c r="D603" s="138"/>
      <c r="E603" s="207"/>
      <c r="F603" s="207"/>
      <c r="G603" s="207"/>
      <c r="H603" s="191"/>
      <c r="I603" s="147"/>
      <c r="J603" s="147"/>
    </row>
    <row r="604" spans="1:10" ht="21.75">
      <c r="A604" s="130"/>
      <c r="B604" s="191"/>
      <c r="C604" s="138"/>
      <c r="D604" s="138"/>
      <c r="E604" s="207"/>
      <c r="F604" s="207"/>
      <c r="G604" s="207"/>
      <c r="H604" s="191"/>
      <c r="I604" s="147"/>
      <c r="J604" s="147"/>
    </row>
    <row r="605" spans="1:10" ht="21.75">
      <c r="A605" s="130"/>
      <c r="B605" s="191"/>
      <c r="C605" s="138"/>
      <c r="D605" s="138"/>
      <c r="E605" s="207"/>
      <c r="F605" s="207"/>
      <c r="G605" s="207"/>
      <c r="H605" s="191"/>
      <c r="I605" s="147"/>
      <c r="J605" s="147"/>
    </row>
    <row r="606" spans="1:10" ht="21.75">
      <c r="A606" s="130"/>
      <c r="B606" s="191"/>
      <c r="C606" s="138"/>
      <c r="D606" s="138"/>
      <c r="E606" s="207"/>
      <c r="F606" s="207"/>
      <c r="G606" s="207"/>
      <c r="H606" s="191"/>
      <c r="I606" s="147"/>
      <c r="J606" s="147"/>
    </row>
    <row r="607" spans="1:10" ht="21.75">
      <c r="A607" s="130"/>
      <c r="B607" s="191"/>
      <c r="C607" s="138"/>
      <c r="D607" s="138"/>
      <c r="E607" s="207"/>
      <c r="F607" s="207"/>
      <c r="G607" s="207"/>
      <c r="H607" s="191"/>
      <c r="I607" s="147"/>
      <c r="J607" s="147"/>
    </row>
    <row r="608" spans="1:10" ht="21.75">
      <c r="A608" s="130"/>
      <c r="B608" s="191"/>
      <c r="C608" s="138"/>
      <c r="D608" s="138"/>
      <c r="E608" s="207"/>
      <c r="F608" s="207"/>
      <c r="G608" s="207"/>
      <c r="H608" s="191"/>
      <c r="I608" s="147"/>
      <c r="J608" s="147"/>
    </row>
    <row r="609" spans="1:10" ht="21.75">
      <c r="A609" s="130"/>
      <c r="B609" s="191"/>
      <c r="C609" s="138"/>
      <c r="D609" s="138"/>
      <c r="E609" s="207"/>
      <c r="F609" s="207"/>
      <c r="G609" s="207"/>
      <c r="H609" s="191"/>
      <c r="I609" s="147"/>
      <c r="J609" s="147"/>
    </row>
    <row r="610" spans="1:10" ht="21.75">
      <c r="A610" s="130"/>
      <c r="B610" s="191"/>
      <c r="C610" s="138"/>
      <c r="D610" s="138"/>
      <c r="E610" s="207"/>
      <c r="F610" s="207"/>
      <c r="G610" s="207"/>
      <c r="H610" s="191"/>
      <c r="I610" s="147"/>
      <c r="J610" s="147"/>
    </row>
    <row r="611" spans="1:10" ht="21.75">
      <c r="A611" s="130"/>
      <c r="B611" s="191"/>
      <c r="C611" s="138"/>
      <c r="D611" s="138"/>
      <c r="E611" s="207"/>
      <c r="F611" s="207"/>
      <c r="G611" s="207"/>
      <c r="H611" s="191"/>
      <c r="I611" s="147"/>
      <c r="J611" s="147"/>
    </row>
    <row r="612" spans="1:10" ht="21.75">
      <c r="A612" s="130"/>
      <c r="B612" s="191"/>
      <c r="C612" s="138"/>
      <c r="D612" s="138"/>
      <c r="E612" s="207"/>
      <c r="F612" s="207"/>
      <c r="G612" s="207"/>
      <c r="H612" s="191"/>
      <c r="I612" s="147"/>
      <c r="J612" s="147"/>
    </row>
    <row r="613" spans="1:10" ht="21.75">
      <c r="A613" s="130"/>
      <c r="B613" s="191"/>
      <c r="C613" s="138"/>
      <c r="D613" s="138"/>
      <c r="E613" s="207"/>
      <c r="F613" s="207"/>
      <c r="G613" s="207"/>
      <c r="H613" s="191"/>
      <c r="I613" s="147"/>
      <c r="J613" s="147"/>
    </row>
    <row r="614" spans="1:10" ht="21.75">
      <c r="A614" s="130"/>
      <c r="B614" s="191"/>
      <c r="C614" s="138"/>
      <c r="D614" s="138"/>
      <c r="E614" s="207"/>
      <c r="F614" s="207"/>
      <c r="G614" s="207"/>
      <c r="H614" s="191"/>
      <c r="I614" s="147"/>
      <c r="J614" s="147"/>
    </row>
    <row r="615" spans="1:10" ht="21.75">
      <c r="A615" s="130"/>
      <c r="B615" s="191"/>
      <c r="C615" s="138"/>
      <c r="D615" s="138"/>
      <c r="E615" s="207"/>
      <c r="F615" s="207"/>
      <c r="G615" s="207"/>
      <c r="H615" s="191"/>
      <c r="I615" s="147"/>
      <c r="J615" s="147"/>
    </row>
    <row r="616" spans="1:10" ht="21.75">
      <c r="A616" s="130"/>
      <c r="B616" s="191"/>
      <c r="C616" s="138"/>
      <c r="D616" s="138"/>
      <c r="E616" s="207"/>
      <c r="F616" s="207"/>
      <c r="G616" s="207"/>
      <c r="H616" s="191"/>
      <c r="I616" s="147"/>
      <c r="J616" s="147"/>
    </row>
    <row r="617" spans="1:10" ht="21.75">
      <c r="A617" s="130"/>
      <c r="B617" s="191"/>
      <c r="C617" s="138"/>
      <c r="D617" s="138"/>
      <c r="E617" s="207"/>
      <c r="F617" s="207"/>
      <c r="G617" s="207"/>
      <c r="H617" s="191"/>
      <c r="I617" s="147"/>
      <c r="J617" s="147"/>
    </row>
    <row r="618" spans="1:10" ht="21.75">
      <c r="A618" s="130"/>
      <c r="B618" s="191"/>
      <c r="C618" s="138"/>
      <c r="D618" s="138"/>
      <c r="E618" s="207"/>
      <c r="F618" s="207"/>
      <c r="G618" s="207"/>
      <c r="H618" s="191"/>
      <c r="I618" s="147"/>
      <c r="J618" s="147"/>
    </row>
    <row r="619" spans="1:10" ht="21.75">
      <c r="A619" s="130"/>
      <c r="B619" s="191"/>
      <c r="C619" s="138"/>
      <c r="D619" s="138"/>
      <c r="E619" s="207"/>
      <c r="F619" s="207"/>
      <c r="G619" s="207"/>
      <c r="H619" s="191"/>
      <c r="I619" s="147"/>
      <c r="J619" s="147"/>
    </row>
    <row r="620" spans="1:10" ht="21.75">
      <c r="A620" s="130"/>
      <c r="B620" s="191"/>
      <c r="C620" s="138"/>
      <c r="D620" s="138"/>
      <c r="E620" s="207"/>
      <c r="F620" s="207"/>
      <c r="G620" s="207"/>
      <c r="H620" s="191"/>
      <c r="I620" s="147"/>
      <c r="J620" s="147"/>
    </row>
    <row r="621" spans="1:10" ht="21.75">
      <c r="A621" s="130"/>
      <c r="B621" s="191"/>
      <c r="C621" s="138"/>
      <c r="D621" s="138"/>
      <c r="E621" s="207"/>
      <c r="F621" s="207"/>
      <c r="G621" s="207"/>
      <c r="H621" s="191"/>
      <c r="I621" s="147"/>
      <c r="J621" s="147"/>
    </row>
    <row r="622" spans="1:10" ht="21.75">
      <c r="A622" s="130"/>
      <c r="B622" s="191"/>
      <c r="C622" s="138"/>
      <c r="D622" s="138"/>
      <c r="E622" s="207"/>
      <c r="F622" s="207"/>
      <c r="G622" s="207"/>
      <c r="H622" s="191"/>
      <c r="I622" s="147"/>
      <c r="J622" s="147"/>
    </row>
    <row r="623" spans="1:10" ht="21.75">
      <c r="A623" s="130"/>
      <c r="B623" s="191"/>
      <c r="C623" s="138"/>
      <c r="D623" s="138"/>
      <c r="E623" s="207"/>
      <c r="F623" s="207"/>
      <c r="G623" s="207"/>
      <c r="H623" s="191"/>
      <c r="I623" s="147"/>
      <c r="J623" s="147"/>
    </row>
    <row r="624" spans="1:10" ht="21.75">
      <c r="A624" s="130"/>
      <c r="B624" s="191"/>
      <c r="C624" s="138"/>
      <c r="D624" s="138"/>
      <c r="E624" s="207"/>
      <c r="F624" s="207"/>
      <c r="G624" s="207"/>
      <c r="H624" s="191"/>
      <c r="I624" s="147"/>
      <c r="J624" s="147"/>
    </row>
    <row r="625" spans="1:10" ht="21.75">
      <c r="A625" s="130"/>
      <c r="B625" s="191"/>
      <c r="C625" s="138"/>
      <c r="D625" s="138"/>
      <c r="E625" s="207"/>
      <c r="F625" s="207"/>
      <c r="G625" s="207"/>
      <c r="H625" s="191"/>
      <c r="I625" s="147"/>
      <c r="J625" s="147"/>
    </row>
    <row r="626" spans="1:10" ht="21.75">
      <c r="A626" s="130"/>
      <c r="B626" s="191"/>
      <c r="C626" s="138"/>
      <c r="D626" s="138"/>
      <c r="E626" s="207"/>
      <c r="F626" s="207"/>
      <c r="G626" s="207"/>
      <c r="H626" s="191"/>
      <c r="I626" s="147"/>
      <c r="J626" s="147"/>
    </row>
    <row r="627" spans="1:10" ht="21.75">
      <c r="A627" s="130"/>
      <c r="B627" s="191"/>
      <c r="C627" s="138"/>
      <c r="D627" s="138"/>
      <c r="E627" s="207"/>
      <c r="F627" s="207"/>
      <c r="G627" s="207"/>
      <c r="H627" s="191"/>
      <c r="I627" s="147"/>
      <c r="J627" s="147"/>
    </row>
    <row r="628" spans="1:10" ht="21.75">
      <c r="A628" s="130"/>
      <c r="B628" s="191"/>
      <c r="C628" s="138"/>
      <c r="D628" s="138"/>
      <c r="E628" s="207"/>
      <c r="F628" s="207"/>
      <c r="G628" s="207"/>
      <c r="H628" s="191"/>
      <c r="I628" s="147"/>
      <c r="J628" s="147"/>
    </row>
    <row r="629" spans="1:10" ht="21.75">
      <c r="A629" s="130"/>
      <c r="B629" s="191"/>
      <c r="C629" s="138"/>
      <c r="D629" s="138"/>
      <c r="E629" s="207"/>
      <c r="F629" s="207"/>
      <c r="G629" s="207"/>
      <c r="H629" s="191"/>
      <c r="I629" s="147"/>
      <c r="J629" s="147"/>
    </row>
    <row r="630" spans="1:10" ht="21.75">
      <c r="A630" s="130"/>
      <c r="B630" s="191"/>
      <c r="C630" s="138"/>
      <c r="D630" s="138"/>
      <c r="E630" s="207"/>
      <c r="F630" s="207"/>
      <c r="G630" s="207"/>
      <c r="H630" s="191"/>
      <c r="I630" s="147"/>
      <c r="J630" s="147"/>
    </row>
    <row r="631" spans="1:10" ht="21.75">
      <c r="A631" s="130"/>
      <c r="B631" s="191"/>
      <c r="C631" s="138"/>
      <c r="D631" s="138"/>
      <c r="E631" s="207"/>
      <c r="F631" s="207"/>
      <c r="G631" s="207"/>
      <c r="H631" s="191"/>
      <c r="I631" s="147"/>
      <c r="J631" s="147"/>
    </row>
    <row r="632" spans="1:10" ht="21.75">
      <c r="A632" s="130"/>
      <c r="B632" s="191"/>
      <c r="C632" s="138"/>
      <c r="D632" s="138"/>
      <c r="E632" s="207"/>
      <c r="F632" s="207"/>
      <c r="G632" s="207"/>
      <c r="H632" s="191"/>
      <c r="I632" s="147"/>
      <c r="J632" s="147"/>
    </row>
    <row r="633" spans="1:10" ht="21.75">
      <c r="A633" s="130"/>
      <c r="B633" s="191"/>
      <c r="C633" s="138"/>
      <c r="D633" s="138"/>
      <c r="E633" s="207"/>
      <c r="F633" s="207"/>
      <c r="G633" s="207"/>
      <c r="H633" s="191"/>
      <c r="I633" s="147"/>
      <c r="J633" s="147"/>
    </row>
    <row r="634" spans="1:10" ht="21.75">
      <c r="A634" s="130"/>
      <c r="B634" s="191"/>
      <c r="C634" s="138"/>
      <c r="D634" s="138"/>
      <c r="E634" s="207"/>
      <c r="F634" s="207"/>
      <c r="G634" s="207"/>
      <c r="H634" s="191"/>
      <c r="I634" s="147"/>
      <c r="J634" s="147"/>
    </row>
    <row r="635" spans="1:10" ht="21.75">
      <c r="A635" s="130"/>
      <c r="B635" s="191"/>
      <c r="C635" s="138"/>
      <c r="D635" s="138"/>
      <c r="E635" s="207"/>
      <c r="F635" s="207"/>
      <c r="G635" s="207"/>
      <c r="H635" s="191"/>
      <c r="I635" s="147"/>
      <c r="J635" s="147"/>
    </row>
    <row r="636" spans="1:10" ht="21.75">
      <c r="A636" s="130"/>
      <c r="B636" s="191"/>
      <c r="C636" s="138"/>
      <c r="D636" s="138"/>
      <c r="E636" s="207"/>
      <c r="F636" s="207"/>
      <c r="G636" s="207"/>
      <c r="H636" s="191"/>
      <c r="I636" s="147"/>
      <c r="J636" s="147"/>
    </row>
    <row r="637" spans="1:10" ht="21.75">
      <c r="A637" s="130"/>
      <c r="B637" s="191"/>
      <c r="C637" s="138"/>
      <c r="D637" s="138"/>
      <c r="E637" s="207"/>
      <c r="F637" s="207"/>
      <c r="G637" s="207"/>
      <c r="H637" s="191"/>
      <c r="I637" s="147"/>
      <c r="J637" s="147"/>
    </row>
    <row r="638" spans="1:10" ht="21.75">
      <c r="A638" s="130"/>
      <c r="B638" s="191"/>
      <c r="C638" s="138"/>
      <c r="D638" s="138"/>
      <c r="E638" s="207"/>
      <c r="F638" s="207"/>
      <c r="G638" s="207"/>
      <c r="H638" s="191"/>
      <c r="I638" s="147"/>
      <c r="J638" s="147"/>
    </row>
    <row r="639" spans="1:10" ht="21.75">
      <c r="A639" s="130"/>
      <c r="B639" s="191"/>
      <c r="C639" s="138"/>
      <c r="D639" s="138"/>
      <c r="E639" s="207"/>
      <c r="F639" s="207"/>
      <c r="G639" s="207"/>
      <c r="H639" s="191"/>
      <c r="I639" s="147"/>
      <c r="J639" s="147"/>
    </row>
    <row r="640" spans="1:10" ht="21.75">
      <c r="A640" s="130"/>
      <c r="B640" s="191"/>
      <c r="C640" s="138"/>
      <c r="D640" s="138"/>
      <c r="E640" s="207"/>
      <c r="F640" s="207"/>
      <c r="G640" s="207"/>
      <c r="H640" s="191"/>
      <c r="I640" s="147"/>
      <c r="J640" s="147"/>
    </row>
    <row r="641" spans="1:10" ht="21.75">
      <c r="A641" s="130"/>
      <c r="B641" s="191"/>
      <c r="C641" s="138"/>
      <c r="D641" s="138"/>
      <c r="E641" s="207"/>
      <c r="F641" s="207"/>
      <c r="G641" s="207"/>
      <c r="H641" s="191"/>
      <c r="I641" s="147"/>
      <c r="J641" s="147"/>
    </row>
    <row r="642" spans="1:10" ht="21.75">
      <c r="A642" s="130"/>
      <c r="B642" s="191"/>
      <c r="C642" s="138"/>
      <c r="D642" s="138"/>
      <c r="E642" s="207"/>
      <c r="F642" s="207"/>
      <c r="G642" s="207"/>
      <c r="H642" s="191"/>
      <c r="I642" s="147"/>
      <c r="J642" s="147"/>
    </row>
    <row r="643" spans="1:10" ht="21.75">
      <c r="A643" s="130"/>
      <c r="B643" s="191"/>
      <c r="C643" s="138"/>
      <c r="D643" s="138"/>
      <c r="E643" s="207"/>
      <c r="F643" s="207"/>
      <c r="G643" s="207"/>
      <c r="H643" s="191"/>
      <c r="I643" s="147"/>
      <c r="J643" s="147"/>
    </row>
    <row r="644" spans="1:10" ht="21.75">
      <c r="A644" s="130"/>
      <c r="B644" s="191"/>
      <c r="C644" s="138"/>
      <c r="D644" s="138"/>
      <c r="E644" s="207"/>
      <c r="F644" s="207"/>
      <c r="G644" s="207"/>
      <c r="H644" s="191"/>
      <c r="I644" s="147"/>
      <c r="J644" s="147"/>
    </row>
    <row r="645" spans="1:10" ht="21.75">
      <c r="A645" s="130"/>
      <c r="B645" s="191"/>
      <c r="C645" s="138"/>
      <c r="D645" s="138"/>
      <c r="E645" s="207"/>
      <c r="F645" s="207"/>
      <c r="G645" s="207"/>
      <c r="H645" s="191"/>
      <c r="I645" s="147"/>
      <c r="J645" s="147"/>
    </row>
    <row r="646" spans="1:10" ht="21.75">
      <c r="A646" s="130"/>
      <c r="B646" s="191"/>
      <c r="C646" s="138"/>
      <c r="D646" s="138"/>
      <c r="E646" s="207"/>
      <c r="F646" s="207"/>
      <c r="G646" s="207"/>
      <c r="H646" s="191"/>
      <c r="I646" s="147"/>
      <c r="J646" s="147"/>
    </row>
    <row r="647" spans="1:10" ht="21.75">
      <c r="A647" s="130"/>
      <c r="B647" s="191"/>
      <c r="C647" s="138"/>
      <c r="D647" s="138"/>
      <c r="E647" s="207"/>
      <c r="F647" s="207"/>
      <c r="G647" s="207"/>
      <c r="H647" s="191"/>
      <c r="I647" s="147"/>
      <c r="J647" s="147"/>
    </row>
    <row r="648" spans="1:10" ht="21.75">
      <c r="A648" s="130"/>
      <c r="B648" s="191"/>
      <c r="C648" s="138"/>
      <c r="D648" s="138"/>
      <c r="E648" s="207"/>
      <c r="F648" s="207"/>
      <c r="G648" s="207"/>
      <c r="H648" s="191"/>
      <c r="I648" s="147"/>
      <c r="J648" s="147"/>
    </row>
    <row r="649" spans="1:10" ht="21.75">
      <c r="A649" s="130"/>
      <c r="B649" s="191"/>
      <c r="C649" s="138"/>
      <c r="D649" s="138"/>
      <c r="E649" s="207"/>
      <c r="F649" s="207"/>
      <c r="G649" s="207"/>
      <c r="H649" s="191"/>
      <c r="I649" s="147"/>
      <c r="J649" s="147"/>
    </row>
    <row r="650" spans="1:10" ht="21.75">
      <c r="A650" s="130"/>
      <c r="B650" s="191"/>
      <c r="C650" s="138"/>
      <c r="D650" s="138"/>
      <c r="E650" s="207"/>
      <c r="F650" s="207"/>
      <c r="G650" s="207"/>
      <c r="H650" s="191"/>
      <c r="I650" s="147"/>
      <c r="J650" s="147"/>
    </row>
    <row r="651" spans="1:10" ht="21.75">
      <c r="A651" s="130"/>
      <c r="B651" s="191"/>
      <c r="C651" s="138"/>
      <c r="D651" s="138"/>
      <c r="E651" s="207"/>
      <c r="F651" s="207"/>
      <c r="G651" s="207"/>
      <c r="H651" s="191"/>
      <c r="I651" s="147"/>
      <c r="J651" s="147"/>
    </row>
    <row r="652" spans="1:10" ht="21.75">
      <c r="A652" s="130"/>
      <c r="B652" s="191"/>
      <c r="C652" s="138"/>
      <c r="D652" s="138"/>
      <c r="E652" s="207"/>
      <c r="F652" s="207"/>
      <c r="G652" s="207"/>
      <c r="H652" s="191"/>
      <c r="I652" s="147"/>
      <c r="J652" s="147"/>
    </row>
    <row r="653" spans="1:10" ht="21.75">
      <c r="A653" s="130"/>
      <c r="B653" s="191"/>
      <c r="C653" s="138"/>
      <c r="D653" s="138"/>
      <c r="E653" s="207"/>
      <c r="F653" s="207"/>
      <c r="G653" s="207"/>
      <c r="H653" s="191"/>
      <c r="I653" s="147"/>
      <c r="J653" s="147"/>
    </row>
    <row r="654" spans="1:10" ht="21.75">
      <c r="A654" s="130"/>
      <c r="B654" s="191"/>
      <c r="C654" s="138"/>
      <c r="D654" s="138"/>
      <c r="E654" s="207"/>
      <c r="F654" s="207"/>
      <c r="G654" s="207"/>
      <c r="H654" s="191"/>
      <c r="I654" s="147"/>
      <c r="J654" s="147"/>
    </row>
    <row r="655" spans="1:10" ht="21.75">
      <c r="A655" s="130"/>
      <c r="B655" s="191"/>
      <c r="C655" s="138"/>
      <c r="D655" s="138"/>
      <c r="E655" s="207"/>
      <c r="F655" s="207"/>
      <c r="G655" s="207"/>
      <c r="H655" s="191"/>
      <c r="I655" s="147"/>
      <c r="J655" s="147"/>
    </row>
    <row r="656" spans="1:10" ht="21.75">
      <c r="A656" s="130"/>
      <c r="B656" s="191"/>
      <c r="C656" s="138"/>
      <c r="D656" s="138"/>
      <c r="E656" s="207"/>
      <c r="F656" s="207"/>
      <c r="G656" s="207"/>
      <c r="H656" s="191"/>
      <c r="I656" s="147"/>
      <c r="J656" s="147"/>
    </row>
    <row r="657" spans="1:10" ht="21.75">
      <c r="A657" s="130"/>
      <c r="B657" s="191"/>
      <c r="C657" s="138"/>
      <c r="D657" s="138"/>
      <c r="E657" s="207"/>
      <c r="F657" s="207"/>
      <c r="G657" s="207"/>
      <c r="H657" s="191"/>
      <c r="I657" s="147"/>
      <c r="J657" s="147"/>
    </row>
    <row r="658" spans="1:10" ht="21.75">
      <c r="A658" s="130"/>
      <c r="B658" s="191"/>
      <c r="C658" s="138"/>
      <c r="D658" s="138"/>
      <c r="E658" s="207"/>
      <c r="F658" s="207"/>
      <c r="G658" s="207"/>
      <c r="H658" s="191"/>
      <c r="I658" s="147"/>
      <c r="J658" s="147"/>
    </row>
    <row r="659" spans="1:10" ht="21.75">
      <c r="A659" s="130"/>
      <c r="B659" s="191"/>
      <c r="C659" s="138"/>
      <c r="D659" s="138"/>
      <c r="E659" s="207"/>
      <c r="F659" s="207"/>
      <c r="G659" s="207"/>
      <c r="H659" s="191"/>
      <c r="I659" s="147"/>
      <c r="J659" s="147"/>
    </row>
    <row r="660" spans="1:10" ht="21.75">
      <c r="A660" s="130"/>
      <c r="B660" s="191"/>
      <c r="C660" s="138"/>
      <c r="D660" s="138"/>
      <c r="E660" s="207"/>
      <c r="F660" s="207"/>
      <c r="G660" s="207"/>
      <c r="H660" s="191"/>
      <c r="I660" s="147"/>
      <c r="J660" s="147"/>
    </row>
    <row r="661" spans="1:10" ht="21.75">
      <c r="A661" s="130"/>
      <c r="B661" s="191"/>
      <c r="C661" s="138"/>
      <c r="D661" s="138"/>
      <c r="E661" s="207"/>
      <c r="F661" s="207"/>
      <c r="G661" s="207"/>
      <c r="H661" s="191"/>
      <c r="I661" s="147"/>
      <c r="J661" s="147"/>
    </row>
    <row r="662" spans="1:10" ht="21.75">
      <c r="A662" s="130"/>
      <c r="B662" s="191"/>
      <c r="C662" s="138"/>
      <c r="D662" s="138"/>
      <c r="E662" s="207"/>
      <c r="F662" s="207"/>
      <c r="G662" s="207"/>
      <c r="H662" s="191"/>
      <c r="I662" s="147"/>
      <c r="J662" s="147"/>
    </row>
    <row r="663" spans="1:10" ht="21.75">
      <c r="A663" s="130"/>
      <c r="B663" s="191"/>
      <c r="C663" s="138"/>
      <c r="D663" s="138"/>
      <c r="E663" s="207"/>
      <c r="F663" s="207"/>
      <c r="G663" s="207"/>
      <c r="H663" s="191"/>
      <c r="I663" s="147"/>
      <c r="J663" s="147"/>
    </row>
    <row r="664" spans="1:10" ht="21.75">
      <c r="A664" s="130"/>
      <c r="B664" s="191"/>
      <c r="C664" s="138"/>
      <c r="D664" s="138"/>
      <c r="E664" s="207"/>
      <c r="F664" s="207"/>
      <c r="G664" s="207"/>
      <c r="H664" s="191"/>
      <c r="I664" s="147"/>
      <c r="J664" s="147"/>
    </row>
    <row r="665" spans="1:10" ht="21.75">
      <c r="A665" s="130"/>
      <c r="B665" s="191"/>
      <c r="C665" s="138"/>
      <c r="D665" s="138"/>
      <c r="E665" s="207"/>
      <c r="F665" s="207"/>
      <c r="G665" s="207"/>
      <c r="H665" s="191"/>
      <c r="I665" s="147"/>
      <c r="J665" s="147"/>
    </row>
    <row r="666" spans="1:10" ht="21.75">
      <c r="A666" s="130"/>
      <c r="B666" s="191"/>
      <c r="C666" s="138"/>
      <c r="D666" s="138"/>
      <c r="E666" s="207"/>
      <c r="F666" s="207"/>
      <c r="G666" s="207"/>
      <c r="H666" s="191"/>
      <c r="I666" s="147"/>
      <c r="J666" s="147"/>
    </row>
    <row r="667" spans="1:10" ht="21.75">
      <c r="A667" s="130"/>
      <c r="B667" s="191"/>
      <c r="C667" s="138"/>
      <c r="D667" s="138"/>
      <c r="E667" s="207"/>
      <c r="F667" s="207"/>
      <c r="G667" s="207"/>
      <c r="H667" s="191"/>
      <c r="I667" s="147"/>
      <c r="J667" s="147"/>
    </row>
    <row r="668" spans="1:10" ht="21.75">
      <c r="A668" s="130"/>
      <c r="B668" s="191"/>
      <c r="C668" s="138"/>
      <c r="D668" s="138"/>
      <c r="E668" s="207"/>
      <c r="F668" s="207"/>
      <c r="G668" s="207"/>
      <c r="H668" s="191"/>
      <c r="I668" s="147"/>
      <c r="J668" s="147"/>
    </row>
    <row r="669" spans="1:10" ht="21.75">
      <c r="A669" s="130"/>
      <c r="B669" s="191"/>
      <c r="C669" s="138"/>
      <c r="D669" s="138"/>
      <c r="E669" s="207"/>
      <c r="F669" s="207"/>
      <c r="G669" s="207"/>
      <c r="H669" s="191"/>
      <c r="I669" s="147"/>
      <c r="J669" s="147"/>
    </row>
    <row r="670" spans="1:10" ht="21.75">
      <c r="A670" s="130"/>
      <c r="B670" s="191"/>
      <c r="C670" s="138"/>
      <c r="D670" s="138"/>
      <c r="E670" s="207"/>
      <c r="F670" s="207"/>
      <c r="G670" s="207"/>
      <c r="H670" s="191"/>
      <c r="I670" s="147"/>
      <c r="J670" s="147"/>
    </row>
    <row r="671" spans="1:10" ht="21.75">
      <c r="A671" s="130"/>
      <c r="B671" s="191"/>
      <c r="C671" s="138"/>
      <c r="D671" s="138"/>
      <c r="E671" s="207"/>
      <c r="F671" s="207"/>
      <c r="G671" s="207"/>
      <c r="H671" s="191"/>
      <c r="I671" s="147"/>
      <c r="J671" s="147"/>
    </row>
    <row r="672" spans="1:10" ht="21.75">
      <c r="A672" s="130"/>
      <c r="B672" s="191"/>
      <c r="C672" s="138"/>
      <c r="D672" s="138"/>
      <c r="E672" s="207"/>
      <c r="F672" s="207"/>
      <c r="G672" s="207"/>
      <c r="H672" s="191"/>
      <c r="I672" s="147"/>
      <c r="J672" s="147"/>
    </row>
    <row r="673" spans="1:10" ht="21.75">
      <c r="A673" s="130"/>
      <c r="B673" s="191"/>
      <c r="C673" s="138"/>
      <c r="D673" s="138"/>
      <c r="E673" s="207"/>
      <c r="F673" s="207"/>
      <c r="G673" s="207"/>
      <c r="H673" s="191"/>
      <c r="I673" s="147"/>
      <c r="J673" s="147"/>
    </row>
    <row r="674" spans="1:10" ht="21.75">
      <c r="A674" s="130"/>
      <c r="B674" s="191"/>
      <c r="C674" s="138"/>
      <c r="D674" s="138"/>
      <c r="E674" s="207"/>
      <c r="F674" s="207"/>
      <c r="G674" s="207"/>
      <c r="H674" s="191"/>
      <c r="I674" s="147"/>
      <c r="J674" s="147"/>
    </row>
    <row r="675" spans="1:10" ht="21.75">
      <c r="A675" s="130"/>
      <c r="B675" s="191"/>
      <c r="C675" s="138"/>
      <c r="D675" s="138"/>
      <c r="E675" s="207"/>
      <c r="F675" s="207"/>
      <c r="G675" s="207"/>
      <c r="H675" s="191"/>
      <c r="I675" s="147"/>
      <c r="J675" s="147"/>
    </row>
    <row r="676" spans="1:10" ht="21.75">
      <c r="A676" s="130"/>
      <c r="B676" s="191"/>
      <c r="C676" s="138"/>
      <c r="D676" s="138"/>
      <c r="E676" s="207"/>
      <c r="F676" s="207"/>
      <c r="G676" s="207"/>
      <c r="H676" s="191"/>
      <c r="I676" s="147"/>
      <c r="J676" s="147"/>
    </row>
    <row r="677" spans="1:10" ht="21.75">
      <c r="A677" s="130"/>
      <c r="B677" s="191"/>
      <c r="C677" s="138"/>
      <c r="D677" s="138"/>
      <c r="E677" s="207"/>
      <c r="F677" s="207"/>
      <c r="G677" s="207"/>
      <c r="H677" s="191"/>
      <c r="I677" s="147"/>
      <c r="J677" s="147"/>
    </row>
    <row r="678" spans="1:10" ht="21.75">
      <c r="A678" s="130"/>
      <c r="B678" s="191"/>
      <c r="C678" s="138"/>
      <c r="D678" s="138"/>
      <c r="E678" s="207"/>
      <c r="F678" s="207"/>
      <c r="G678" s="207"/>
      <c r="H678" s="191"/>
      <c r="I678" s="147"/>
      <c r="J678" s="147"/>
    </row>
    <row r="679" spans="1:10" ht="21.75">
      <c r="A679" s="130"/>
      <c r="B679" s="191"/>
      <c r="C679" s="138"/>
      <c r="D679" s="138"/>
      <c r="E679" s="207"/>
      <c r="F679" s="207"/>
      <c r="G679" s="207"/>
      <c r="H679" s="191"/>
      <c r="I679" s="147"/>
      <c r="J679" s="147"/>
    </row>
    <row r="680" spans="1:10" ht="21.75">
      <c r="A680" s="130"/>
      <c r="B680" s="191"/>
      <c r="C680" s="138"/>
      <c r="D680" s="138"/>
      <c r="E680" s="207"/>
      <c r="F680" s="207"/>
      <c r="G680" s="207"/>
      <c r="H680" s="191"/>
      <c r="I680" s="147"/>
      <c r="J680" s="147"/>
    </row>
    <row r="681" spans="1:10" ht="21.75">
      <c r="A681" s="130"/>
      <c r="B681" s="191"/>
      <c r="C681" s="138"/>
      <c r="D681" s="138"/>
      <c r="E681" s="207"/>
      <c r="F681" s="207"/>
      <c r="G681" s="207"/>
      <c r="H681" s="191"/>
      <c r="I681" s="147"/>
      <c r="J681" s="147"/>
    </row>
    <row r="682" spans="1:10" ht="21.75">
      <c r="A682" s="130"/>
      <c r="B682" s="191"/>
      <c r="C682" s="138"/>
      <c r="D682" s="138"/>
      <c r="E682" s="207"/>
      <c r="F682" s="207"/>
      <c r="G682" s="207"/>
      <c r="H682" s="191"/>
      <c r="I682" s="147"/>
      <c r="J682" s="147"/>
    </row>
    <row r="683" spans="1:10" ht="21.75">
      <c r="A683" s="130"/>
      <c r="B683" s="191"/>
      <c r="C683" s="138"/>
      <c r="D683" s="138"/>
      <c r="E683" s="207"/>
      <c r="F683" s="207"/>
      <c r="G683" s="207"/>
      <c r="H683" s="191"/>
      <c r="I683" s="147"/>
      <c r="J683" s="147"/>
    </row>
    <row r="684" spans="1:10" ht="21.75">
      <c r="A684" s="130"/>
      <c r="B684" s="191"/>
      <c r="C684" s="138"/>
      <c r="D684" s="138"/>
      <c r="E684" s="207"/>
      <c r="F684" s="207"/>
      <c r="G684" s="207"/>
      <c r="H684" s="191"/>
      <c r="I684" s="147"/>
      <c r="J684" s="147"/>
    </row>
    <row r="685" spans="1:10" ht="21.75">
      <c r="A685" s="130"/>
      <c r="B685" s="191"/>
      <c r="C685" s="138"/>
      <c r="D685" s="138"/>
      <c r="E685" s="207"/>
      <c r="F685" s="207"/>
      <c r="G685" s="207"/>
      <c r="H685" s="191"/>
      <c r="I685" s="147"/>
      <c r="J685" s="147"/>
    </row>
    <row r="686" spans="1:10" ht="21.75">
      <c r="A686" s="130"/>
      <c r="B686" s="191"/>
      <c r="C686" s="138"/>
      <c r="D686" s="138"/>
      <c r="E686" s="207"/>
      <c r="F686" s="207"/>
      <c r="G686" s="207"/>
      <c r="H686" s="191"/>
      <c r="I686" s="147"/>
      <c r="J686" s="147"/>
    </row>
    <row r="687" spans="1:10" ht="21.75">
      <c r="A687" s="130"/>
      <c r="B687" s="191"/>
      <c r="C687" s="138"/>
      <c r="D687" s="138"/>
      <c r="E687" s="207"/>
      <c r="F687" s="207"/>
      <c r="G687" s="207"/>
      <c r="H687" s="191"/>
      <c r="I687" s="147"/>
      <c r="J687" s="147"/>
    </row>
    <row r="688" spans="1:10" ht="21.75">
      <c r="A688" s="130"/>
      <c r="B688" s="191"/>
      <c r="C688" s="138"/>
      <c r="D688" s="138"/>
      <c r="E688" s="207"/>
      <c r="F688" s="207"/>
      <c r="G688" s="207"/>
      <c r="H688" s="191"/>
      <c r="I688" s="147"/>
      <c r="J688" s="147"/>
    </row>
    <row r="689" spans="1:10" ht="21.75">
      <c r="A689" s="130"/>
      <c r="B689" s="191"/>
      <c r="C689" s="138"/>
      <c r="D689" s="138"/>
      <c r="E689" s="207"/>
      <c r="F689" s="207"/>
      <c r="G689" s="207"/>
      <c r="H689" s="191"/>
      <c r="I689" s="147"/>
      <c r="J689" s="147"/>
    </row>
    <row r="690" spans="1:10" ht="21.75">
      <c r="A690" s="130"/>
      <c r="B690" s="191"/>
      <c r="C690" s="138"/>
      <c r="D690" s="138"/>
      <c r="E690" s="207"/>
      <c r="F690" s="207"/>
      <c r="G690" s="207"/>
      <c r="H690" s="191"/>
      <c r="I690" s="147"/>
      <c r="J690" s="147"/>
    </row>
    <row r="691" spans="1:10" ht="21.75">
      <c r="A691" s="130"/>
      <c r="B691" s="191"/>
      <c r="C691" s="138"/>
      <c r="D691" s="138"/>
      <c r="E691" s="207"/>
      <c r="F691" s="207"/>
      <c r="G691" s="207"/>
      <c r="H691" s="191"/>
      <c r="I691" s="147"/>
      <c r="J691" s="147"/>
    </row>
    <row r="692" spans="1:10" ht="21.75">
      <c r="A692" s="130"/>
      <c r="B692" s="191"/>
      <c r="C692" s="138"/>
      <c r="D692" s="138"/>
      <c r="E692" s="207"/>
      <c r="F692" s="207"/>
      <c r="G692" s="207"/>
      <c r="H692" s="191"/>
      <c r="I692" s="147"/>
      <c r="J692" s="147"/>
    </row>
    <row r="693" spans="1:10" ht="21.75">
      <c r="A693" s="130"/>
      <c r="B693" s="191"/>
      <c r="C693" s="138"/>
      <c r="D693" s="138"/>
      <c r="E693" s="207"/>
      <c r="F693" s="207"/>
      <c r="G693" s="207"/>
      <c r="H693" s="191"/>
      <c r="I693" s="147"/>
      <c r="J693" s="147"/>
    </row>
    <row r="694" spans="1:10" ht="21.75">
      <c r="A694" s="130"/>
      <c r="B694" s="191"/>
      <c r="C694" s="138"/>
      <c r="D694" s="138"/>
      <c r="E694" s="207"/>
      <c r="F694" s="207"/>
      <c r="G694" s="207"/>
      <c r="H694" s="191"/>
      <c r="I694" s="147"/>
      <c r="J694" s="147"/>
    </row>
    <row r="695" spans="1:10" ht="21.75">
      <c r="A695" s="130"/>
      <c r="B695" s="191"/>
      <c r="C695" s="138"/>
      <c r="D695" s="138"/>
      <c r="E695" s="207"/>
      <c r="F695" s="207"/>
      <c r="G695" s="207"/>
      <c r="H695" s="191"/>
      <c r="I695" s="147"/>
      <c r="J695" s="147"/>
    </row>
    <row r="696" spans="1:10" ht="21.75">
      <c r="A696" s="130"/>
      <c r="B696" s="191"/>
      <c r="C696" s="138"/>
      <c r="D696" s="138"/>
      <c r="E696" s="207"/>
      <c r="F696" s="207"/>
      <c r="G696" s="207"/>
      <c r="H696" s="191"/>
      <c r="I696" s="147"/>
      <c r="J696" s="147"/>
    </row>
    <row r="697" spans="1:10" ht="21.75">
      <c r="A697" s="130"/>
      <c r="B697" s="191"/>
      <c r="C697" s="138"/>
      <c r="D697" s="138"/>
      <c r="E697" s="207"/>
      <c r="F697" s="207"/>
      <c r="G697" s="207"/>
      <c r="H697" s="191"/>
      <c r="I697" s="147"/>
      <c r="J697" s="147"/>
    </row>
    <row r="698" spans="1:10" ht="21.75">
      <c r="A698" s="130"/>
      <c r="B698" s="191"/>
      <c r="C698" s="138"/>
      <c r="D698" s="138"/>
      <c r="E698" s="207"/>
      <c r="F698" s="207"/>
      <c r="G698" s="207"/>
      <c r="H698" s="191"/>
      <c r="I698" s="147"/>
      <c r="J698" s="147"/>
    </row>
    <row r="699" spans="1:10" ht="21.75">
      <c r="A699" s="130"/>
      <c r="B699" s="191"/>
      <c r="C699" s="138"/>
      <c r="D699" s="138"/>
      <c r="E699" s="207"/>
      <c r="F699" s="207"/>
      <c r="G699" s="207"/>
      <c r="H699" s="191"/>
      <c r="I699" s="147"/>
      <c r="J699" s="147"/>
    </row>
    <row r="700" spans="1:10" ht="21.75">
      <c r="A700" s="130"/>
      <c r="B700" s="191"/>
      <c r="C700" s="138"/>
      <c r="D700" s="138"/>
      <c r="E700" s="207"/>
      <c r="F700" s="207"/>
      <c r="G700" s="207"/>
      <c r="H700" s="191"/>
      <c r="I700" s="147"/>
      <c r="J700" s="147"/>
    </row>
    <row r="701" spans="1:10" ht="21.75">
      <c r="A701" s="130"/>
      <c r="B701" s="191"/>
      <c r="C701" s="138"/>
      <c r="D701" s="138"/>
      <c r="E701" s="207"/>
      <c r="F701" s="207"/>
      <c r="G701" s="207"/>
      <c r="H701" s="191"/>
      <c r="I701" s="147"/>
      <c r="J701" s="147"/>
    </row>
    <row r="702" spans="1:10" ht="21.75">
      <c r="A702" s="130"/>
      <c r="B702" s="191"/>
      <c r="C702" s="138"/>
      <c r="D702" s="138"/>
      <c r="E702" s="207"/>
      <c r="F702" s="207"/>
      <c r="G702" s="207"/>
      <c r="H702" s="191"/>
      <c r="I702" s="147"/>
      <c r="J702" s="147"/>
    </row>
    <row r="703" spans="1:10" ht="21.75">
      <c r="A703" s="130"/>
      <c r="B703" s="191"/>
      <c r="C703" s="138"/>
      <c r="D703" s="138"/>
      <c r="E703" s="207"/>
      <c r="F703" s="207"/>
      <c r="G703" s="207"/>
      <c r="H703" s="191"/>
      <c r="I703" s="147"/>
      <c r="J703" s="147"/>
    </row>
    <row r="704" spans="1:10" ht="21.75">
      <c r="A704" s="130"/>
      <c r="B704" s="191"/>
      <c r="C704" s="138"/>
      <c r="D704" s="138"/>
      <c r="E704" s="207"/>
      <c r="F704" s="207"/>
      <c r="G704" s="207"/>
      <c r="H704" s="191"/>
      <c r="I704" s="147"/>
      <c r="J704" s="147"/>
    </row>
    <row r="705" spans="1:10" ht="21.75">
      <c r="A705" s="130"/>
      <c r="B705" s="191"/>
      <c r="C705" s="138"/>
      <c r="D705" s="138"/>
      <c r="E705" s="207"/>
      <c r="F705" s="207"/>
      <c r="G705" s="207"/>
      <c r="H705" s="191"/>
      <c r="I705" s="147"/>
      <c r="J705" s="147"/>
    </row>
    <row r="706" spans="1:10" ht="21.75">
      <c r="A706" s="130"/>
      <c r="B706" s="191"/>
      <c r="C706" s="138"/>
      <c r="D706" s="138"/>
      <c r="E706" s="207"/>
      <c r="F706" s="207"/>
      <c r="G706" s="207"/>
      <c r="H706" s="191"/>
      <c r="I706" s="147"/>
      <c r="J706" s="147"/>
    </row>
    <row r="707" spans="1:10" ht="21.75">
      <c r="A707" s="130"/>
      <c r="B707" s="191"/>
      <c r="C707" s="138"/>
      <c r="D707" s="138"/>
      <c r="E707" s="207"/>
      <c r="F707" s="207"/>
      <c r="G707" s="207"/>
      <c r="H707" s="191"/>
      <c r="I707" s="147"/>
      <c r="J707" s="147"/>
    </row>
    <row r="708" spans="1:10" ht="21.75">
      <c r="A708" s="130"/>
      <c r="B708" s="191"/>
      <c r="C708" s="138"/>
      <c r="D708" s="138"/>
      <c r="E708" s="207"/>
      <c r="F708" s="207"/>
      <c r="G708" s="207"/>
      <c r="H708" s="191"/>
      <c r="I708" s="147"/>
      <c r="J708" s="147"/>
    </row>
    <row r="709" spans="1:10" ht="21.75">
      <c r="A709" s="130"/>
      <c r="B709" s="191"/>
      <c r="C709" s="138"/>
      <c r="D709" s="138"/>
      <c r="E709" s="207"/>
      <c r="F709" s="207"/>
      <c r="G709" s="207"/>
      <c r="H709" s="191"/>
      <c r="I709" s="147"/>
      <c r="J709" s="147"/>
    </row>
    <row r="710" spans="1:10" ht="21.75">
      <c r="A710" s="130"/>
      <c r="B710" s="191"/>
      <c r="C710" s="138"/>
      <c r="D710" s="138"/>
      <c r="E710" s="207"/>
      <c r="F710" s="207"/>
      <c r="G710" s="207"/>
      <c r="H710" s="191"/>
      <c r="I710" s="147"/>
      <c r="J710" s="147"/>
    </row>
    <row r="711" spans="1:10" ht="21.75">
      <c r="A711" s="130"/>
      <c r="B711" s="191"/>
      <c r="C711" s="138"/>
      <c r="D711" s="138"/>
      <c r="E711" s="207"/>
      <c r="F711" s="207"/>
      <c r="G711" s="207"/>
      <c r="H711" s="191"/>
      <c r="I711" s="147"/>
      <c r="J711" s="147"/>
    </row>
    <row r="712" spans="1:10" ht="21.75">
      <c r="A712" s="130"/>
      <c r="B712" s="191"/>
      <c r="C712" s="138"/>
      <c r="D712" s="138"/>
      <c r="E712" s="207"/>
      <c r="F712" s="207"/>
      <c r="G712" s="207"/>
      <c r="H712" s="191"/>
      <c r="I712" s="147"/>
      <c r="J712" s="147"/>
    </row>
    <row r="713" spans="1:10" ht="21.75">
      <c r="A713" s="130"/>
      <c r="B713" s="191"/>
      <c r="C713" s="138"/>
      <c r="D713" s="138"/>
      <c r="E713" s="207"/>
      <c r="F713" s="207"/>
      <c r="G713" s="207"/>
      <c r="H713" s="191"/>
      <c r="I713" s="147"/>
      <c r="J713" s="147"/>
    </row>
    <row r="714" spans="1:10" ht="21.75">
      <c r="A714" s="130"/>
      <c r="B714" s="191"/>
      <c r="C714" s="138"/>
      <c r="D714" s="138"/>
      <c r="E714" s="207"/>
      <c r="F714" s="207"/>
      <c r="G714" s="207"/>
      <c r="H714" s="191"/>
      <c r="I714" s="147"/>
      <c r="J714" s="147"/>
    </row>
    <row r="715" spans="1:10" ht="21.75">
      <c r="A715" s="130"/>
      <c r="B715" s="191"/>
      <c r="C715" s="138"/>
      <c r="D715" s="138"/>
      <c r="E715" s="207"/>
      <c r="F715" s="207"/>
      <c r="G715" s="207"/>
      <c r="H715" s="191"/>
      <c r="I715" s="147"/>
      <c r="J715" s="147"/>
    </row>
    <row r="716" spans="1:10" ht="21.75">
      <c r="A716" s="130"/>
      <c r="B716" s="191"/>
      <c r="C716" s="138"/>
      <c r="D716" s="138"/>
      <c r="E716" s="207"/>
      <c r="F716" s="207"/>
      <c r="G716" s="207"/>
      <c r="H716" s="191"/>
      <c r="I716" s="147"/>
      <c r="J716" s="147"/>
    </row>
    <row r="717" spans="1:10" ht="21.75">
      <c r="A717" s="130"/>
      <c r="B717" s="191"/>
      <c r="C717" s="138"/>
      <c r="D717" s="138"/>
      <c r="E717" s="207"/>
      <c r="F717" s="207"/>
      <c r="G717" s="207"/>
      <c r="H717" s="191"/>
      <c r="I717" s="147"/>
      <c r="J717" s="147"/>
    </row>
    <row r="718" spans="1:10" ht="21.75">
      <c r="A718" s="130"/>
      <c r="B718" s="191"/>
      <c r="C718" s="138"/>
      <c r="D718" s="138"/>
      <c r="E718" s="207"/>
      <c r="F718" s="207"/>
      <c r="G718" s="207"/>
      <c r="H718" s="191"/>
      <c r="I718" s="147"/>
      <c r="J718" s="147"/>
    </row>
    <row r="719" spans="1:10" ht="21.75">
      <c r="A719" s="130"/>
      <c r="B719" s="191"/>
      <c r="C719" s="138"/>
      <c r="D719" s="138"/>
      <c r="E719" s="207"/>
      <c r="F719" s="207"/>
      <c r="G719" s="207"/>
      <c r="H719" s="191"/>
      <c r="I719" s="147"/>
      <c r="J719" s="147"/>
    </row>
    <row r="720" spans="1:10" ht="21.75">
      <c r="A720" s="130"/>
      <c r="B720" s="191"/>
      <c r="C720" s="138"/>
      <c r="D720" s="138"/>
      <c r="E720" s="207"/>
      <c r="F720" s="207"/>
      <c r="G720" s="207"/>
      <c r="H720" s="191"/>
      <c r="I720" s="147"/>
      <c r="J720" s="147"/>
    </row>
    <row r="721" spans="1:10" ht="21.75">
      <c r="A721" s="130"/>
      <c r="B721" s="191"/>
      <c r="C721" s="138"/>
      <c r="D721" s="138"/>
      <c r="E721" s="207"/>
      <c r="F721" s="207"/>
      <c r="G721" s="207"/>
      <c r="H721" s="191"/>
      <c r="I721" s="147"/>
      <c r="J721" s="147"/>
    </row>
    <row r="722" spans="1:10" ht="21.75">
      <c r="A722" s="130"/>
      <c r="B722" s="191"/>
      <c r="C722" s="138"/>
      <c r="D722" s="138"/>
      <c r="E722" s="207"/>
      <c r="F722" s="207"/>
      <c r="G722" s="207"/>
      <c r="H722" s="191"/>
      <c r="I722" s="147"/>
      <c r="J722" s="147"/>
    </row>
    <row r="723" spans="1:10" ht="21.75">
      <c r="A723" s="130"/>
      <c r="B723" s="191"/>
      <c r="C723" s="138"/>
      <c r="D723" s="138"/>
      <c r="E723" s="207"/>
      <c r="F723" s="207"/>
      <c r="G723" s="207"/>
      <c r="H723" s="191"/>
      <c r="I723" s="147"/>
      <c r="J723" s="147"/>
    </row>
    <row r="724" spans="1:10" ht="21.75">
      <c r="A724" s="130"/>
      <c r="B724" s="191"/>
      <c r="C724" s="138"/>
      <c r="D724" s="138"/>
      <c r="E724" s="207"/>
      <c r="F724" s="207"/>
      <c r="G724" s="207"/>
      <c r="H724" s="191"/>
      <c r="I724" s="147"/>
      <c r="J724" s="147"/>
    </row>
    <row r="725" spans="1:10" ht="21.75">
      <c r="A725" s="130"/>
      <c r="B725" s="191"/>
      <c r="C725" s="138"/>
      <c r="D725" s="138"/>
      <c r="E725" s="207"/>
      <c r="F725" s="207"/>
      <c r="G725" s="207"/>
      <c r="H725" s="191"/>
      <c r="I725" s="147"/>
      <c r="J725" s="147"/>
    </row>
    <row r="726" spans="1:10" ht="21.75">
      <c r="A726" s="130"/>
      <c r="B726" s="191"/>
      <c r="C726" s="138"/>
      <c r="D726" s="138"/>
      <c r="E726" s="207"/>
      <c r="F726" s="207"/>
      <c r="G726" s="207"/>
      <c r="H726" s="191"/>
      <c r="I726" s="147"/>
      <c r="J726" s="147"/>
    </row>
    <row r="727" spans="1:10" ht="21.75">
      <c r="A727" s="130"/>
      <c r="B727" s="191"/>
      <c r="C727" s="138"/>
      <c r="D727" s="138"/>
      <c r="E727" s="207"/>
      <c r="F727" s="207"/>
      <c r="G727" s="207"/>
      <c r="H727" s="191"/>
      <c r="I727" s="147"/>
      <c r="J727" s="147"/>
    </row>
    <row r="728" spans="1:10" ht="21.75">
      <c r="A728" s="130"/>
      <c r="B728" s="191"/>
      <c r="C728" s="138"/>
      <c r="D728" s="138"/>
      <c r="E728" s="207"/>
      <c r="F728" s="207"/>
      <c r="G728" s="207"/>
      <c r="H728" s="191"/>
      <c r="I728" s="147"/>
      <c r="J728" s="147"/>
    </row>
    <row r="729" spans="1:10" ht="21.75">
      <c r="A729" s="130"/>
      <c r="B729" s="191"/>
      <c r="C729" s="138"/>
      <c r="D729" s="138"/>
      <c r="E729" s="207"/>
      <c r="F729" s="207"/>
      <c r="G729" s="207"/>
      <c r="H729" s="191"/>
      <c r="I729" s="147"/>
      <c r="J729" s="147"/>
    </row>
    <row r="730" spans="1:10" ht="21.75">
      <c r="A730" s="130"/>
      <c r="B730" s="191"/>
      <c r="C730" s="138"/>
      <c r="D730" s="138"/>
      <c r="E730" s="207"/>
      <c r="F730" s="207"/>
      <c r="G730" s="207"/>
      <c r="H730" s="191"/>
      <c r="I730" s="147"/>
      <c r="J730" s="147"/>
    </row>
    <row r="731" spans="1:10" ht="21.75">
      <c r="A731" s="130"/>
      <c r="B731" s="191"/>
      <c r="C731" s="138"/>
      <c r="D731" s="138"/>
      <c r="E731" s="207"/>
      <c r="F731" s="207"/>
      <c r="G731" s="207"/>
      <c r="H731" s="191"/>
      <c r="I731" s="147"/>
      <c r="J731" s="147"/>
    </row>
    <row r="732" spans="1:10" ht="21.75">
      <c r="A732" s="130"/>
      <c r="B732" s="191"/>
      <c r="C732" s="138"/>
      <c r="D732" s="138"/>
      <c r="E732" s="207"/>
      <c r="F732" s="207"/>
      <c r="G732" s="207"/>
      <c r="H732" s="191"/>
      <c r="I732" s="147"/>
      <c r="J732" s="147"/>
    </row>
    <row r="733" spans="1:10" ht="21.75">
      <c r="A733" s="130"/>
      <c r="B733" s="191"/>
      <c r="C733" s="138"/>
      <c r="D733" s="138"/>
      <c r="E733" s="207"/>
      <c r="F733" s="207"/>
      <c r="G733" s="207"/>
      <c r="H733" s="191"/>
      <c r="I733" s="147"/>
      <c r="J733" s="147"/>
    </row>
    <row r="734" spans="1:10" ht="21.75">
      <c r="A734" s="130"/>
      <c r="B734" s="191"/>
      <c r="C734" s="138"/>
      <c r="D734" s="138"/>
      <c r="E734" s="207"/>
      <c r="F734" s="207"/>
      <c r="G734" s="207"/>
      <c r="H734" s="191"/>
      <c r="I734" s="147"/>
      <c r="J734" s="147"/>
    </row>
    <row r="735" spans="1:10" ht="21.75">
      <c r="A735" s="130"/>
      <c r="B735" s="191"/>
      <c r="C735" s="138"/>
      <c r="D735" s="138"/>
      <c r="E735" s="207"/>
      <c r="F735" s="207"/>
      <c r="G735" s="207"/>
      <c r="H735" s="191"/>
      <c r="I735" s="147"/>
      <c r="J735" s="147"/>
    </row>
    <row r="736" spans="1:10" ht="21.75">
      <c r="A736" s="130"/>
      <c r="B736" s="191"/>
      <c r="C736" s="138"/>
      <c r="D736" s="138"/>
      <c r="E736" s="207"/>
      <c r="F736" s="207"/>
      <c r="G736" s="207"/>
      <c r="H736" s="191"/>
      <c r="I736" s="147"/>
      <c r="J736" s="147"/>
    </row>
    <row r="737" spans="1:10" ht="21.75">
      <c r="A737" s="130"/>
      <c r="B737" s="191"/>
      <c r="C737" s="138"/>
      <c r="D737" s="138"/>
      <c r="E737" s="207"/>
      <c r="F737" s="207"/>
      <c r="G737" s="207"/>
      <c r="H737" s="191"/>
      <c r="I737" s="147"/>
      <c r="J737" s="147"/>
    </row>
    <row r="738" spans="1:10" ht="21.75">
      <c r="A738" s="130"/>
      <c r="B738" s="191"/>
      <c r="C738" s="138"/>
      <c r="D738" s="138"/>
      <c r="E738" s="207"/>
      <c r="F738" s="207"/>
      <c r="G738" s="207"/>
      <c r="H738" s="191"/>
      <c r="I738" s="147"/>
      <c r="J738" s="147"/>
    </row>
    <row r="739" spans="1:10" ht="21.75">
      <c r="A739" s="130"/>
      <c r="B739" s="191"/>
      <c r="C739" s="138"/>
      <c r="D739" s="138"/>
      <c r="E739" s="207"/>
      <c r="F739" s="207"/>
      <c r="G739" s="207"/>
      <c r="H739" s="191"/>
      <c r="I739" s="147"/>
      <c r="J739" s="147"/>
    </row>
    <row r="740" spans="1:10" ht="21.75">
      <c r="A740" s="130"/>
      <c r="B740" s="191"/>
      <c r="C740" s="138"/>
      <c r="D740" s="138"/>
      <c r="E740" s="207"/>
      <c r="F740" s="207"/>
      <c r="G740" s="207"/>
      <c r="H740" s="191"/>
      <c r="I740" s="147"/>
      <c r="J740" s="147"/>
    </row>
    <row r="741" spans="1:10" ht="21.75">
      <c r="A741" s="130"/>
      <c r="B741" s="191"/>
      <c r="C741" s="138"/>
      <c r="D741" s="138"/>
      <c r="E741" s="207"/>
      <c r="F741" s="207"/>
      <c r="G741" s="207"/>
      <c r="H741" s="191"/>
      <c r="I741" s="147"/>
      <c r="J741" s="147"/>
    </row>
    <row r="742" spans="1:10" ht="21.75">
      <c r="A742" s="130"/>
      <c r="B742" s="191"/>
      <c r="C742" s="138"/>
      <c r="D742" s="138"/>
      <c r="E742" s="207"/>
      <c r="F742" s="207"/>
      <c r="G742" s="207"/>
      <c r="H742" s="191"/>
      <c r="I742" s="147"/>
      <c r="J742" s="147"/>
    </row>
    <row r="743" spans="1:10" ht="21.75">
      <c r="A743" s="130"/>
      <c r="B743" s="191"/>
      <c r="C743" s="138"/>
      <c r="D743" s="138"/>
      <c r="E743" s="207"/>
      <c r="F743" s="207"/>
      <c r="G743" s="207"/>
      <c r="H743" s="191"/>
      <c r="I743" s="147"/>
      <c r="J743" s="147"/>
    </row>
    <row r="744" spans="1:10" ht="21.75">
      <c r="A744" s="130"/>
      <c r="B744" s="191"/>
      <c r="C744" s="138"/>
      <c r="D744" s="138"/>
      <c r="E744" s="207"/>
      <c r="F744" s="207"/>
      <c r="G744" s="207"/>
      <c r="H744" s="191"/>
      <c r="I744" s="147"/>
      <c r="J744" s="147"/>
    </row>
    <row r="745" spans="1:10" ht="21.75">
      <c r="A745" s="130"/>
      <c r="B745" s="191"/>
      <c r="C745" s="138"/>
      <c r="D745" s="138"/>
      <c r="E745" s="207"/>
      <c r="F745" s="207"/>
      <c r="G745" s="207"/>
      <c r="H745" s="191"/>
      <c r="I745" s="147"/>
      <c r="J745" s="147"/>
    </row>
    <row r="746" spans="1:10" ht="21.75">
      <c r="A746" s="130"/>
      <c r="B746" s="191"/>
      <c r="C746" s="138"/>
      <c r="D746" s="138"/>
      <c r="E746" s="207"/>
      <c r="F746" s="207"/>
      <c r="G746" s="207"/>
      <c r="H746" s="191"/>
      <c r="I746" s="147"/>
      <c r="J746" s="147"/>
    </row>
    <row r="747" spans="1:10" ht="21.75">
      <c r="A747" s="130"/>
      <c r="B747" s="191"/>
      <c r="C747" s="138"/>
      <c r="D747" s="138"/>
      <c r="E747" s="207"/>
      <c r="F747" s="207"/>
      <c r="G747" s="207"/>
      <c r="H747" s="191"/>
      <c r="I747" s="147"/>
      <c r="J747" s="147"/>
    </row>
    <row r="748" spans="1:10" ht="21.75">
      <c r="A748" s="130"/>
      <c r="B748" s="191"/>
      <c r="C748" s="138"/>
      <c r="D748" s="138"/>
      <c r="E748" s="207"/>
      <c r="F748" s="207"/>
      <c r="G748" s="207"/>
      <c r="H748" s="191"/>
      <c r="I748" s="147"/>
      <c r="J748" s="147"/>
    </row>
    <row r="749" spans="1:10" ht="21.75">
      <c r="A749" s="130"/>
      <c r="B749" s="191"/>
      <c r="C749" s="138"/>
      <c r="D749" s="138"/>
      <c r="E749" s="207"/>
      <c r="F749" s="207"/>
      <c r="G749" s="207"/>
      <c r="H749" s="191"/>
      <c r="I749" s="147"/>
      <c r="J749" s="147"/>
    </row>
    <row r="750" spans="1:10" ht="21.75">
      <c r="A750" s="130"/>
      <c r="B750" s="191"/>
      <c r="C750" s="138"/>
      <c r="D750" s="138"/>
      <c r="E750" s="207"/>
      <c r="F750" s="207"/>
      <c r="G750" s="207"/>
      <c r="H750" s="191"/>
      <c r="I750" s="147"/>
      <c r="J750" s="147"/>
    </row>
    <row r="751" spans="1:10" ht="21.75">
      <c r="A751" s="130"/>
      <c r="B751" s="191"/>
      <c r="C751" s="138"/>
      <c r="D751" s="138"/>
      <c r="E751" s="207"/>
      <c r="F751" s="207"/>
      <c r="G751" s="207"/>
      <c r="H751" s="191"/>
      <c r="I751" s="147"/>
      <c r="J751" s="147"/>
    </row>
    <row r="752" spans="1:10" ht="21.75">
      <c r="A752" s="130"/>
      <c r="B752" s="191"/>
      <c r="C752" s="138"/>
      <c r="D752" s="138"/>
      <c r="E752" s="207"/>
      <c r="F752" s="207"/>
      <c r="G752" s="207"/>
      <c r="H752" s="191"/>
      <c r="I752" s="147"/>
      <c r="J752" s="147"/>
    </row>
    <row r="753" spans="1:10" ht="21.75">
      <c r="A753" s="130"/>
      <c r="B753" s="191"/>
      <c r="C753" s="138"/>
      <c r="D753" s="138"/>
      <c r="E753" s="207"/>
      <c r="F753" s="207"/>
      <c r="G753" s="207"/>
      <c r="H753" s="191"/>
      <c r="I753" s="147"/>
      <c r="J753" s="147"/>
    </row>
    <row r="754" spans="1:10" ht="21.75">
      <c r="A754" s="130"/>
      <c r="B754" s="191"/>
      <c r="C754" s="138"/>
      <c r="D754" s="138"/>
      <c r="E754" s="207"/>
      <c r="F754" s="207"/>
      <c r="G754" s="207"/>
      <c r="H754" s="191"/>
      <c r="I754" s="147"/>
      <c r="J754" s="147"/>
    </row>
    <row r="755" spans="1:10" ht="21.75">
      <c r="A755" s="130"/>
      <c r="B755" s="191"/>
      <c r="C755" s="138"/>
      <c r="D755" s="138"/>
      <c r="E755" s="207"/>
      <c r="F755" s="207"/>
      <c r="G755" s="207"/>
      <c r="H755" s="191"/>
      <c r="I755" s="147"/>
      <c r="J755" s="147"/>
    </row>
    <row r="756" spans="1:10" ht="21.75">
      <c r="A756" s="130"/>
      <c r="B756" s="191"/>
      <c r="C756" s="138"/>
      <c r="D756" s="138"/>
      <c r="E756" s="207"/>
      <c r="F756" s="207"/>
      <c r="G756" s="207"/>
      <c r="H756" s="191"/>
      <c r="I756" s="147"/>
      <c r="J756" s="147"/>
    </row>
    <row r="757" spans="1:10" ht="21.75">
      <c r="A757" s="130"/>
      <c r="B757" s="191"/>
      <c r="C757" s="138"/>
      <c r="D757" s="138"/>
      <c r="E757" s="207"/>
      <c r="F757" s="207"/>
      <c r="G757" s="207"/>
      <c r="H757" s="191"/>
      <c r="I757" s="147"/>
      <c r="J757" s="147"/>
    </row>
    <row r="758" spans="1:10" ht="21.75">
      <c r="A758" s="130"/>
      <c r="B758" s="191"/>
      <c r="C758" s="138"/>
      <c r="D758" s="138"/>
      <c r="E758" s="207"/>
      <c r="F758" s="207"/>
      <c r="G758" s="207"/>
      <c r="H758" s="191"/>
      <c r="I758" s="147"/>
      <c r="J758" s="147"/>
    </row>
    <row r="759" spans="1:10" ht="21.75">
      <c r="A759" s="130"/>
      <c r="B759" s="191"/>
      <c r="C759" s="138"/>
      <c r="D759" s="138"/>
      <c r="E759" s="207"/>
      <c r="F759" s="207"/>
      <c r="G759" s="207"/>
      <c r="H759" s="191"/>
      <c r="I759" s="147"/>
      <c r="J759" s="147"/>
    </row>
    <row r="760" spans="1:10" ht="21.75">
      <c r="A760" s="130"/>
      <c r="B760" s="191"/>
      <c r="C760" s="138"/>
      <c r="D760" s="138"/>
      <c r="E760" s="207"/>
      <c r="F760" s="207"/>
      <c r="G760" s="207"/>
      <c r="H760" s="191"/>
      <c r="I760" s="147"/>
      <c r="J760" s="147"/>
    </row>
    <row r="761" spans="1:10" ht="21.75">
      <c r="A761" s="130"/>
      <c r="B761" s="191"/>
      <c r="C761" s="138"/>
      <c r="D761" s="138"/>
      <c r="E761" s="207"/>
      <c r="F761" s="207"/>
      <c r="G761" s="207"/>
      <c r="H761" s="191"/>
      <c r="I761" s="147"/>
      <c r="J761" s="147"/>
    </row>
    <row r="762" spans="1:10" ht="21.75">
      <c r="A762" s="130"/>
      <c r="B762" s="191"/>
      <c r="C762" s="138"/>
      <c r="D762" s="138"/>
      <c r="E762" s="207"/>
      <c r="F762" s="207"/>
      <c r="G762" s="207"/>
      <c r="H762" s="191"/>
      <c r="I762" s="147"/>
      <c r="J762" s="147"/>
    </row>
    <row r="763" spans="1:10" ht="21.75">
      <c r="A763" s="130"/>
      <c r="B763" s="191"/>
      <c r="C763" s="138"/>
      <c r="D763" s="138"/>
      <c r="E763" s="207"/>
      <c r="F763" s="207"/>
      <c r="G763" s="207"/>
      <c r="H763" s="191"/>
      <c r="I763" s="147"/>
      <c r="J763" s="147"/>
    </row>
    <row r="764" spans="1:10" ht="21.75">
      <c r="A764" s="130"/>
      <c r="B764" s="191"/>
      <c r="C764" s="138"/>
      <c r="D764" s="138"/>
      <c r="E764" s="207"/>
      <c r="F764" s="207"/>
      <c r="G764" s="207"/>
      <c r="H764" s="191"/>
      <c r="I764" s="147"/>
      <c r="J764" s="147"/>
    </row>
    <row r="765" spans="1:10" ht="21.75">
      <c r="A765" s="130"/>
      <c r="B765" s="191"/>
      <c r="C765" s="138"/>
      <c r="D765" s="138"/>
      <c r="E765" s="207"/>
      <c r="F765" s="207"/>
      <c r="G765" s="207"/>
      <c r="H765" s="191"/>
      <c r="I765" s="147"/>
      <c r="J765" s="147"/>
    </row>
    <row r="766" spans="1:10" ht="21.75">
      <c r="A766" s="130"/>
      <c r="B766" s="191"/>
      <c r="C766" s="138"/>
      <c r="D766" s="138"/>
      <c r="E766" s="207"/>
      <c r="F766" s="207"/>
      <c r="G766" s="207"/>
      <c r="H766" s="191"/>
      <c r="I766" s="147"/>
      <c r="J766" s="147"/>
    </row>
    <row r="767" spans="1:10" ht="21.75">
      <c r="A767" s="130"/>
      <c r="B767" s="191"/>
      <c r="C767" s="138"/>
      <c r="D767" s="138"/>
      <c r="E767" s="207"/>
      <c r="F767" s="207"/>
      <c r="G767" s="207"/>
      <c r="H767" s="191"/>
      <c r="I767" s="147"/>
      <c r="J767" s="147"/>
    </row>
    <row r="768" spans="1:10" ht="21.75">
      <c r="A768" s="130"/>
      <c r="B768" s="191"/>
      <c r="C768" s="138"/>
      <c r="D768" s="138"/>
      <c r="E768" s="207"/>
      <c r="F768" s="207"/>
      <c r="G768" s="207"/>
      <c r="H768" s="191"/>
      <c r="I768" s="147"/>
      <c r="J768" s="147"/>
    </row>
    <row r="769" spans="1:10" ht="21.75">
      <c r="A769" s="130"/>
      <c r="B769" s="191"/>
      <c r="C769" s="138"/>
      <c r="D769" s="138"/>
      <c r="E769" s="207"/>
      <c r="F769" s="207"/>
      <c r="G769" s="207"/>
      <c r="H769" s="191"/>
      <c r="I769" s="147"/>
      <c r="J769" s="147"/>
    </row>
    <row r="770" spans="1:10" ht="21.75">
      <c r="A770" s="130"/>
      <c r="B770" s="191"/>
      <c r="C770" s="138"/>
      <c r="D770" s="138"/>
      <c r="E770" s="207"/>
      <c r="F770" s="207"/>
      <c r="G770" s="207"/>
      <c r="H770" s="191"/>
      <c r="I770" s="147"/>
      <c r="J770" s="147"/>
    </row>
    <row r="771" spans="1:10" ht="21.75">
      <c r="A771" s="130"/>
      <c r="B771" s="191"/>
      <c r="C771" s="138"/>
      <c r="D771" s="138"/>
      <c r="E771" s="207"/>
      <c r="F771" s="207"/>
      <c r="G771" s="207"/>
      <c r="H771" s="191"/>
      <c r="I771" s="147"/>
      <c r="J771" s="147"/>
    </row>
    <row r="772" spans="1:10" ht="21.75">
      <c r="A772" s="130"/>
      <c r="B772" s="191"/>
      <c r="C772" s="138"/>
      <c r="D772" s="138"/>
      <c r="E772" s="207"/>
      <c r="F772" s="207"/>
      <c r="G772" s="207"/>
      <c r="H772" s="191"/>
      <c r="I772" s="147"/>
      <c r="J772" s="147"/>
    </row>
    <row r="773" spans="1:10" ht="21.75">
      <c r="A773" s="130"/>
      <c r="B773" s="191"/>
      <c r="C773" s="138"/>
      <c r="D773" s="138"/>
      <c r="E773" s="207"/>
      <c r="F773" s="207"/>
      <c r="G773" s="207"/>
      <c r="H773" s="191"/>
      <c r="I773" s="147"/>
      <c r="J773" s="147"/>
    </row>
    <row r="774" spans="1:10" ht="21.75">
      <c r="A774" s="130"/>
      <c r="B774" s="191"/>
      <c r="C774" s="138"/>
      <c r="D774" s="138"/>
      <c r="E774" s="207"/>
      <c r="F774" s="207"/>
      <c r="G774" s="207"/>
      <c r="H774" s="191"/>
      <c r="I774" s="147"/>
      <c r="J774" s="147"/>
    </row>
    <row r="775" spans="1:10" ht="21.75">
      <c r="A775" s="130"/>
      <c r="B775" s="191"/>
      <c r="C775" s="138"/>
      <c r="D775" s="138"/>
      <c r="E775" s="207"/>
      <c r="F775" s="207"/>
      <c r="G775" s="207"/>
      <c r="H775" s="191"/>
      <c r="I775" s="147"/>
      <c r="J775" s="147"/>
    </row>
    <row r="776" spans="1:10" ht="21.75">
      <c r="A776" s="130"/>
      <c r="B776" s="191"/>
      <c r="C776" s="138"/>
      <c r="D776" s="138"/>
      <c r="E776" s="207"/>
      <c r="F776" s="207"/>
      <c r="G776" s="207"/>
      <c r="H776" s="191"/>
      <c r="I776" s="147"/>
      <c r="J776" s="147"/>
    </row>
    <row r="777" spans="1:10" ht="21.75">
      <c r="A777" s="130"/>
      <c r="B777" s="191"/>
      <c r="C777" s="138"/>
      <c r="D777" s="138"/>
      <c r="E777" s="207"/>
      <c r="F777" s="207"/>
      <c r="G777" s="207"/>
      <c r="H777" s="191"/>
      <c r="I777" s="147"/>
      <c r="J777" s="147"/>
    </row>
    <row r="778" spans="1:10" ht="21.75">
      <c r="A778" s="130"/>
      <c r="B778" s="191"/>
      <c r="C778" s="138"/>
      <c r="D778" s="138"/>
      <c r="E778" s="207"/>
      <c r="F778" s="207"/>
      <c r="G778" s="207"/>
      <c r="H778" s="191"/>
      <c r="I778" s="147"/>
      <c r="J778" s="147"/>
    </row>
    <row r="779" spans="1:10" ht="21.75">
      <c r="A779" s="130"/>
      <c r="B779" s="191"/>
      <c r="C779" s="138"/>
      <c r="D779" s="138"/>
      <c r="E779" s="207"/>
      <c r="F779" s="207"/>
      <c r="G779" s="207"/>
      <c r="H779" s="191"/>
      <c r="I779" s="147"/>
      <c r="J779" s="147"/>
    </row>
    <row r="780" spans="1:10" ht="21.75">
      <c r="A780" s="130"/>
      <c r="B780" s="191"/>
      <c r="C780" s="138"/>
      <c r="D780" s="138"/>
      <c r="E780" s="207"/>
      <c r="F780" s="207"/>
      <c r="G780" s="207"/>
      <c r="H780" s="191"/>
      <c r="I780" s="147"/>
      <c r="J780" s="147"/>
    </row>
    <row r="781" spans="1:10" ht="21.75">
      <c r="A781" s="130"/>
      <c r="B781" s="191"/>
      <c r="C781" s="138"/>
      <c r="D781" s="138"/>
      <c r="E781" s="207"/>
      <c r="F781" s="207"/>
      <c r="G781" s="207"/>
      <c r="H781" s="191"/>
      <c r="I781" s="147"/>
      <c r="J781" s="147"/>
    </row>
    <row r="782" spans="1:10" ht="21.75">
      <c r="A782" s="130"/>
      <c r="B782" s="191"/>
      <c r="C782" s="138"/>
      <c r="D782" s="138"/>
      <c r="E782" s="207"/>
      <c r="F782" s="207"/>
      <c r="G782" s="207"/>
      <c r="H782" s="191"/>
      <c r="I782" s="147"/>
      <c r="J782" s="147"/>
    </row>
    <row r="783" spans="1:10" ht="21.75">
      <c r="A783" s="130"/>
      <c r="B783" s="191"/>
      <c r="C783" s="138"/>
      <c r="D783" s="138"/>
      <c r="E783" s="207"/>
      <c r="F783" s="207"/>
      <c r="G783" s="207"/>
      <c r="H783" s="191"/>
      <c r="I783" s="147"/>
      <c r="J783" s="147"/>
    </row>
    <row r="784" spans="1:10" ht="21.75">
      <c r="A784" s="130"/>
      <c r="B784" s="191"/>
      <c r="C784" s="138"/>
      <c r="D784" s="138"/>
      <c r="E784" s="207"/>
      <c r="F784" s="207"/>
      <c r="G784" s="207"/>
      <c r="H784" s="191"/>
      <c r="I784" s="147"/>
      <c r="J784" s="147"/>
    </row>
    <row r="785" spans="1:10" ht="21.75">
      <c r="A785" s="130"/>
      <c r="B785" s="191"/>
      <c r="C785" s="138"/>
      <c r="D785" s="138"/>
      <c r="E785" s="207"/>
      <c r="F785" s="207"/>
      <c r="G785" s="207"/>
      <c r="H785" s="191"/>
      <c r="I785" s="147"/>
      <c r="J785" s="147"/>
    </row>
    <row r="786" spans="1:10" ht="21.75">
      <c r="A786" s="130"/>
      <c r="B786" s="191"/>
      <c r="C786" s="138"/>
      <c r="D786" s="138"/>
      <c r="E786" s="207"/>
      <c r="F786" s="207"/>
      <c r="G786" s="207"/>
      <c r="H786" s="191"/>
      <c r="I786" s="147"/>
      <c r="J786" s="147"/>
    </row>
    <row r="787" spans="1:10" ht="21.75">
      <c r="A787" s="130"/>
      <c r="B787" s="191"/>
      <c r="C787" s="138"/>
      <c r="D787" s="138"/>
      <c r="E787" s="207"/>
      <c r="F787" s="207"/>
      <c r="G787" s="207"/>
      <c r="H787" s="191"/>
      <c r="I787" s="147"/>
      <c r="J787" s="147"/>
    </row>
    <row r="788" spans="1:10" ht="21.75">
      <c r="A788" s="130"/>
      <c r="B788" s="191"/>
      <c r="C788" s="138"/>
      <c r="D788" s="138"/>
      <c r="E788" s="207"/>
      <c r="F788" s="207"/>
      <c r="G788" s="207"/>
      <c r="H788" s="191"/>
      <c r="I788" s="147"/>
      <c r="J788" s="147"/>
    </row>
    <row r="789" spans="1:10" ht="21.75">
      <c r="A789" s="130"/>
      <c r="B789" s="191"/>
      <c r="C789" s="138"/>
      <c r="D789" s="138"/>
      <c r="E789" s="207"/>
      <c r="F789" s="207"/>
      <c r="G789" s="207"/>
      <c r="H789" s="191"/>
      <c r="I789" s="147"/>
      <c r="J789" s="147"/>
    </row>
    <row r="790" spans="1:10" ht="21.75">
      <c r="A790" s="130"/>
      <c r="B790" s="191"/>
      <c r="C790" s="138"/>
      <c r="D790" s="138"/>
      <c r="E790" s="207"/>
      <c r="F790" s="207"/>
      <c r="G790" s="207"/>
      <c r="H790" s="191"/>
      <c r="I790" s="147"/>
      <c r="J790" s="147"/>
    </row>
    <row r="791" spans="1:10" ht="21.75">
      <c r="A791" s="130"/>
      <c r="B791" s="191"/>
      <c r="C791" s="138"/>
      <c r="D791" s="138"/>
      <c r="E791" s="207"/>
      <c r="F791" s="207"/>
      <c r="G791" s="207"/>
      <c r="H791" s="191"/>
      <c r="I791" s="147"/>
      <c r="J791" s="147"/>
    </row>
    <row r="792" spans="1:10" ht="21.75">
      <c r="A792" s="130"/>
      <c r="B792" s="191"/>
      <c r="C792" s="138"/>
      <c r="D792" s="138"/>
      <c r="E792" s="207"/>
      <c r="F792" s="207"/>
      <c r="G792" s="207"/>
      <c r="H792" s="191"/>
      <c r="I792" s="147"/>
      <c r="J792" s="147"/>
    </row>
    <row r="793" spans="1:10" ht="21.75">
      <c r="A793" s="130"/>
      <c r="B793" s="191"/>
      <c r="C793" s="138"/>
      <c r="D793" s="138"/>
      <c r="E793" s="207"/>
      <c r="F793" s="207"/>
      <c r="G793" s="207"/>
      <c r="H793" s="191"/>
      <c r="I793" s="147"/>
      <c r="J793" s="147"/>
    </row>
    <row r="794" spans="1:10" ht="21.75">
      <c r="A794" s="130"/>
      <c r="B794" s="191"/>
      <c r="C794" s="138"/>
      <c r="D794" s="138"/>
      <c r="E794" s="207"/>
      <c r="F794" s="207"/>
      <c r="G794" s="207"/>
      <c r="H794" s="191"/>
      <c r="I794" s="147"/>
      <c r="J794" s="147"/>
    </row>
    <row r="795" spans="1:10" ht="21.75">
      <c r="A795" s="130"/>
      <c r="B795" s="191"/>
      <c r="C795" s="138"/>
      <c r="D795" s="138"/>
      <c r="E795" s="207"/>
      <c r="F795" s="207"/>
      <c r="G795" s="207"/>
      <c r="H795" s="191"/>
      <c r="I795" s="147"/>
      <c r="J795" s="147"/>
    </row>
    <row r="796" spans="1:10" ht="21.75">
      <c r="A796" s="130"/>
      <c r="B796" s="191"/>
      <c r="C796" s="138"/>
      <c r="D796" s="138"/>
      <c r="E796" s="207"/>
      <c r="F796" s="207"/>
      <c r="G796" s="207"/>
      <c r="H796" s="191"/>
      <c r="I796" s="147"/>
      <c r="J796" s="147"/>
    </row>
    <row r="797" spans="1:10" ht="21.75">
      <c r="A797" s="130"/>
      <c r="B797" s="191"/>
      <c r="C797" s="138"/>
      <c r="D797" s="138"/>
      <c r="E797" s="207"/>
      <c r="F797" s="207"/>
      <c r="G797" s="207"/>
      <c r="H797" s="191"/>
      <c r="I797" s="147"/>
      <c r="J797" s="147"/>
    </row>
    <row r="798" spans="1:10" ht="21.75">
      <c r="A798" s="130"/>
      <c r="B798" s="191"/>
      <c r="C798" s="138"/>
      <c r="D798" s="138"/>
      <c r="E798" s="207"/>
      <c r="F798" s="207"/>
      <c r="G798" s="207"/>
      <c r="H798" s="191"/>
      <c r="I798" s="147"/>
      <c r="J798" s="147"/>
    </row>
    <row r="799" spans="1:10" ht="21.75">
      <c r="A799" s="130"/>
      <c r="B799" s="191"/>
      <c r="C799" s="138"/>
      <c r="D799" s="138"/>
      <c r="E799" s="207"/>
      <c r="F799" s="207"/>
      <c r="G799" s="207"/>
      <c r="H799" s="191"/>
      <c r="I799" s="147"/>
      <c r="J799" s="147"/>
    </row>
    <row r="800" spans="1:10" ht="21.75">
      <c r="A800" s="130"/>
      <c r="B800" s="191"/>
      <c r="C800" s="138"/>
      <c r="D800" s="138"/>
      <c r="E800" s="207"/>
      <c r="F800" s="207"/>
      <c r="G800" s="207"/>
      <c r="H800" s="191"/>
      <c r="I800" s="147"/>
      <c r="J800" s="147"/>
    </row>
    <row r="801" spans="1:10" ht="21.75">
      <c r="A801" s="130"/>
      <c r="B801" s="191"/>
      <c r="C801" s="138"/>
      <c r="D801" s="138"/>
      <c r="E801" s="207"/>
      <c r="F801" s="207"/>
      <c r="G801" s="207"/>
      <c r="H801" s="191"/>
      <c r="I801" s="147"/>
      <c r="J801" s="147"/>
    </row>
    <row r="802" spans="1:10" ht="21.75">
      <c r="A802" s="130"/>
      <c r="B802" s="191"/>
      <c r="C802" s="138"/>
      <c r="D802" s="138"/>
      <c r="E802" s="207"/>
      <c r="F802" s="207"/>
      <c r="G802" s="207"/>
      <c r="H802" s="191"/>
      <c r="I802" s="147"/>
      <c r="J802" s="147"/>
    </row>
    <row r="803" spans="1:10" ht="21.75">
      <c r="A803" s="130"/>
      <c r="B803" s="191"/>
      <c r="C803" s="138"/>
      <c r="D803" s="138"/>
      <c r="E803" s="207"/>
      <c r="F803" s="207"/>
      <c r="G803" s="207"/>
      <c r="H803" s="191"/>
      <c r="I803" s="147"/>
      <c r="J803" s="147"/>
    </row>
    <row r="804" spans="1:10" ht="21.75">
      <c r="A804" s="130"/>
      <c r="B804" s="191"/>
      <c r="C804" s="138"/>
      <c r="D804" s="138"/>
      <c r="E804" s="207"/>
      <c r="F804" s="207"/>
      <c r="G804" s="207"/>
      <c r="H804" s="191"/>
      <c r="I804" s="147"/>
      <c r="J804" s="147"/>
    </row>
    <row r="805" spans="1:10" ht="21.75">
      <c r="A805" s="130"/>
      <c r="B805" s="191"/>
      <c r="C805" s="138"/>
      <c r="D805" s="138"/>
      <c r="E805" s="207"/>
      <c r="F805" s="207"/>
      <c r="G805" s="207"/>
      <c r="H805" s="191"/>
      <c r="I805" s="147"/>
      <c r="J805" s="147"/>
    </row>
    <row r="806" spans="1:10" ht="21.75">
      <c r="A806" s="130"/>
      <c r="B806" s="191"/>
      <c r="C806" s="138"/>
      <c r="D806" s="138"/>
      <c r="E806" s="207"/>
      <c r="F806" s="207"/>
      <c r="G806" s="207"/>
      <c r="H806" s="191"/>
      <c r="I806" s="147"/>
      <c r="J806" s="147"/>
    </row>
    <row r="807" spans="1:10" ht="21.75">
      <c r="A807" s="130"/>
      <c r="B807" s="191"/>
      <c r="C807" s="138"/>
      <c r="D807" s="138"/>
      <c r="E807" s="207"/>
      <c r="F807" s="207"/>
      <c r="G807" s="207"/>
      <c r="H807" s="191"/>
      <c r="I807" s="147"/>
      <c r="J807" s="147"/>
    </row>
    <row r="808" spans="1:10" ht="21.75">
      <c r="A808" s="130"/>
      <c r="B808" s="191"/>
      <c r="C808" s="138"/>
      <c r="D808" s="138"/>
      <c r="E808" s="207"/>
      <c r="F808" s="207"/>
      <c r="G808" s="207"/>
      <c r="H808" s="191"/>
      <c r="I808" s="147"/>
      <c r="J808" s="147"/>
    </row>
    <row r="809" spans="1:10" ht="21.75">
      <c r="A809" s="130"/>
      <c r="B809" s="191"/>
      <c r="C809" s="138"/>
      <c r="D809" s="138"/>
      <c r="E809" s="207"/>
      <c r="F809" s="207"/>
      <c r="G809" s="207"/>
      <c r="H809" s="191"/>
      <c r="I809" s="147"/>
      <c r="J809" s="147"/>
    </row>
    <row r="810" spans="1:10" ht="21.75">
      <c r="A810" s="130"/>
      <c r="B810" s="191"/>
      <c r="C810" s="138"/>
      <c r="D810" s="138"/>
      <c r="E810" s="207"/>
      <c r="F810" s="207"/>
      <c r="G810" s="207"/>
      <c r="H810" s="191"/>
      <c r="I810" s="147"/>
      <c r="J810" s="147"/>
    </row>
    <row r="811" spans="1:10" ht="21.75">
      <c r="A811" s="130"/>
      <c r="B811" s="191"/>
      <c r="C811" s="138"/>
      <c r="D811" s="138"/>
      <c r="E811" s="207"/>
      <c r="F811" s="207"/>
      <c r="G811" s="207"/>
      <c r="H811" s="191"/>
      <c r="I811" s="147"/>
      <c r="J811" s="147"/>
    </row>
    <row r="812" spans="1:10" ht="21.75">
      <c r="A812" s="130"/>
      <c r="B812" s="191"/>
      <c r="C812" s="138"/>
      <c r="D812" s="138"/>
      <c r="E812" s="207"/>
      <c r="F812" s="207"/>
      <c r="G812" s="207"/>
      <c r="H812" s="191"/>
      <c r="I812" s="147"/>
      <c r="J812" s="147"/>
    </row>
    <row r="813" spans="1:10" ht="21.75">
      <c r="A813" s="130"/>
      <c r="B813" s="191"/>
      <c r="C813" s="138"/>
      <c r="D813" s="138"/>
      <c r="E813" s="207"/>
      <c r="F813" s="207"/>
      <c r="G813" s="207"/>
      <c r="H813" s="191"/>
      <c r="I813" s="147"/>
      <c r="J813" s="147"/>
    </row>
    <row r="814" spans="1:10" ht="21.75">
      <c r="A814" s="130"/>
      <c r="B814" s="191"/>
      <c r="C814" s="138"/>
      <c r="D814" s="138"/>
      <c r="E814" s="207"/>
      <c r="F814" s="207"/>
      <c r="G814" s="207"/>
      <c r="H814" s="191"/>
      <c r="I814" s="147"/>
      <c r="J814" s="147"/>
    </row>
    <row r="815" spans="1:10" ht="21.75">
      <c r="A815" s="130"/>
      <c r="B815" s="191"/>
      <c r="C815" s="138"/>
      <c r="D815" s="138"/>
      <c r="E815" s="207"/>
      <c r="F815" s="207"/>
      <c r="G815" s="207"/>
      <c r="H815" s="191"/>
      <c r="I815" s="147"/>
      <c r="J815" s="147"/>
    </row>
    <row r="816" spans="1:10" ht="21.75">
      <c r="A816" s="130"/>
      <c r="B816" s="191"/>
      <c r="C816" s="138"/>
      <c r="D816" s="138"/>
      <c r="E816" s="207"/>
      <c r="F816" s="207"/>
      <c r="G816" s="207"/>
      <c r="H816" s="191"/>
      <c r="I816" s="147"/>
      <c r="J816" s="147"/>
    </row>
    <row r="817" spans="1:10" ht="21.75">
      <c r="A817" s="130"/>
      <c r="B817" s="191"/>
      <c r="C817" s="138"/>
      <c r="D817" s="138"/>
      <c r="E817" s="207"/>
      <c r="F817" s="207"/>
      <c r="G817" s="207"/>
      <c r="H817" s="191"/>
      <c r="I817" s="147"/>
      <c r="J817" s="147"/>
    </row>
    <row r="818" spans="1:10" ht="21.75">
      <c r="A818" s="130"/>
      <c r="B818" s="191"/>
      <c r="C818" s="138"/>
      <c r="D818" s="138"/>
      <c r="E818" s="207"/>
      <c r="F818" s="207"/>
      <c r="G818" s="207"/>
      <c r="H818" s="191"/>
      <c r="I818" s="147"/>
      <c r="J818" s="147"/>
    </row>
    <row r="819" spans="1:10" ht="21.75">
      <c r="A819" s="130"/>
      <c r="B819" s="191"/>
      <c r="C819" s="138"/>
      <c r="D819" s="138"/>
      <c r="E819" s="207"/>
      <c r="F819" s="207"/>
      <c r="G819" s="207"/>
      <c r="H819" s="191"/>
      <c r="I819" s="147"/>
      <c r="J819" s="147"/>
    </row>
    <row r="820" spans="1:10" ht="21.75">
      <c r="A820" s="130"/>
      <c r="B820" s="191"/>
      <c r="C820" s="138"/>
      <c r="D820" s="138"/>
      <c r="E820" s="207"/>
      <c r="F820" s="207"/>
      <c r="G820" s="207"/>
      <c r="H820" s="191"/>
      <c r="I820" s="147"/>
      <c r="J820" s="147"/>
    </row>
    <row r="821" spans="1:10" ht="21.75">
      <c r="A821" s="130"/>
      <c r="B821" s="191"/>
      <c r="C821" s="138"/>
      <c r="D821" s="138"/>
      <c r="E821" s="207"/>
      <c r="F821" s="207"/>
      <c r="G821" s="207"/>
      <c r="H821" s="191"/>
      <c r="I821" s="147"/>
      <c r="J821" s="147"/>
    </row>
    <row r="822" spans="1:10" ht="21.75">
      <c r="A822" s="130"/>
      <c r="B822" s="191"/>
      <c r="C822" s="138"/>
      <c r="D822" s="138"/>
      <c r="E822" s="207"/>
      <c r="F822" s="207"/>
      <c r="G822" s="207"/>
      <c r="H822" s="191"/>
      <c r="I822" s="147"/>
      <c r="J822" s="147"/>
    </row>
    <row r="823" spans="1:10" ht="21.75">
      <c r="A823" s="130"/>
      <c r="B823" s="191"/>
      <c r="C823" s="138"/>
      <c r="D823" s="138"/>
      <c r="E823" s="207"/>
      <c r="F823" s="207"/>
      <c r="G823" s="207"/>
      <c r="H823" s="191"/>
      <c r="I823" s="147"/>
      <c r="J823" s="147"/>
    </row>
    <row r="824" spans="1:10" ht="21.75">
      <c r="A824" s="130"/>
      <c r="B824" s="191"/>
      <c r="C824" s="138"/>
      <c r="D824" s="138"/>
      <c r="E824" s="207"/>
      <c r="F824" s="207"/>
      <c r="G824" s="207"/>
      <c r="H824" s="191"/>
      <c r="I824" s="147"/>
      <c r="J824" s="147"/>
    </row>
    <row r="825" spans="1:10" ht="21.75">
      <c r="A825" s="130"/>
      <c r="B825" s="191"/>
      <c r="C825" s="138"/>
      <c r="D825" s="138"/>
      <c r="E825" s="207"/>
      <c r="F825" s="207"/>
      <c r="G825" s="207"/>
      <c r="H825" s="191"/>
      <c r="I825" s="147"/>
      <c r="J825" s="147"/>
    </row>
    <row r="826" spans="1:10" ht="21.75">
      <c r="A826" s="130"/>
      <c r="B826" s="191"/>
      <c r="C826" s="138"/>
      <c r="D826" s="138"/>
      <c r="E826" s="207"/>
      <c r="F826" s="207"/>
      <c r="G826" s="207"/>
      <c r="H826" s="191"/>
      <c r="I826" s="147"/>
      <c r="J826" s="147"/>
    </row>
    <row r="827" spans="1:10" ht="21.75">
      <c r="A827" s="130"/>
      <c r="B827" s="191"/>
      <c r="C827" s="138"/>
      <c r="D827" s="138"/>
      <c r="E827" s="207"/>
      <c r="F827" s="207"/>
      <c r="G827" s="207"/>
      <c r="H827" s="191"/>
      <c r="I827" s="147"/>
      <c r="J827" s="147"/>
    </row>
    <row r="828" spans="1:10" ht="21.75">
      <c r="A828" s="130"/>
      <c r="B828" s="191"/>
      <c r="C828" s="138"/>
      <c r="D828" s="138"/>
      <c r="E828" s="207"/>
      <c r="F828" s="207"/>
      <c r="G828" s="207"/>
      <c r="H828" s="191"/>
      <c r="I828" s="147"/>
      <c r="J828" s="147"/>
    </row>
    <row r="829" spans="1:10" ht="21.75">
      <c r="A829" s="130"/>
      <c r="B829" s="191"/>
      <c r="C829" s="138"/>
      <c r="D829" s="138"/>
      <c r="E829" s="207"/>
      <c r="F829" s="207"/>
      <c r="G829" s="207"/>
      <c r="H829" s="191"/>
      <c r="I829" s="147"/>
      <c r="J829" s="147"/>
    </row>
    <row r="830" spans="1:10" ht="21.75">
      <c r="A830" s="130"/>
      <c r="B830" s="191"/>
      <c r="C830" s="138"/>
      <c r="D830" s="138"/>
      <c r="E830" s="207"/>
      <c r="F830" s="207"/>
      <c r="G830" s="207"/>
      <c r="H830" s="191"/>
      <c r="I830" s="147"/>
      <c r="J830" s="147"/>
    </row>
    <row r="831" spans="1:10" ht="21.75">
      <c r="A831" s="130"/>
      <c r="B831" s="191"/>
      <c r="C831" s="138"/>
      <c r="D831" s="138"/>
      <c r="E831" s="207"/>
      <c r="F831" s="207"/>
      <c r="G831" s="207"/>
      <c r="H831" s="191"/>
      <c r="I831" s="147"/>
      <c r="J831" s="147"/>
    </row>
    <row r="832" spans="1:10" ht="21.75">
      <c r="A832" s="130"/>
      <c r="B832" s="191"/>
      <c r="C832" s="138"/>
      <c r="D832" s="138"/>
      <c r="E832" s="207"/>
      <c r="F832" s="207"/>
      <c r="G832" s="207"/>
      <c r="H832" s="191"/>
      <c r="I832" s="147"/>
      <c r="J832" s="147"/>
    </row>
    <row r="833" spans="1:10" ht="21.75">
      <c r="A833" s="130"/>
      <c r="B833" s="191"/>
      <c r="C833" s="138"/>
      <c r="D833" s="138"/>
      <c r="E833" s="207"/>
      <c r="F833" s="207"/>
      <c r="G833" s="207"/>
      <c r="H833" s="191"/>
      <c r="I833" s="147"/>
      <c r="J833" s="147"/>
    </row>
    <row r="834" spans="1:10" ht="21.75">
      <c r="A834" s="130"/>
      <c r="B834" s="191"/>
      <c r="C834" s="138"/>
      <c r="D834" s="138"/>
      <c r="E834" s="207"/>
      <c r="F834" s="207"/>
      <c r="G834" s="207"/>
      <c r="H834" s="191"/>
      <c r="I834" s="147"/>
      <c r="J834" s="147"/>
    </row>
    <row r="835" spans="1:10" ht="21.75">
      <c r="A835" s="130"/>
      <c r="B835" s="191"/>
      <c r="C835" s="138"/>
      <c r="D835" s="138"/>
      <c r="E835" s="207"/>
      <c r="F835" s="207"/>
      <c r="G835" s="207"/>
      <c r="H835" s="191"/>
      <c r="I835" s="147"/>
      <c r="J835" s="147"/>
    </row>
    <row r="836" spans="1:10" ht="21.75">
      <c r="A836" s="130"/>
      <c r="B836" s="191"/>
      <c r="C836" s="138"/>
      <c r="D836" s="138"/>
      <c r="E836" s="207"/>
      <c r="F836" s="207"/>
      <c r="G836" s="207"/>
      <c r="H836" s="191"/>
      <c r="I836" s="147"/>
      <c r="J836" s="147"/>
    </row>
    <row r="837" spans="1:10" ht="21.75">
      <c r="A837" s="130"/>
      <c r="B837" s="191"/>
      <c r="C837" s="138"/>
      <c r="D837" s="138"/>
      <c r="E837" s="207"/>
      <c r="F837" s="207"/>
      <c r="G837" s="207"/>
      <c r="H837" s="191"/>
      <c r="I837" s="147"/>
      <c r="J837" s="147"/>
    </row>
    <row r="838" spans="1:10" ht="21.75">
      <c r="A838" s="130"/>
      <c r="B838" s="191"/>
      <c r="C838" s="138"/>
      <c r="D838" s="138"/>
      <c r="E838" s="207"/>
      <c r="F838" s="207"/>
      <c r="G838" s="207"/>
      <c r="H838" s="191"/>
      <c r="I838" s="147"/>
      <c r="J838" s="147"/>
    </row>
    <row r="839" spans="1:10" ht="21.75">
      <c r="A839" s="130"/>
      <c r="B839" s="191"/>
      <c r="C839" s="138"/>
      <c r="D839" s="138"/>
      <c r="E839" s="207"/>
      <c r="F839" s="207"/>
      <c r="G839" s="207"/>
      <c r="H839" s="191"/>
      <c r="I839" s="147"/>
      <c r="J839" s="147"/>
    </row>
    <row r="840" spans="1:10" ht="21.75">
      <c r="A840" s="130"/>
      <c r="B840" s="191"/>
      <c r="C840" s="138"/>
      <c r="D840" s="138"/>
      <c r="E840" s="207"/>
      <c r="F840" s="207"/>
      <c r="G840" s="207"/>
      <c r="H840" s="191"/>
      <c r="I840" s="147"/>
      <c r="J840" s="147"/>
    </row>
    <row r="841" spans="1:10" ht="21.75">
      <c r="A841" s="130"/>
      <c r="B841" s="191"/>
      <c r="C841" s="138"/>
      <c r="D841" s="138"/>
      <c r="E841" s="207"/>
      <c r="F841" s="207"/>
      <c r="G841" s="207"/>
      <c r="H841" s="191"/>
      <c r="I841" s="147"/>
      <c r="J841" s="147"/>
    </row>
    <row r="842" spans="1:10" ht="21.75">
      <c r="A842" s="130"/>
      <c r="B842" s="191"/>
      <c r="C842" s="138"/>
      <c r="D842" s="138"/>
      <c r="E842" s="207"/>
      <c r="F842" s="207"/>
      <c r="G842" s="207"/>
      <c r="H842" s="191"/>
      <c r="I842" s="147"/>
      <c r="J842" s="147"/>
    </row>
    <row r="843" spans="1:10" ht="21.75">
      <c r="A843" s="130"/>
      <c r="B843" s="191"/>
      <c r="C843" s="138"/>
      <c r="D843" s="138"/>
      <c r="E843" s="207"/>
      <c r="F843" s="207"/>
      <c r="G843" s="207"/>
      <c r="H843" s="191"/>
      <c r="I843" s="147"/>
      <c r="J843" s="147"/>
    </row>
    <row r="844" spans="1:10" ht="21.75">
      <c r="A844" s="130"/>
      <c r="B844" s="191"/>
      <c r="C844" s="138"/>
      <c r="D844" s="138"/>
      <c r="E844" s="207"/>
      <c r="F844" s="207"/>
      <c r="G844" s="207"/>
      <c r="H844" s="191"/>
      <c r="I844" s="147"/>
      <c r="J844" s="147"/>
    </row>
    <row r="845" spans="1:10" ht="21.75">
      <c r="A845" s="130"/>
      <c r="B845" s="191"/>
      <c r="C845" s="138"/>
      <c r="D845" s="138"/>
      <c r="E845" s="207"/>
      <c r="F845" s="207"/>
      <c r="G845" s="207"/>
      <c r="H845" s="191"/>
      <c r="I845" s="147"/>
      <c r="J845" s="147"/>
    </row>
    <row r="846" spans="1:10" ht="21.75">
      <c r="A846" s="130"/>
      <c r="B846" s="191"/>
      <c r="C846" s="138"/>
      <c r="D846" s="138"/>
      <c r="E846" s="207"/>
      <c r="F846" s="207"/>
      <c r="G846" s="207"/>
      <c r="H846" s="191"/>
      <c r="I846" s="147"/>
      <c r="J846" s="147"/>
    </row>
    <row r="847" spans="1:10" ht="21.75">
      <c r="A847" s="130"/>
      <c r="B847" s="191"/>
      <c r="C847" s="138"/>
      <c r="D847" s="138"/>
      <c r="E847" s="207"/>
      <c r="F847" s="207"/>
      <c r="G847" s="207"/>
      <c r="H847" s="191"/>
      <c r="I847" s="147"/>
      <c r="J847" s="147"/>
    </row>
    <row r="848" spans="1:10" ht="21.75">
      <c r="A848" s="130"/>
      <c r="B848" s="191"/>
      <c r="C848" s="138"/>
      <c r="D848" s="138"/>
      <c r="E848" s="207"/>
      <c r="F848" s="207"/>
      <c r="G848" s="207"/>
      <c r="H848" s="191"/>
      <c r="I848" s="147"/>
      <c r="J848" s="147"/>
    </row>
    <row r="849" spans="1:10" ht="21.75">
      <c r="A849" s="130"/>
      <c r="B849" s="191"/>
      <c r="C849" s="138"/>
      <c r="D849" s="138"/>
      <c r="E849" s="207"/>
      <c r="F849" s="207"/>
      <c r="G849" s="207"/>
      <c r="H849" s="191"/>
      <c r="I849" s="147"/>
      <c r="J849" s="147"/>
    </row>
    <row r="850" spans="1:10" ht="21.75">
      <c r="A850" s="130"/>
      <c r="B850" s="191"/>
      <c r="C850" s="138"/>
      <c r="D850" s="138"/>
      <c r="E850" s="207"/>
      <c r="F850" s="207"/>
      <c r="G850" s="207"/>
      <c r="H850" s="191"/>
      <c r="I850" s="147"/>
      <c r="J850" s="147"/>
    </row>
    <row r="851" spans="1:10" ht="21.75">
      <c r="A851" s="130"/>
      <c r="B851" s="191"/>
      <c r="C851" s="138"/>
      <c r="D851" s="138"/>
      <c r="E851" s="207"/>
      <c r="F851" s="207"/>
      <c r="G851" s="207"/>
      <c r="H851" s="191"/>
      <c r="I851" s="147"/>
      <c r="J851" s="147"/>
    </row>
    <row r="852" spans="1:10" ht="21.75">
      <c r="A852" s="130"/>
      <c r="B852" s="191"/>
      <c r="C852" s="138"/>
      <c r="D852" s="138"/>
      <c r="E852" s="207"/>
      <c r="F852" s="207"/>
      <c r="G852" s="207"/>
      <c r="H852" s="191"/>
      <c r="I852" s="147"/>
      <c r="J852" s="147"/>
    </row>
    <row r="853" spans="1:10" ht="21.75">
      <c r="A853" s="130"/>
      <c r="B853" s="191"/>
      <c r="C853" s="138"/>
      <c r="D853" s="138"/>
      <c r="E853" s="207"/>
      <c r="F853" s="207"/>
      <c r="G853" s="207"/>
      <c r="H853" s="191"/>
      <c r="I853" s="147"/>
      <c r="J853" s="147"/>
    </row>
    <row r="854" spans="1:10" ht="21.75">
      <c r="A854" s="130"/>
      <c r="B854" s="191"/>
      <c r="C854" s="138"/>
      <c r="D854" s="138"/>
      <c r="E854" s="207"/>
      <c r="F854" s="207"/>
      <c r="G854" s="207"/>
      <c r="H854" s="191"/>
      <c r="I854" s="147"/>
      <c r="J854" s="147"/>
    </row>
    <row r="855" spans="1:10" ht="21.75">
      <c r="A855" s="130"/>
      <c r="B855" s="191"/>
      <c r="C855" s="138"/>
      <c r="D855" s="138"/>
      <c r="E855" s="207"/>
      <c r="F855" s="207"/>
      <c r="G855" s="207"/>
      <c r="H855" s="191"/>
      <c r="I855" s="147"/>
      <c r="J855" s="147"/>
    </row>
    <row r="856" spans="1:10" ht="21.75">
      <c r="A856" s="130"/>
      <c r="B856" s="191"/>
      <c r="C856" s="138"/>
      <c r="D856" s="138"/>
      <c r="E856" s="207"/>
      <c r="F856" s="207"/>
      <c r="G856" s="207"/>
      <c r="H856" s="191"/>
      <c r="I856" s="147"/>
      <c r="J856" s="147"/>
    </row>
    <row r="857" spans="1:10" ht="21.75">
      <c r="A857" s="130"/>
      <c r="B857" s="191"/>
      <c r="C857" s="138"/>
      <c r="D857" s="138"/>
      <c r="E857" s="207"/>
      <c r="F857" s="207"/>
      <c r="G857" s="207"/>
      <c r="H857" s="191"/>
      <c r="I857" s="147"/>
      <c r="J857" s="147"/>
    </row>
    <row r="858" spans="1:10" ht="21.75">
      <c r="A858" s="130"/>
      <c r="B858" s="191"/>
      <c r="C858" s="138"/>
      <c r="D858" s="138"/>
      <c r="E858" s="207"/>
      <c r="F858" s="207"/>
      <c r="G858" s="207"/>
      <c r="H858" s="191"/>
      <c r="I858" s="147"/>
      <c r="J858" s="147"/>
    </row>
    <row r="859" spans="1:10" ht="21.75">
      <c r="A859" s="130"/>
      <c r="B859" s="191"/>
      <c r="C859" s="138"/>
      <c r="D859" s="138"/>
      <c r="E859" s="207"/>
      <c r="F859" s="207"/>
      <c r="G859" s="207"/>
      <c r="H859" s="191"/>
      <c r="I859" s="147"/>
      <c r="J859" s="147"/>
    </row>
    <row r="860" spans="1:10" ht="21.75">
      <c r="A860" s="130"/>
      <c r="B860" s="191"/>
      <c r="C860" s="138"/>
      <c r="D860" s="138"/>
      <c r="E860" s="207"/>
      <c r="F860" s="207"/>
      <c r="G860" s="207"/>
      <c r="H860" s="191"/>
      <c r="I860" s="147"/>
      <c r="J860" s="147"/>
    </row>
    <row r="861" spans="1:10" ht="21.75">
      <c r="A861" s="130"/>
      <c r="B861" s="191"/>
      <c r="C861" s="138"/>
      <c r="D861" s="138"/>
      <c r="E861" s="207"/>
      <c r="F861" s="207"/>
      <c r="G861" s="207"/>
      <c r="H861" s="191"/>
      <c r="I861" s="147"/>
      <c r="J861" s="147"/>
    </row>
    <row r="862" spans="1:10" ht="21.75">
      <c r="A862" s="130"/>
      <c r="B862" s="191"/>
      <c r="C862" s="138"/>
      <c r="D862" s="138"/>
      <c r="E862" s="207"/>
      <c r="F862" s="207"/>
      <c r="G862" s="207"/>
      <c r="H862" s="191"/>
      <c r="I862" s="147"/>
      <c r="J862" s="147"/>
    </row>
    <row r="863" spans="1:10" ht="21.75">
      <c r="A863" s="130"/>
      <c r="B863" s="191"/>
      <c r="C863" s="138"/>
      <c r="D863" s="138"/>
      <c r="E863" s="207"/>
      <c r="F863" s="207"/>
      <c r="G863" s="207"/>
      <c r="H863" s="191"/>
      <c r="I863" s="147"/>
      <c r="J863" s="147"/>
    </row>
    <row r="864" spans="1:10" ht="21.75">
      <c r="A864" s="130"/>
      <c r="B864" s="191"/>
      <c r="C864" s="138"/>
      <c r="D864" s="138"/>
      <c r="E864" s="207"/>
      <c r="F864" s="207"/>
      <c r="G864" s="207"/>
      <c r="H864" s="191"/>
      <c r="I864" s="147"/>
      <c r="J864" s="147"/>
    </row>
    <row r="865" spans="1:10" ht="21.75">
      <c r="A865" s="130"/>
      <c r="B865" s="191"/>
      <c r="C865" s="138"/>
      <c r="D865" s="138"/>
      <c r="E865" s="207"/>
      <c r="F865" s="207"/>
      <c r="G865" s="207"/>
      <c r="H865" s="191"/>
      <c r="I865" s="147"/>
      <c r="J865" s="147"/>
    </row>
    <row r="866" spans="1:10" ht="21.75">
      <c r="A866" s="130"/>
      <c r="B866" s="191"/>
      <c r="C866" s="138"/>
      <c r="D866" s="138"/>
      <c r="E866" s="207"/>
      <c r="F866" s="207"/>
      <c r="G866" s="207"/>
      <c r="H866" s="191"/>
      <c r="I866" s="147"/>
      <c r="J866" s="147"/>
    </row>
    <row r="867" spans="1:10" ht="21.75">
      <c r="A867" s="130"/>
      <c r="B867" s="191"/>
      <c r="C867" s="138"/>
      <c r="D867" s="138"/>
      <c r="E867" s="207"/>
      <c r="F867" s="207"/>
      <c r="G867" s="207"/>
      <c r="H867" s="191"/>
      <c r="I867" s="147"/>
      <c r="J867" s="147"/>
    </row>
    <row r="868" spans="1:10" ht="21.75">
      <c r="A868" s="130"/>
      <c r="B868" s="191"/>
      <c r="C868" s="138"/>
      <c r="D868" s="138"/>
      <c r="E868" s="207"/>
      <c r="F868" s="207"/>
      <c r="G868" s="207"/>
      <c r="H868" s="191"/>
      <c r="I868" s="147"/>
      <c r="J868" s="147"/>
    </row>
    <row r="869" spans="1:10" ht="21.75">
      <c r="A869" s="130"/>
      <c r="B869" s="191"/>
      <c r="C869" s="138"/>
      <c r="D869" s="138"/>
      <c r="E869" s="207"/>
      <c r="F869" s="207"/>
      <c r="G869" s="207"/>
      <c r="H869" s="191"/>
      <c r="I869" s="147"/>
      <c r="J869" s="147"/>
    </row>
    <row r="870" spans="1:10" ht="21.75">
      <c r="A870" s="130"/>
      <c r="B870" s="191"/>
      <c r="C870" s="138"/>
      <c r="D870" s="138"/>
      <c r="E870" s="207"/>
      <c r="F870" s="207"/>
      <c r="G870" s="207"/>
      <c r="H870" s="191"/>
      <c r="I870" s="147"/>
      <c r="J870" s="147"/>
    </row>
    <row r="871" spans="1:10" ht="21.75">
      <c r="A871" s="130"/>
      <c r="B871" s="191"/>
      <c r="C871" s="138"/>
      <c r="D871" s="138"/>
      <c r="E871" s="207"/>
      <c r="F871" s="207"/>
      <c r="G871" s="207"/>
      <c r="H871" s="191"/>
      <c r="I871" s="147"/>
      <c r="J871" s="147"/>
    </row>
    <row r="872" spans="1:10" ht="21.75">
      <c r="A872" s="130"/>
      <c r="B872" s="191"/>
      <c r="C872" s="138"/>
      <c r="D872" s="138"/>
      <c r="E872" s="207"/>
      <c r="F872" s="207"/>
      <c r="G872" s="207"/>
      <c r="H872" s="191"/>
      <c r="I872" s="147"/>
      <c r="J872" s="147"/>
    </row>
    <row r="873" spans="1:10" ht="21.75">
      <c r="A873" s="130"/>
      <c r="B873" s="191"/>
      <c r="C873" s="138"/>
      <c r="D873" s="138"/>
      <c r="E873" s="207"/>
      <c r="F873" s="207"/>
      <c r="G873" s="207"/>
      <c r="H873" s="191"/>
      <c r="I873" s="147"/>
      <c r="J873" s="147"/>
    </row>
    <row r="874" spans="1:10" ht="21.75">
      <c r="A874" s="130"/>
      <c r="B874" s="191"/>
      <c r="C874" s="138"/>
      <c r="D874" s="138"/>
      <c r="E874" s="207"/>
      <c r="F874" s="207"/>
      <c r="G874" s="207"/>
      <c r="H874" s="191"/>
      <c r="I874" s="147"/>
      <c r="J874" s="147"/>
    </row>
    <row r="875" spans="1:10" ht="21.75">
      <c r="A875" s="130"/>
      <c r="B875" s="191"/>
      <c r="C875" s="138"/>
      <c r="D875" s="138"/>
      <c r="E875" s="207"/>
      <c r="F875" s="207"/>
      <c r="G875" s="207"/>
      <c r="H875" s="191"/>
      <c r="I875" s="147"/>
      <c r="J875" s="147"/>
    </row>
    <row r="876" spans="1:10" ht="21.75">
      <c r="A876" s="130"/>
      <c r="B876" s="191"/>
      <c r="C876" s="138"/>
      <c r="D876" s="138"/>
      <c r="E876" s="207"/>
      <c r="F876" s="207"/>
      <c r="G876" s="207"/>
      <c r="H876" s="191"/>
      <c r="I876" s="147"/>
      <c r="J876" s="147"/>
    </row>
    <row r="877" spans="1:10" ht="21.75">
      <c r="A877" s="130"/>
      <c r="B877" s="191"/>
      <c r="C877" s="138"/>
      <c r="D877" s="138"/>
      <c r="E877" s="207"/>
      <c r="F877" s="207"/>
      <c r="G877" s="207"/>
      <c r="H877" s="191"/>
      <c r="I877" s="147"/>
      <c r="J877" s="147"/>
    </row>
    <row r="878" spans="1:10" ht="21.75">
      <c r="A878" s="130"/>
      <c r="B878" s="191"/>
      <c r="C878" s="138"/>
      <c r="D878" s="138"/>
      <c r="E878" s="207"/>
      <c r="F878" s="207"/>
      <c r="G878" s="207"/>
      <c r="H878" s="191"/>
      <c r="I878" s="147"/>
      <c r="J878" s="147"/>
    </row>
    <row r="879" spans="1:10" ht="21.75">
      <c r="A879" s="130"/>
      <c r="B879" s="191"/>
      <c r="C879" s="138"/>
      <c r="D879" s="138"/>
      <c r="E879" s="207"/>
      <c r="F879" s="207"/>
      <c r="G879" s="207"/>
      <c r="H879" s="191"/>
      <c r="I879" s="147"/>
      <c r="J879" s="147"/>
    </row>
    <row r="880" spans="1:10" ht="21.75">
      <c r="A880" s="130"/>
      <c r="B880" s="191"/>
      <c r="C880" s="138"/>
      <c r="D880" s="138"/>
      <c r="E880" s="207"/>
      <c r="F880" s="207"/>
      <c r="G880" s="207"/>
      <c r="H880" s="191"/>
      <c r="I880" s="147"/>
      <c r="J880" s="147"/>
    </row>
    <row r="881" spans="1:10" ht="21.75">
      <c r="A881" s="130"/>
      <c r="B881" s="191"/>
      <c r="C881" s="138"/>
      <c r="D881" s="138"/>
      <c r="E881" s="207"/>
      <c r="F881" s="207"/>
      <c r="G881" s="207"/>
      <c r="H881" s="191"/>
      <c r="I881" s="147"/>
      <c r="J881" s="147"/>
    </row>
    <row r="882" spans="1:10" ht="21.75">
      <c r="A882" s="130"/>
      <c r="B882" s="191"/>
      <c r="C882" s="138"/>
      <c r="D882" s="138"/>
      <c r="E882" s="207"/>
      <c r="F882" s="207"/>
      <c r="G882" s="207"/>
      <c r="H882" s="191"/>
      <c r="I882" s="147"/>
      <c r="J882" s="147"/>
    </row>
    <row r="883" spans="1:10" ht="21.75">
      <c r="A883" s="130"/>
      <c r="B883" s="191"/>
      <c r="C883" s="138"/>
      <c r="D883" s="138"/>
      <c r="E883" s="207"/>
      <c r="F883" s="207"/>
      <c r="G883" s="207"/>
      <c r="H883" s="191"/>
      <c r="I883" s="147"/>
      <c r="J883" s="147"/>
    </row>
    <row r="884" spans="1:10" ht="21.75">
      <c r="A884" s="130"/>
      <c r="B884" s="191"/>
      <c r="C884" s="138"/>
      <c r="D884" s="138"/>
      <c r="E884" s="207"/>
      <c r="F884" s="207"/>
      <c r="G884" s="207"/>
      <c r="H884" s="191"/>
      <c r="I884" s="147"/>
      <c r="J884" s="147"/>
    </row>
    <row r="885" spans="1:10" ht="21.75">
      <c r="A885" s="130"/>
      <c r="B885" s="191"/>
      <c r="C885" s="138"/>
      <c r="D885" s="138"/>
      <c r="E885" s="207"/>
      <c r="F885" s="207"/>
      <c r="G885" s="207"/>
      <c r="H885" s="191"/>
      <c r="I885" s="147"/>
      <c r="J885" s="147"/>
    </row>
    <row r="886" spans="1:10" ht="21.75">
      <c r="A886" s="130"/>
      <c r="B886" s="191"/>
      <c r="C886" s="138"/>
      <c r="D886" s="138"/>
      <c r="E886" s="207"/>
      <c r="F886" s="207"/>
      <c r="G886" s="207"/>
      <c r="H886" s="191"/>
      <c r="I886" s="147"/>
      <c r="J886" s="147"/>
    </row>
    <row r="887" spans="1:10" ht="21.75">
      <c r="A887" s="130"/>
      <c r="B887" s="191"/>
      <c r="C887" s="138"/>
      <c r="D887" s="138"/>
      <c r="E887" s="207"/>
      <c r="F887" s="207"/>
      <c r="G887" s="207"/>
      <c r="H887" s="191"/>
      <c r="I887" s="147"/>
      <c r="J887" s="147"/>
    </row>
    <row r="888" spans="1:10" ht="21.75">
      <c r="A888" s="130"/>
      <c r="B888" s="191"/>
      <c r="C888" s="138"/>
      <c r="D888" s="138"/>
      <c r="E888" s="207"/>
      <c r="F888" s="207"/>
      <c r="G888" s="207"/>
      <c r="H888" s="191"/>
      <c r="I888" s="147"/>
      <c r="J888" s="147"/>
    </row>
    <row r="889" spans="1:10" ht="21.75">
      <c r="A889" s="130"/>
      <c r="B889" s="191"/>
      <c r="C889" s="138"/>
      <c r="D889" s="138"/>
      <c r="E889" s="207"/>
      <c r="F889" s="207"/>
      <c r="G889" s="207"/>
      <c r="H889" s="191"/>
      <c r="I889" s="147"/>
      <c r="J889" s="147"/>
    </row>
    <row r="890" spans="1:10" ht="21.75">
      <c r="A890" s="130"/>
      <c r="B890" s="191"/>
      <c r="C890" s="138"/>
      <c r="D890" s="138"/>
      <c r="E890" s="207"/>
      <c r="F890" s="207"/>
      <c r="G890" s="207"/>
      <c r="H890" s="191"/>
      <c r="I890" s="147"/>
      <c r="J890" s="147"/>
    </row>
    <row r="891" spans="1:10" ht="21.75">
      <c r="A891" s="130"/>
      <c r="B891" s="191"/>
      <c r="C891" s="138"/>
      <c r="D891" s="138"/>
      <c r="E891" s="207"/>
      <c r="F891" s="207"/>
      <c r="G891" s="207"/>
      <c r="H891" s="191"/>
      <c r="I891" s="147"/>
      <c r="J891" s="147"/>
    </row>
    <row r="892" spans="1:10" ht="21.75">
      <c r="A892" s="130"/>
      <c r="B892" s="191"/>
      <c r="C892" s="138"/>
      <c r="D892" s="138"/>
      <c r="E892" s="207"/>
      <c r="F892" s="207"/>
      <c r="G892" s="207"/>
      <c r="H892" s="191"/>
      <c r="I892" s="147"/>
      <c r="J892" s="147"/>
    </row>
    <row r="893" spans="1:10" ht="21.75">
      <c r="A893" s="130"/>
      <c r="B893" s="191"/>
      <c r="C893" s="138"/>
      <c r="D893" s="138"/>
      <c r="E893" s="207"/>
      <c r="F893" s="207"/>
      <c r="G893" s="207"/>
      <c r="H893" s="191"/>
      <c r="I893" s="147"/>
      <c r="J893" s="147"/>
    </row>
    <row r="894" spans="1:10" ht="21.75">
      <c r="A894" s="130"/>
      <c r="B894" s="191"/>
      <c r="C894" s="138"/>
      <c r="D894" s="138"/>
      <c r="E894" s="207"/>
      <c r="F894" s="207"/>
      <c r="G894" s="207"/>
      <c r="H894" s="191"/>
      <c r="I894" s="147"/>
      <c r="J894" s="147"/>
    </row>
    <row r="895" spans="1:10" ht="21.75">
      <c r="A895" s="130"/>
      <c r="B895" s="191"/>
      <c r="C895" s="138"/>
      <c r="D895" s="138"/>
      <c r="E895" s="207"/>
      <c r="F895" s="207"/>
      <c r="G895" s="207"/>
      <c r="H895" s="191"/>
      <c r="I895" s="147"/>
      <c r="J895" s="147"/>
    </row>
    <row r="896" spans="1:10" ht="21.75">
      <c r="A896" s="130"/>
      <c r="B896" s="191"/>
      <c r="C896" s="138"/>
      <c r="D896" s="138"/>
      <c r="E896" s="207"/>
      <c r="F896" s="207"/>
      <c r="G896" s="207"/>
      <c r="H896" s="191"/>
      <c r="I896" s="147"/>
      <c r="J896" s="147"/>
    </row>
    <row r="897" spans="1:10" ht="21.75">
      <c r="A897" s="130"/>
      <c r="B897" s="191"/>
      <c r="C897" s="138"/>
      <c r="D897" s="138"/>
      <c r="E897" s="207"/>
      <c r="F897" s="207"/>
      <c r="G897" s="207"/>
      <c r="H897" s="191"/>
      <c r="I897" s="147"/>
      <c r="J897" s="147"/>
    </row>
    <row r="898" spans="1:10" ht="21.75">
      <c r="A898" s="130"/>
      <c r="B898" s="191"/>
      <c r="C898" s="138"/>
      <c r="D898" s="138"/>
      <c r="E898" s="207"/>
      <c r="F898" s="207"/>
      <c r="G898" s="207"/>
      <c r="H898" s="191"/>
      <c r="I898" s="147"/>
      <c r="J898" s="147"/>
    </row>
    <row r="899" spans="1:10" ht="21.75">
      <c r="A899" s="130"/>
      <c r="B899" s="191"/>
      <c r="C899" s="138"/>
      <c r="D899" s="138"/>
      <c r="E899" s="207"/>
      <c r="F899" s="207"/>
      <c r="G899" s="207"/>
      <c r="H899" s="191"/>
      <c r="I899" s="147"/>
      <c r="J899" s="147"/>
    </row>
    <row r="900" spans="1:10" ht="21.75">
      <c r="A900" s="130"/>
      <c r="B900" s="191"/>
      <c r="C900" s="138"/>
      <c r="D900" s="138"/>
      <c r="E900" s="207"/>
      <c r="F900" s="207"/>
      <c r="G900" s="207"/>
      <c r="H900" s="191"/>
      <c r="I900" s="147"/>
      <c r="J900" s="147"/>
    </row>
    <row r="901" spans="1:10" ht="21.75">
      <c r="A901" s="130"/>
      <c r="B901" s="191"/>
      <c r="C901" s="138"/>
      <c r="D901" s="138"/>
      <c r="E901" s="207"/>
      <c r="F901" s="207"/>
      <c r="G901" s="207"/>
      <c r="H901" s="191"/>
      <c r="I901" s="147"/>
      <c r="J901" s="147"/>
    </row>
    <row r="902" spans="1:10" ht="21.75">
      <c r="A902" s="130"/>
      <c r="B902" s="191"/>
      <c r="C902" s="138"/>
      <c r="D902" s="138"/>
      <c r="E902" s="207"/>
      <c r="F902" s="207"/>
      <c r="G902" s="207"/>
      <c r="H902" s="191"/>
      <c r="I902" s="147"/>
      <c r="J902" s="147"/>
    </row>
    <row r="903" spans="1:10" ht="21.75">
      <c r="A903" s="130"/>
      <c r="B903" s="191"/>
      <c r="C903" s="138"/>
      <c r="D903" s="138"/>
      <c r="E903" s="207"/>
      <c r="F903" s="207"/>
      <c r="G903" s="207"/>
      <c r="H903" s="191"/>
      <c r="I903" s="147"/>
      <c r="J903" s="147"/>
    </row>
    <row r="904" spans="1:10" ht="21.75">
      <c r="A904" s="130"/>
      <c r="B904" s="191"/>
      <c r="C904" s="138"/>
      <c r="D904" s="138"/>
      <c r="E904" s="207"/>
      <c r="F904" s="207"/>
      <c r="G904" s="207"/>
      <c r="H904" s="191"/>
      <c r="I904" s="147"/>
      <c r="J904" s="147"/>
    </row>
    <row r="905" spans="1:10" ht="21.75">
      <c r="A905" s="130"/>
      <c r="B905" s="191"/>
      <c r="C905" s="138"/>
      <c r="D905" s="138"/>
      <c r="E905" s="207"/>
      <c r="F905" s="207"/>
      <c r="G905" s="207"/>
      <c r="H905" s="191"/>
      <c r="I905" s="147"/>
      <c r="J905" s="147"/>
    </row>
    <row r="906" spans="1:10" ht="21.75">
      <c r="A906" s="130"/>
      <c r="B906" s="191"/>
      <c r="C906" s="138"/>
      <c r="D906" s="138"/>
      <c r="E906" s="207"/>
      <c r="F906" s="207"/>
      <c r="G906" s="207"/>
      <c r="H906" s="191"/>
      <c r="I906" s="147"/>
      <c r="J906" s="147"/>
    </row>
    <row r="907" spans="1:10" ht="21.75">
      <c r="A907" s="130"/>
      <c r="B907" s="191"/>
      <c r="C907" s="138"/>
      <c r="D907" s="138"/>
      <c r="E907" s="207"/>
      <c r="F907" s="207"/>
      <c r="G907" s="207"/>
      <c r="H907" s="191"/>
      <c r="I907" s="147"/>
      <c r="J907" s="147"/>
    </row>
    <row r="908" spans="1:10" ht="21.75">
      <c r="A908" s="130"/>
      <c r="B908" s="191"/>
      <c r="C908" s="138"/>
      <c r="D908" s="138"/>
      <c r="E908" s="207"/>
      <c r="F908" s="207"/>
      <c r="G908" s="207"/>
      <c r="H908" s="191"/>
      <c r="I908" s="147"/>
      <c r="J908" s="147"/>
    </row>
    <row r="909" spans="1:10" ht="21.75">
      <c r="A909" s="130"/>
      <c r="B909" s="191"/>
      <c r="C909" s="138"/>
      <c r="D909" s="138"/>
      <c r="E909" s="207"/>
      <c r="F909" s="207"/>
      <c r="G909" s="207"/>
      <c r="H909" s="191"/>
      <c r="I909" s="147"/>
      <c r="J909" s="147"/>
    </row>
    <row r="910" spans="1:10" ht="21.75">
      <c r="A910" s="130"/>
      <c r="B910" s="191"/>
      <c r="C910" s="138"/>
      <c r="D910" s="138"/>
      <c r="E910" s="207"/>
      <c r="F910" s="207"/>
      <c r="G910" s="207"/>
      <c r="H910" s="191"/>
      <c r="I910" s="147"/>
      <c r="J910" s="147"/>
    </row>
    <row r="911" spans="1:10" ht="21.75">
      <c r="A911" s="130"/>
      <c r="B911" s="191"/>
      <c r="C911" s="138"/>
      <c r="D911" s="138"/>
      <c r="E911" s="207"/>
      <c r="F911" s="207"/>
      <c r="G911" s="207"/>
      <c r="H911" s="191"/>
      <c r="I911" s="147"/>
      <c r="J911" s="147"/>
    </row>
    <row r="912" spans="1:10" ht="21.75">
      <c r="A912" s="130"/>
      <c r="B912" s="191"/>
      <c r="C912" s="138"/>
      <c r="D912" s="138"/>
      <c r="E912" s="207"/>
      <c r="F912" s="207"/>
      <c r="G912" s="207"/>
      <c r="H912" s="191"/>
      <c r="I912" s="147"/>
      <c r="J912" s="147"/>
    </row>
    <row r="913" spans="1:10" ht="21.75">
      <c r="A913" s="130"/>
      <c r="B913" s="191"/>
      <c r="C913" s="138"/>
      <c r="D913" s="138"/>
      <c r="E913" s="207"/>
      <c r="F913" s="207"/>
      <c r="G913" s="207"/>
      <c r="H913" s="191"/>
      <c r="I913" s="147"/>
      <c r="J913" s="147"/>
    </row>
    <row r="914" spans="1:10" ht="21.75">
      <c r="A914" s="130"/>
      <c r="B914" s="191"/>
      <c r="C914" s="138"/>
      <c r="D914" s="138"/>
      <c r="E914" s="207"/>
      <c r="F914" s="207"/>
      <c r="G914" s="207"/>
      <c r="H914" s="191"/>
      <c r="I914" s="147"/>
      <c r="J914" s="147"/>
    </row>
    <row r="915" spans="1:10" ht="21.75">
      <c r="A915" s="130"/>
      <c r="B915" s="191"/>
      <c r="C915" s="138"/>
      <c r="D915" s="138"/>
      <c r="E915" s="207"/>
      <c r="F915" s="207"/>
      <c r="G915" s="207"/>
      <c r="H915" s="191"/>
      <c r="I915" s="147"/>
      <c r="J915" s="147"/>
    </row>
    <row r="916" spans="1:10" ht="21.75">
      <c r="A916" s="130"/>
      <c r="B916" s="191"/>
      <c r="C916" s="138"/>
      <c r="D916" s="138"/>
      <c r="E916" s="207"/>
      <c r="F916" s="207"/>
      <c r="G916" s="207"/>
      <c r="H916" s="191"/>
      <c r="I916" s="147"/>
      <c r="J916" s="147"/>
    </row>
    <row r="917" spans="1:10" ht="21.75">
      <c r="A917" s="130"/>
      <c r="B917" s="191"/>
      <c r="C917" s="138"/>
      <c r="D917" s="138"/>
      <c r="E917" s="207"/>
      <c r="F917" s="207"/>
      <c r="G917" s="207"/>
      <c r="H917" s="191"/>
      <c r="I917" s="147"/>
      <c r="J917" s="147"/>
    </row>
    <row r="918" spans="1:10" ht="21.75">
      <c r="A918" s="130"/>
      <c r="B918" s="191"/>
      <c r="C918" s="138"/>
      <c r="D918" s="138"/>
      <c r="E918" s="207"/>
      <c r="F918" s="207"/>
      <c r="G918" s="207"/>
      <c r="H918" s="191"/>
      <c r="I918" s="147"/>
      <c r="J918" s="147"/>
    </row>
    <row r="919" spans="1:10" ht="21.75">
      <c r="A919" s="130"/>
      <c r="B919" s="191"/>
      <c r="C919" s="138"/>
      <c r="D919" s="138"/>
      <c r="E919" s="207"/>
      <c r="F919" s="207"/>
      <c r="G919" s="207"/>
      <c r="H919" s="191"/>
      <c r="I919" s="147"/>
      <c r="J919" s="147"/>
    </row>
    <row r="920" spans="1:10" ht="21.75">
      <c r="A920" s="130"/>
      <c r="B920" s="191"/>
      <c r="C920" s="138"/>
      <c r="D920" s="138"/>
      <c r="E920" s="207"/>
      <c r="F920" s="207"/>
      <c r="G920" s="207"/>
      <c r="H920" s="191"/>
      <c r="I920" s="147"/>
      <c r="J920" s="147"/>
    </row>
    <row r="921" spans="1:10" ht="21.75">
      <c r="A921" s="130"/>
      <c r="B921" s="191"/>
      <c r="C921" s="138"/>
      <c r="D921" s="138"/>
      <c r="E921" s="207"/>
      <c r="F921" s="207"/>
      <c r="G921" s="207"/>
      <c r="H921" s="191"/>
      <c r="I921" s="147"/>
      <c r="J921" s="147"/>
    </row>
    <row r="922" spans="1:10" ht="21.75">
      <c r="A922" s="130"/>
      <c r="B922" s="191"/>
      <c r="C922" s="138"/>
      <c r="D922" s="138"/>
      <c r="E922" s="207"/>
      <c r="F922" s="207"/>
      <c r="G922" s="207"/>
      <c r="H922" s="191"/>
      <c r="I922" s="147"/>
      <c r="J922" s="147"/>
    </row>
    <row r="923" spans="1:10" ht="21.75">
      <c r="A923" s="130"/>
      <c r="B923" s="191"/>
      <c r="C923" s="138"/>
      <c r="D923" s="138"/>
      <c r="E923" s="207"/>
      <c r="F923" s="207"/>
      <c r="G923" s="207"/>
      <c r="H923" s="191"/>
      <c r="I923" s="147"/>
      <c r="J923" s="147"/>
    </row>
    <row r="924" spans="1:10" ht="21.75">
      <c r="A924" s="130"/>
      <c r="B924" s="191"/>
      <c r="C924" s="138"/>
      <c r="D924" s="138"/>
      <c r="E924" s="207"/>
      <c r="F924" s="207"/>
      <c r="G924" s="207"/>
      <c r="H924" s="191"/>
      <c r="I924" s="147"/>
      <c r="J924" s="147"/>
    </row>
    <row r="925" spans="1:10" ht="21.75">
      <c r="A925" s="130"/>
      <c r="B925" s="191"/>
      <c r="C925" s="138"/>
      <c r="D925" s="138"/>
      <c r="E925" s="207"/>
      <c r="F925" s="207"/>
      <c r="G925" s="207"/>
      <c r="H925" s="191"/>
      <c r="I925" s="147"/>
      <c r="J925" s="147"/>
    </row>
    <row r="926" spans="1:10" ht="21.75">
      <c r="A926" s="130"/>
      <c r="B926" s="191"/>
      <c r="C926" s="138"/>
      <c r="D926" s="138"/>
      <c r="E926" s="207"/>
      <c r="F926" s="207"/>
      <c r="G926" s="207"/>
      <c r="H926" s="191"/>
      <c r="I926" s="147"/>
      <c r="J926" s="147"/>
    </row>
    <row r="927" spans="1:10" ht="21.75">
      <c r="A927" s="130"/>
      <c r="B927" s="191"/>
      <c r="C927" s="138"/>
      <c r="D927" s="138"/>
      <c r="E927" s="207"/>
      <c r="F927" s="207"/>
      <c r="G927" s="207"/>
      <c r="H927" s="191"/>
      <c r="I927" s="147"/>
      <c r="J927" s="147"/>
    </row>
    <row r="928" spans="1:10" ht="21.75">
      <c r="A928" s="130"/>
      <c r="B928" s="191"/>
      <c r="C928" s="138"/>
      <c r="D928" s="138"/>
      <c r="E928" s="207"/>
      <c r="F928" s="207"/>
      <c r="G928" s="207"/>
      <c r="H928" s="191"/>
      <c r="I928" s="147"/>
      <c r="J928" s="147"/>
    </row>
    <row r="929" spans="1:10" ht="21.75">
      <c r="A929" s="130"/>
      <c r="B929" s="191"/>
      <c r="C929" s="138"/>
      <c r="D929" s="138"/>
      <c r="E929" s="207"/>
      <c r="F929" s="207"/>
      <c r="G929" s="207"/>
      <c r="H929" s="191"/>
      <c r="I929" s="147"/>
      <c r="J929" s="147"/>
    </row>
    <row r="930" spans="1:10" ht="21.75">
      <c r="A930" s="130"/>
      <c r="B930" s="191"/>
      <c r="C930" s="138"/>
      <c r="D930" s="138"/>
      <c r="E930" s="207"/>
      <c r="F930" s="207"/>
      <c r="G930" s="207"/>
      <c r="H930" s="191"/>
      <c r="I930" s="147"/>
      <c r="J930" s="147"/>
    </row>
    <row r="931" spans="1:10" ht="21.75">
      <c r="A931" s="130"/>
      <c r="B931" s="191"/>
      <c r="C931" s="138"/>
      <c r="D931" s="138"/>
      <c r="E931" s="207"/>
      <c r="F931" s="207"/>
      <c r="G931" s="207"/>
      <c r="H931" s="191"/>
      <c r="I931" s="147"/>
      <c r="J931" s="147"/>
    </row>
    <row r="932" spans="1:10" ht="21.75">
      <c r="A932" s="130"/>
      <c r="B932" s="191"/>
      <c r="C932" s="138"/>
      <c r="D932" s="138"/>
      <c r="E932" s="207"/>
      <c r="F932" s="207"/>
      <c r="G932" s="207"/>
      <c r="H932" s="191"/>
      <c r="I932" s="147"/>
      <c r="J932" s="147"/>
    </row>
    <row r="933" spans="1:9" ht="21.75">
      <c r="A933" s="130"/>
      <c r="B933" s="191"/>
      <c r="C933" s="138"/>
      <c r="D933" s="138"/>
      <c r="E933" s="207"/>
      <c r="F933" s="207"/>
      <c r="G933" s="207"/>
      <c r="H933" s="191"/>
      <c r="I933" s="147"/>
    </row>
    <row r="934" spans="1:9" ht="21.75">
      <c r="A934" s="130"/>
      <c r="B934" s="191"/>
      <c r="C934" s="138"/>
      <c r="D934" s="138"/>
      <c r="E934" s="207"/>
      <c r="F934" s="207"/>
      <c r="G934" s="207"/>
      <c r="H934" s="191"/>
      <c r="I934" s="147"/>
    </row>
    <row r="935" spans="1:9" ht="21.75">
      <c r="A935" s="130"/>
      <c r="B935" s="191"/>
      <c r="C935" s="138"/>
      <c r="D935" s="138"/>
      <c r="E935" s="207"/>
      <c r="F935" s="207"/>
      <c r="G935" s="207"/>
      <c r="H935" s="191"/>
      <c r="I935" s="147"/>
    </row>
    <row r="936" spans="1:9" ht="21.75">
      <c r="A936" s="130"/>
      <c r="B936" s="191"/>
      <c r="C936" s="138"/>
      <c r="D936" s="138"/>
      <c r="E936" s="207"/>
      <c r="F936" s="207"/>
      <c r="G936" s="207"/>
      <c r="H936" s="191"/>
      <c r="I936" s="147"/>
    </row>
    <row r="937" spans="1:9" ht="21.75">
      <c r="A937" s="130"/>
      <c r="B937" s="191"/>
      <c r="C937" s="138"/>
      <c r="D937" s="138"/>
      <c r="E937" s="207"/>
      <c r="F937" s="207"/>
      <c r="G937" s="207"/>
      <c r="H937" s="191"/>
      <c r="I937" s="147"/>
    </row>
    <row r="938" spans="1:9" ht="21.75">
      <c r="A938" s="130"/>
      <c r="B938" s="191"/>
      <c r="C938" s="138"/>
      <c r="D938" s="138"/>
      <c r="E938" s="207"/>
      <c r="F938" s="207"/>
      <c r="G938" s="207"/>
      <c r="H938" s="191"/>
      <c r="I938" s="147"/>
    </row>
    <row r="939" spans="1:9" ht="21.75">
      <c r="A939" s="130"/>
      <c r="B939" s="191"/>
      <c r="C939" s="138"/>
      <c r="D939" s="138"/>
      <c r="E939" s="207"/>
      <c r="F939" s="207"/>
      <c r="G939" s="207"/>
      <c r="H939" s="191"/>
      <c r="I939" s="147"/>
    </row>
    <row r="940" spans="1:9" ht="21.75">
      <c r="A940" s="130"/>
      <c r="B940" s="191"/>
      <c r="C940" s="138"/>
      <c r="D940" s="138"/>
      <c r="E940" s="207"/>
      <c r="F940" s="207"/>
      <c r="G940" s="207"/>
      <c r="H940" s="191"/>
      <c r="I940" s="147"/>
    </row>
    <row r="941" spans="1:9" ht="21.75">
      <c r="A941" s="130"/>
      <c r="B941" s="191"/>
      <c r="C941" s="138"/>
      <c r="D941" s="138"/>
      <c r="E941" s="207"/>
      <c r="F941" s="207"/>
      <c r="G941" s="207"/>
      <c r="H941" s="191"/>
      <c r="I941" s="147"/>
    </row>
    <row r="942" spans="1:9" ht="21.75">
      <c r="A942" s="130"/>
      <c r="B942" s="191"/>
      <c r="C942" s="138"/>
      <c r="D942" s="138"/>
      <c r="E942" s="207"/>
      <c r="F942" s="207"/>
      <c r="G942" s="207"/>
      <c r="H942" s="191"/>
      <c r="I942" s="147"/>
    </row>
    <row r="943" spans="1:9" ht="21.75">
      <c r="A943" s="130"/>
      <c r="B943" s="191"/>
      <c r="C943" s="138"/>
      <c r="D943" s="138"/>
      <c r="E943" s="207"/>
      <c r="F943" s="207"/>
      <c r="G943" s="207"/>
      <c r="H943" s="191"/>
      <c r="I943" s="147"/>
    </row>
    <row r="944" spans="1:9" ht="21.75">
      <c r="A944" s="130"/>
      <c r="B944" s="191"/>
      <c r="C944" s="138"/>
      <c r="D944" s="138"/>
      <c r="E944" s="207"/>
      <c r="F944" s="207"/>
      <c r="G944" s="207"/>
      <c r="H944" s="191"/>
      <c r="I944" s="147"/>
    </row>
    <row r="945" spans="1:9" ht="21.75">
      <c r="A945" s="130"/>
      <c r="B945" s="191"/>
      <c r="C945" s="138"/>
      <c r="D945" s="138"/>
      <c r="E945" s="207"/>
      <c r="F945" s="207"/>
      <c r="G945" s="207"/>
      <c r="H945" s="191"/>
      <c r="I945" s="147"/>
    </row>
    <row r="946" spans="1:9" ht="21.75">
      <c r="A946" s="130"/>
      <c r="B946" s="191"/>
      <c r="C946" s="138"/>
      <c r="D946" s="138"/>
      <c r="E946" s="207"/>
      <c r="F946" s="207"/>
      <c r="G946" s="207"/>
      <c r="H946" s="191"/>
      <c r="I946" s="147"/>
    </row>
    <row r="947" spans="1:9" ht="21.75">
      <c r="A947" s="130"/>
      <c r="B947" s="191"/>
      <c r="C947" s="138"/>
      <c r="D947" s="138"/>
      <c r="E947" s="207"/>
      <c r="F947" s="207"/>
      <c r="G947" s="207"/>
      <c r="H947" s="191"/>
      <c r="I947" s="147"/>
    </row>
    <row r="948" spans="1:9" ht="21.75">
      <c r="A948" s="130"/>
      <c r="B948" s="191"/>
      <c r="C948" s="138"/>
      <c r="D948" s="138"/>
      <c r="E948" s="207"/>
      <c r="F948" s="207"/>
      <c r="G948" s="207"/>
      <c r="H948" s="191"/>
      <c r="I948" s="147"/>
    </row>
    <row r="949" spans="1:9" ht="21.75">
      <c r="A949" s="130"/>
      <c r="B949" s="191"/>
      <c r="C949" s="138"/>
      <c r="D949" s="138"/>
      <c r="E949" s="207"/>
      <c r="F949" s="207"/>
      <c r="G949" s="207"/>
      <c r="H949" s="191"/>
      <c r="I949" s="147"/>
    </row>
    <row r="950" spans="1:9" ht="21.75">
      <c r="A950" s="130"/>
      <c r="B950" s="191"/>
      <c r="C950" s="138"/>
      <c r="D950" s="138"/>
      <c r="E950" s="207"/>
      <c r="F950" s="207"/>
      <c r="G950" s="207"/>
      <c r="H950" s="191"/>
      <c r="I950" s="147"/>
    </row>
    <row r="951" spans="1:9" ht="21.75">
      <c r="A951" s="130"/>
      <c r="B951" s="191"/>
      <c r="C951" s="138"/>
      <c r="D951" s="138"/>
      <c r="E951" s="207"/>
      <c r="F951" s="207"/>
      <c r="G951" s="207"/>
      <c r="H951" s="191"/>
      <c r="I951" s="147"/>
    </row>
    <row r="952" spans="1:9" ht="21.75">
      <c r="A952" s="130"/>
      <c r="B952" s="191"/>
      <c r="C952" s="138"/>
      <c r="D952" s="138"/>
      <c r="E952" s="207"/>
      <c r="F952" s="207"/>
      <c r="G952" s="207"/>
      <c r="H952" s="191"/>
      <c r="I952" s="147"/>
    </row>
    <row r="953" spans="1:9" ht="21.75">
      <c r="A953" s="130"/>
      <c r="B953" s="191"/>
      <c r="C953" s="138"/>
      <c r="D953" s="138"/>
      <c r="E953" s="207"/>
      <c r="F953" s="207"/>
      <c r="G953" s="207"/>
      <c r="H953" s="191"/>
      <c r="I953" s="147"/>
    </row>
    <row r="954" spans="1:9" ht="21.75">
      <c r="A954" s="130"/>
      <c r="B954" s="191"/>
      <c r="C954" s="138"/>
      <c r="D954" s="138"/>
      <c r="E954" s="207"/>
      <c r="F954" s="207"/>
      <c r="G954" s="207"/>
      <c r="H954" s="191"/>
      <c r="I954" s="147"/>
    </row>
    <row r="955" spans="1:9" ht="21.75">
      <c r="A955" s="130"/>
      <c r="B955" s="191"/>
      <c r="C955" s="138"/>
      <c r="D955" s="138"/>
      <c r="E955" s="207"/>
      <c r="F955" s="207"/>
      <c r="G955" s="207"/>
      <c r="H955" s="191"/>
      <c r="I955" s="147"/>
    </row>
    <row r="956" spans="1:9" ht="21.75">
      <c r="A956" s="130"/>
      <c r="B956" s="191"/>
      <c r="C956" s="138"/>
      <c r="D956" s="138"/>
      <c r="E956" s="207"/>
      <c r="F956" s="207"/>
      <c r="G956" s="207"/>
      <c r="H956" s="191"/>
      <c r="I956" s="147"/>
    </row>
    <row r="957" spans="1:9" ht="21.75">
      <c r="A957" s="130"/>
      <c r="B957" s="191"/>
      <c r="C957" s="138"/>
      <c r="D957" s="138"/>
      <c r="E957" s="207"/>
      <c r="F957" s="207"/>
      <c r="G957" s="207"/>
      <c r="H957" s="191"/>
      <c r="I957" s="147"/>
    </row>
    <row r="958" spans="1:9" ht="21.75">
      <c r="A958" s="130"/>
      <c r="B958" s="191"/>
      <c r="C958" s="138"/>
      <c r="D958" s="138"/>
      <c r="E958" s="207"/>
      <c r="F958" s="207"/>
      <c r="G958" s="207"/>
      <c r="H958" s="191"/>
      <c r="I958" s="147"/>
    </row>
    <row r="959" spans="1:9" ht="21.75">
      <c r="A959" s="130"/>
      <c r="B959" s="191"/>
      <c r="C959" s="138"/>
      <c r="D959" s="138"/>
      <c r="E959" s="207"/>
      <c r="F959" s="207"/>
      <c r="G959" s="207"/>
      <c r="H959" s="191"/>
      <c r="I959" s="147"/>
    </row>
    <row r="960" spans="1:9" ht="21.75">
      <c r="A960" s="130"/>
      <c r="B960" s="191"/>
      <c r="C960" s="138"/>
      <c r="D960" s="138"/>
      <c r="E960" s="207"/>
      <c r="F960" s="207"/>
      <c r="G960" s="207"/>
      <c r="H960" s="191"/>
      <c r="I960" s="147"/>
    </row>
    <row r="961" spans="1:9" ht="21.75">
      <c r="A961" s="130"/>
      <c r="B961" s="191"/>
      <c r="C961" s="138"/>
      <c r="D961" s="138"/>
      <c r="E961" s="207"/>
      <c r="F961" s="207"/>
      <c r="G961" s="207"/>
      <c r="H961" s="191"/>
      <c r="I961" s="147"/>
    </row>
    <row r="962" spans="1:9" ht="21.75">
      <c r="A962" s="130"/>
      <c r="B962" s="191"/>
      <c r="C962" s="138"/>
      <c r="D962" s="138"/>
      <c r="E962" s="207"/>
      <c r="F962" s="207"/>
      <c r="G962" s="207"/>
      <c r="H962" s="191"/>
      <c r="I962" s="147"/>
    </row>
    <row r="963" spans="1:9" ht="21.75">
      <c r="A963" s="130"/>
      <c r="B963" s="191"/>
      <c r="C963" s="138"/>
      <c r="D963" s="138"/>
      <c r="E963" s="207"/>
      <c r="F963" s="207"/>
      <c r="G963" s="207"/>
      <c r="H963" s="191"/>
      <c r="I963" s="147"/>
    </row>
    <row r="964" spans="1:9" ht="21.75">
      <c r="A964" s="130"/>
      <c r="B964" s="191"/>
      <c r="C964" s="138"/>
      <c r="D964" s="138"/>
      <c r="E964" s="207"/>
      <c r="F964" s="207"/>
      <c r="G964" s="207"/>
      <c r="H964" s="191"/>
      <c r="I964" s="147"/>
    </row>
    <row r="965" spans="1:9" ht="21.75">
      <c r="A965" s="130"/>
      <c r="B965" s="191"/>
      <c r="C965" s="138"/>
      <c r="D965" s="138"/>
      <c r="E965" s="207"/>
      <c r="F965" s="207"/>
      <c r="G965" s="207"/>
      <c r="H965" s="191"/>
      <c r="I965" s="147"/>
    </row>
    <row r="966" spans="1:9" ht="21.75">
      <c r="A966" s="130"/>
      <c r="B966" s="191"/>
      <c r="C966" s="138"/>
      <c r="D966" s="138"/>
      <c r="E966" s="207"/>
      <c r="F966" s="207"/>
      <c r="G966" s="207"/>
      <c r="H966" s="191"/>
      <c r="I966" s="147"/>
    </row>
    <row r="967" spans="1:9" ht="21.75">
      <c r="A967" s="130"/>
      <c r="B967" s="191"/>
      <c r="C967" s="138"/>
      <c r="D967" s="138"/>
      <c r="E967" s="207"/>
      <c r="F967" s="207"/>
      <c r="G967" s="207"/>
      <c r="H967" s="191"/>
      <c r="I967" s="147"/>
    </row>
    <row r="968" spans="1:9" ht="21.75">
      <c r="A968" s="130"/>
      <c r="B968" s="191"/>
      <c r="C968" s="138"/>
      <c r="D968" s="138"/>
      <c r="E968" s="207"/>
      <c r="F968" s="207"/>
      <c r="G968" s="207"/>
      <c r="H968" s="191"/>
      <c r="I968" s="147"/>
    </row>
    <row r="969" spans="1:9" ht="21.75">
      <c r="A969" s="130"/>
      <c r="B969" s="191"/>
      <c r="C969" s="138"/>
      <c r="D969" s="138"/>
      <c r="E969" s="207"/>
      <c r="F969" s="207"/>
      <c r="G969" s="207"/>
      <c r="H969" s="191"/>
      <c r="I969" s="147"/>
    </row>
    <row r="970" spans="1:9" ht="21.75">
      <c r="A970" s="130"/>
      <c r="B970" s="191"/>
      <c r="C970" s="138"/>
      <c r="D970" s="138"/>
      <c r="E970" s="207"/>
      <c r="F970" s="207"/>
      <c r="G970" s="207"/>
      <c r="H970" s="191"/>
      <c r="I970" s="147"/>
    </row>
    <row r="971" spans="1:9" ht="21.75">
      <c r="A971" s="130"/>
      <c r="B971" s="191"/>
      <c r="C971" s="138"/>
      <c r="D971" s="138"/>
      <c r="E971" s="207"/>
      <c r="F971" s="207"/>
      <c r="G971" s="207"/>
      <c r="H971" s="191"/>
      <c r="I971" s="147"/>
    </row>
    <row r="972" spans="1:9" ht="21.75">
      <c r="A972" s="130"/>
      <c r="B972" s="191"/>
      <c r="C972" s="138"/>
      <c r="D972" s="138"/>
      <c r="E972" s="207"/>
      <c r="F972" s="207"/>
      <c r="G972" s="207"/>
      <c r="H972" s="191"/>
      <c r="I972" s="147"/>
    </row>
    <row r="973" spans="1:9" ht="21.75">
      <c r="A973" s="130"/>
      <c r="B973" s="191"/>
      <c r="C973" s="138"/>
      <c r="D973" s="138"/>
      <c r="E973" s="207"/>
      <c r="F973" s="207"/>
      <c r="G973" s="207"/>
      <c r="H973" s="191"/>
      <c r="I973" s="147"/>
    </row>
    <row r="974" spans="1:9" ht="21.75">
      <c r="A974" s="130"/>
      <c r="B974" s="191"/>
      <c r="C974" s="138"/>
      <c r="D974" s="138"/>
      <c r="E974" s="207"/>
      <c r="F974" s="207"/>
      <c r="G974" s="207"/>
      <c r="H974" s="191"/>
      <c r="I974" s="147"/>
    </row>
    <row r="975" spans="1:9" ht="21.75">
      <c r="A975" s="130"/>
      <c r="B975" s="191"/>
      <c r="C975" s="138"/>
      <c r="D975" s="138"/>
      <c r="E975" s="207"/>
      <c r="F975" s="207"/>
      <c r="G975" s="207"/>
      <c r="H975" s="191"/>
      <c r="I975" s="147"/>
    </row>
    <row r="976" spans="1:9" ht="21.75">
      <c r="A976" s="130"/>
      <c r="B976" s="191"/>
      <c r="C976" s="138"/>
      <c r="D976" s="138"/>
      <c r="E976" s="207"/>
      <c r="F976" s="207"/>
      <c r="G976" s="207"/>
      <c r="H976" s="191"/>
      <c r="I976" s="147"/>
    </row>
    <row r="977" spans="1:9" ht="21.75">
      <c r="A977" s="130"/>
      <c r="B977" s="191"/>
      <c r="C977" s="138"/>
      <c r="D977" s="138"/>
      <c r="E977" s="207"/>
      <c r="F977" s="207"/>
      <c r="G977" s="207"/>
      <c r="H977" s="191"/>
      <c r="I977" s="147"/>
    </row>
    <row r="978" spans="1:9" ht="21.75">
      <c r="A978" s="130"/>
      <c r="B978" s="191"/>
      <c r="C978" s="138"/>
      <c r="D978" s="138"/>
      <c r="E978" s="207"/>
      <c r="F978" s="207"/>
      <c r="G978" s="207"/>
      <c r="H978" s="191"/>
      <c r="I978" s="147"/>
    </row>
    <row r="979" spans="1:9" ht="21.75">
      <c r="A979" s="130"/>
      <c r="B979" s="191"/>
      <c r="C979" s="138"/>
      <c r="D979" s="138"/>
      <c r="E979" s="207"/>
      <c r="F979" s="207"/>
      <c r="G979" s="207"/>
      <c r="H979" s="191"/>
      <c r="I979" s="147"/>
    </row>
    <row r="980" spans="1:9" ht="21.75">
      <c r="A980" s="130"/>
      <c r="B980" s="191"/>
      <c r="C980" s="138"/>
      <c r="D980" s="138"/>
      <c r="E980" s="207"/>
      <c r="F980" s="207"/>
      <c r="G980" s="207"/>
      <c r="H980" s="191"/>
      <c r="I980" s="147"/>
    </row>
    <row r="981" spans="1:9" ht="21.75">
      <c r="A981" s="130"/>
      <c r="B981" s="191"/>
      <c r="C981" s="138"/>
      <c r="D981" s="138"/>
      <c r="E981" s="207"/>
      <c r="F981" s="207"/>
      <c r="G981" s="207"/>
      <c r="H981" s="191"/>
      <c r="I981" s="147"/>
    </row>
    <row r="982" spans="1:9" ht="21.75">
      <c r="A982" s="130"/>
      <c r="B982" s="191"/>
      <c r="C982" s="138"/>
      <c r="D982" s="138"/>
      <c r="E982" s="207"/>
      <c r="F982" s="207"/>
      <c r="G982" s="207"/>
      <c r="H982" s="191"/>
      <c r="I982" s="147"/>
    </row>
    <row r="983" spans="1:9" ht="21.75">
      <c r="A983" s="130"/>
      <c r="B983" s="191"/>
      <c r="C983" s="138"/>
      <c r="D983" s="138"/>
      <c r="E983" s="207"/>
      <c r="F983" s="207"/>
      <c r="G983" s="207"/>
      <c r="H983" s="191"/>
      <c r="I983" s="147"/>
    </row>
    <row r="984" spans="1:9" ht="21.75">
      <c r="A984" s="130"/>
      <c r="B984" s="191"/>
      <c r="C984" s="138"/>
      <c r="D984" s="138"/>
      <c r="E984" s="207"/>
      <c r="F984" s="207"/>
      <c r="G984" s="207"/>
      <c r="H984" s="191"/>
      <c r="I984" s="147"/>
    </row>
    <row r="985" spans="1:9" ht="21.75">
      <c r="A985" s="130"/>
      <c r="B985" s="191"/>
      <c r="C985" s="138"/>
      <c r="D985" s="138"/>
      <c r="E985" s="207"/>
      <c r="F985" s="207"/>
      <c r="G985" s="207"/>
      <c r="H985" s="191"/>
      <c r="I985" s="147"/>
    </row>
    <row r="986" spans="1:9" ht="21.75">
      <c r="A986" s="130"/>
      <c r="B986" s="191"/>
      <c r="C986" s="138"/>
      <c r="D986" s="138"/>
      <c r="E986" s="207"/>
      <c r="F986" s="207"/>
      <c r="G986" s="207"/>
      <c r="H986" s="191"/>
      <c r="I986" s="147"/>
    </row>
    <row r="987" spans="1:9" ht="21.75">
      <c r="A987" s="130"/>
      <c r="B987" s="191"/>
      <c r="C987" s="138"/>
      <c r="D987" s="138"/>
      <c r="E987" s="207"/>
      <c r="F987" s="207"/>
      <c r="G987" s="207"/>
      <c r="H987" s="191"/>
      <c r="I987" s="147"/>
    </row>
    <row r="988" spans="1:9" ht="21.75">
      <c r="A988" s="130"/>
      <c r="B988" s="191"/>
      <c r="C988" s="138"/>
      <c r="D988" s="138"/>
      <c r="E988" s="207"/>
      <c r="F988" s="207"/>
      <c r="G988" s="207"/>
      <c r="H988" s="191"/>
      <c r="I988" s="147"/>
    </row>
    <row r="989" spans="1:9" ht="21.75">
      <c r="A989" s="130"/>
      <c r="B989" s="191"/>
      <c r="C989" s="138"/>
      <c r="D989" s="138"/>
      <c r="E989" s="207"/>
      <c r="F989" s="207"/>
      <c r="G989" s="207"/>
      <c r="H989" s="191"/>
      <c r="I989" s="147"/>
    </row>
    <row r="990" spans="1:9" ht="21.75">
      <c r="A990" s="130"/>
      <c r="B990" s="191"/>
      <c r="C990" s="138"/>
      <c r="D990" s="138"/>
      <c r="E990" s="207"/>
      <c r="F990" s="207"/>
      <c r="G990" s="207"/>
      <c r="H990" s="191"/>
      <c r="I990" s="147"/>
    </row>
    <row r="991" spans="1:9" ht="21.75">
      <c r="A991" s="130"/>
      <c r="B991" s="191"/>
      <c r="C991" s="138"/>
      <c r="D991" s="138"/>
      <c r="E991" s="207"/>
      <c r="F991" s="207"/>
      <c r="G991" s="207"/>
      <c r="H991" s="191"/>
      <c r="I991" s="147"/>
    </row>
    <row r="992" spans="1:9" ht="21.75">
      <c r="A992" s="130"/>
      <c r="B992" s="191"/>
      <c r="C992" s="138"/>
      <c r="D992" s="138"/>
      <c r="E992" s="207"/>
      <c r="F992" s="207"/>
      <c r="G992" s="207"/>
      <c r="H992" s="191"/>
      <c r="I992" s="147"/>
    </row>
    <row r="993" spans="1:9" ht="21.75">
      <c r="A993" s="130"/>
      <c r="B993" s="191"/>
      <c r="C993" s="138"/>
      <c r="D993" s="138"/>
      <c r="E993" s="207"/>
      <c r="F993" s="207"/>
      <c r="G993" s="207"/>
      <c r="H993" s="191"/>
      <c r="I993" s="147"/>
    </row>
    <row r="994" spans="1:9" ht="21.75">
      <c r="A994" s="130"/>
      <c r="B994" s="191"/>
      <c r="C994" s="138"/>
      <c r="D994" s="138"/>
      <c r="E994" s="207"/>
      <c r="F994" s="207"/>
      <c r="G994" s="207"/>
      <c r="H994" s="191"/>
      <c r="I994" s="147"/>
    </row>
    <row r="995" spans="1:9" ht="21.75">
      <c r="A995" s="130"/>
      <c r="B995" s="191"/>
      <c r="C995" s="138"/>
      <c r="D995" s="138"/>
      <c r="E995" s="207"/>
      <c r="F995" s="207"/>
      <c r="G995" s="207"/>
      <c r="H995" s="191"/>
      <c r="I995" s="147"/>
    </row>
    <row r="996" spans="1:9" ht="21.75">
      <c r="A996" s="130"/>
      <c r="B996" s="191"/>
      <c r="C996" s="138"/>
      <c r="D996" s="138"/>
      <c r="E996" s="207"/>
      <c r="F996" s="207"/>
      <c r="G996" s="207"/>
      <c r="H996" s="191"/>
      <c r="I996" s="147"/>
    </row>
    <row r="997" spans="1:9" ht="21.75">
      <c r="A997" s="130"/>
      <c r="B997" s="191"/>
      <c r="C997" s="138"/>
      <c r="D997" s="138"/>
      <c r="E997" s="207"/>
      <c r="F997" s="207"/>
      <c r="G997" s="207"/>
      <c r="H997" s="191"/>
      <c r="I997" s="147"/>
    </row>
    <row r="998" spans="1:9" ht="21.75">
      <c r="A998" s="130"/>
      <c r="B998" s="191"/>
      <c r="C998" s="138"/>
      <c r="D998" s="138"/>
      <c r="E998" s="207"/>
      <c r="F998" s="207"/>
      <c r="G998" s="207"/>
      <c r="H998" s="191"/>
      <c r="I998" s="147"/>
    </row>
    <row r="999" spans="1:9" ht="21.75">
      <c r="A999" s="130"/>
      <c r="B999" s="191"/>
      <c r="C999" s="138"/>
      <c r="D999" s="138"/>
      <c r="E999" s="207"/>
      <c r="F999" s="207"/>
      <c r="G999" s="207"/>
      <c r="H999" s="191"/>
      <c r="I999" s="147"/>
    </row>
    <row r="1000" spans="1:9" ht="21.75">
      <c r="A1000" s="130"/>
      <c r="B1000" s="191"/>
      <c r="C1000" s="138"/>
      <c r="D1000" s="138"/>
      <c r="E1000" s="207"/>
      <c r="F1000" s="207"/>
      <c r="G1000" s="207"/>
      <c r="H1000" s="191"/>
      <c r="I1000" s="147"/>
    </row>
    <row r="1001" spans="1:9" ht="21.75">
      <c r="A1001" s="130"/>
      <c r="B1001" s="191"/>
      <c r="C1001" s="138"/>
      <c r="D1001" s="138"/>
      <c r="E1001" s="207"/>
      <c r="F1001" s="207"/>
      <c r="G1001" s="207"/>
      <c r="H1001" s="191"/>
      <c r="I1001" s="147"/>
    </row>
    <row r="1002" spans="1:9" ht="21.75">
      <c r="A1002" s="130"/>
      <c r="B1002" s="191"/>
      <c r="C1002" s="138"/>
      <c r="D1002" s="138"/>
      <c r="E1002" s="207"/>
      <c r="F1002" s="207"/>
      <c r="G1002" s="207"/>
      <c r="H1002" s="191"/>
      <c r="I1002" s="147"/>
    </row>
    <row r="1003" spans="1:9" ht="21.75">
      <c r="A1003" s="130"/>
      <c r="B1003" s="191"/>
      <c r="C1003" s="138"/>
      <c r="D1003" s="138"/>
      <c r="E1003" s="207"/>
      <c r="F1003" s="207"/>
      <c r="G1003" s="207"/>
      <c r="H1003" s="191"/>
      <c r="I1003" s="147"/>
    </row>
    <row r="1004" spans="1:9" ht="21.75">
      <c r="A1004" s="130"/>
      <c r="B1004" s="191"/>
      <c r="C1004" s="138"/>
      <c r="D1004" s="138"/>
      <c r="E1004" s="207"/>
      <c r="F1004" s="207"/>
      <c r="G1004" s="207"/>
      <c r="H1004" s="191"/>
      <c r="I1004" s="147"/>
    </row>
    <row r="1005" spans="1:9" ht="21.75">
      <c r="A1005" s="130"/>
      <c r="B1005" s="191"/>
      <c r="C1005" s="138"/>
      <c r="D1005" s="138"/>
      <c r="E1005" s="207"/>
      <c r="F1005" s="207"/>
      <c r="G1005" s="207"/>
      <c r="H1005" s="191"/>
      <c r="I1005" s="147"/>
    </row>
    <row r="1006" spans="1:9" ht="21.75">
      <c r="A1006" s="130"/>
      <c r="B1006" s="191"/>
      <c r="C1006" s="138"/>
      <c r="D1006" s="138"/>
      <c r="E1006" s="207"/>
      <c r="F1006" s="207"/>
      <c r="G1006" s="207"/>
      <c r="H1006" s="191"/>
      <c r="I1006" s="147"/>
    </row>
    <row r="1007" spans="1:9" ht="21.75">
      <c r="A1007" s="130"/>
      <c r="B1007" s="191"/>
      <c r="C1007" s="138"/>
      <c r="D1007" s="138"/>
      <c r="E1007" s="207"/>
      <c r="F1007" s="207"/>
      <c r="G1007" s="207"/>
      <c r="H1007" s="191"/>
      <c r="I1007" s="147"/>
    </row>
    <row r="1008" spans="1:9" ht="21.75">
      <c r="A1008" s="130"/>
      <c r="B1008" s="191"/>
      <c r="C1008" s="138"/>
      <c r="D1008" s="138"/>
      <c r="E1008" s="207"/>
      <c r="F1008" s="207"/>
      <c r="G1008" s="207"/>
      <c r="H1008" s="191"/>
      <c r="I1008" s="147"/>
    </row>
    <row r="1009" spans="1:9" ht="21.75">
      <c r="A1009" s="130"/>
      <c r="B1009" s="191"/>
      <c r="C1009" s="138"/>
      <c r="D1009" s="138"/>
      <c r="E1009" s="207"/>
      <c r="F1009" s="207"/>
      <c r="G1009" s="207"/>
      <c r="H1009" s="191"/>
      <c r="I1009" s="147"/>
    </row>
    <row r="1010" spans="1:9" ht="21.75">
      <c r="A1010" s="130"/>
      <c r="B1010" s="191"/>
      <c r="C1010" s="138"/>
      <c r="D1010" s="138"/>
      <c r="E1010" s="207"/>
      <c r="F1010" s="207"/>
      <c r="G1010" s="207"/>
      <c r="H1010" s="191"/>
      <c r="I1010" s="147"/>
    </row>
    <row r="1011" spans="1:9" ht="21.75">
      <c r="A1011" s="130"/>
      <c r="B1011" s="191"/>
      <c r="C1011" s="138"/>
      <c r="D1011" s="138"/>
      <c r="E1011" s="207"/>
      <c r="F1011" s="207"/>
      <c r="G1011" s="207"/>
      <c r="H1011" s="191"/>
      <c r="I1011" s="147"/>
    </row>
    <row r="1012" spans="1:9" ht="21.75">
      <c r="A1012" s="130"/>
      <c r="B1012" s="191"/>
      <c r="C1012" s="138"/>
      <c r="D1012" s="138"/>
      <c r="E1012" s="207"/>
      <c r="F1012" s="207"/>
      <c r="G1012" s="207"/>
      <c r="H1012" s="191"/>
      <c r="I1012" s="147"/>
    </row>
    <row r="1013" spans="1:9" ht="21.75">
      <c r="A1013" s="130"/>
      <c r="B1013" s="191"/>
      <c r="C1013" s="138"/>
      <c r="D1013" s="138"/>
      <c r="E1013" s="207"/>
      <c r="F1013" s="207"/>
      <c r="G1013" s="207"/>
      <c r="H1013" s="191"/>
      <c r="I1013" s="147"/>
    </row>
    <row r="1014" spans="1:9" ht="21.75">
      <c r="A1014" s="130"/>
      <c r="B1014" s="191"/>
      <c r="C1014" s="138"/>
      <c r="D1014" s="138"/>
      <c r="E1014" s="207"/>
      <c r="F1014" s="207"/>
      <c r="G1014" s="207"/>
      <c r="H1014" s="191"/>
      <c r="I1014" s="147"/>
    </row>
    <row r="1015" spans="1:9" ht="21.75">
      <c r="A1015" s="130"/>
      <c r="B1015" s="191"/>
      <c r="C1015" s="138"/>
      <c r="D1015" s="138"/>
      <c r="E1015" s="207"/>
      <c r="F1015" s="207"/>
      <c r="G1015" s="207"/>
      <c r="H1015" s="191"/>
      <c r="I1015" s="147"/>
    </row>
    <row r="1016" spans="1:9" ht="21.75">
      <c r="A1016" s="130"/>
      <c r="B1016" s="191"/>
      <c r="C1016" s="138"/>
      <c r="D1016" s="138"/>
      <c r="E1016" s="207"/>
      <c r="F1016" s="207"/>
      <c r="G1016" s="207"/>
      <c r="H1016" s="191"/>
      <c r="I1016" s="147"/>
    </row>
    <row r="1017" spans="1:9" ht="21.75">
      <c r="A1017" s="130"/>
      <c r="B1017" s="191"/>
      <c r="C1017" s="138"/>
      <c r="D1017" s="138"/>
      <c r="E1017" s="207"/>
      <c r="F1017" s="207"/>
      <c r="G1017" s="207"/>
      <c r="H1017" s="191"/>
      <c r="I1017" s="147"/>
    </row>
    <row r="1018" spans="1:9" ht="21.75">
      <c r="A1018" s="130"/>
      <c r="B1018" s="191"/>
      <c r="C1018" s="138"/>
      <c r="D1018" s="138"/>
      <c r="E1018" s="207"/>
      <c r="F1018" s="207"/>
      <c r="G1018" s="207"/>
      <c r="H1018" s="191"/>
      <c r="I1018" s="147"/>
    </row>
    <row r="1019" spans="1:9" ht="21.75">
      <c r="A1019" s="130"/>
      <c r="B1019" s="191"/>
      <c r="C1019" s="138"/>
      <c r="D1019" s="138"/>
      <c r="E1019" s="207"/>
      <c r="F1019" s="207"/>
      <c r="G1019" s="207"/>
      <c r="H1019" s="191"/>
      <c r="I1019" s="147"/>
    </row>
    <row r="1020" spans="1:9" ht="21.75">
      <c r="A1020" s="130"/>
      <c r="B1020" s="191"/>
      <c r="C1020" s="138"/>
      <c r="D1020" s="138"/>
      <c r="E1020" s="207"/>
      <c r="F1020" s="207"/>
      <c r="G1020" s="207"/>
      <c r="H1020" s="191"/>
      <c r="I1020" s="147"/>
    </row>
    <row r="1021" spans="1:9" ht="21.75">
      <c r="A1021" s="130"/>
      <c r="B1021" s="191"/>
      <c r="C1021" s="138"/>
      <c r="D1021" s="138"/>
      <c r="E1021" s="207"/>
      <c r="F1021" s="207"/>
      <c r="G1021" s="207"/>
      <c r="H1021" s="191"/>
      <c r="I1021" s="147"/>
    </row>
    <row r="1022" spans="1:9" ht="21.75">
      <c r="A1022" s="130"/>
      <c r="B1022" s="191"/>
      <c r="C1022" s="138"/>
      <c r="D1022" s="138"/>
      <c r="E1022" s="207"/>
      <c r="F1022" s="207"/>
      <c r="G1022" s="207"/>
      <c r="H1022" s="191"/>
      <c r="I1022" s="147"/>
    </row>
    <row r="1023" spans="1:9" ht="21.75">
      <c r="A1023" s="130"/>
      <c r="B1023" s="191"/>
      <c r="C1023" s="138"/>
      <c r="D1023" s="138"/>
      <c r="E1023" s="207"/>
      <c r="F1023" s="207"/>
      <c r="G1023" s="207"/>
      <c r="H1023" s="191"/>
      <c r="I1023" s="147"/>
    </row>
    <row r="1024" spans="1:9" ht="21.75">
      <c r="A1024" s="130"/>
      <c r="B1024" s="191"/>
      <c r="C1024" s="138"/>
      <c r="D1024" s="138"/>
      <c r="E1024" s="207"/>
      <c r="F1024" s="207"/>
      <c r="G1024" s="207"/>
      <c r="H1024" s="191"/>
      <c r="I1024" s="147"/>
    </row>
    <row r="1025" spans="1:9" ht="21.75">
      <c r="A1025" s="130"/>
      <c r="B1025" s="191"/>
      <c r="C1025" s="138"/>
      <c r="D1025" s="138"/>
      <c r="E1025" s="207"/>
      <c r="F1025" s="207"/>
      <c r="G1025" s="207"/>
      <c r="H1025" s="191"/>
      <c r="I1025" s="147"/>
    </row>
    <row r="1026" spans="1:9" ht="21.75">
      <c r="A1026" s="130"/>
      <c r="B1026" s="191"/>
      <c r="C1026" s="138"/>
      <c r="D1026" s="138"/>
      <c r="E1026" s="207"/>
      <c r="F1026" s="207"/>
      <c r="G1026" s="207"/>
      <c r="H1026" s="191"/>
      <c r="I1026" s="147"/>
    </row>
    <row r="1027" spans="1:9" ht="21.75">
      <c r="A1027" s="130"/>
      <c r="B1027" s="191"/>
      <c r="C1027" s="138"/>
      <c r="D1027" s="138"/>
      <c r="E1027" s="207"/>
      <c r="F1027" s="207"/>
      <c r="G1027" s="207"/>
      <c r="H1027" s="191"/>
      <c r="I1027" s="147"/>
    </row>
    <row r="1028" spans="1:9" ht="21.75">
      <c r="A1028" s="130"/>
      <c r="B1028" s="191"/>
      <c r="C1028" s="138"/>
      <c r="D1028" s="138"/>
      <c r="E1028" s="207"/>
      <c r="F1028" s="207"/>
      <c r="G1028" s="207"/>
      <c r="H1028" s="191"/>
      <c r="I1028" s="147"/>
    </row>
    <row r="1029" spans="1:9" ht="21.75">
      <c r="A1029" s="130"/>
      <c r="B1029" s="191"/>
      <c r="C1029" s="138"/>
      <c r="D1029" s="138"/>
      <c r="E1029" s="207"/>
      <c r="F1029" s="207"/>
      <c r="G1029" s="207"/>
      <c r="H1029" s="191"/>
      <c r="I1029" s="147"/>
    </row>
    <row r="1030" spans="1:9" ht="21.75">
      <c r="A1030" s="130"/>
      <c r="B1030" s="191"/>
      <c r="C1030" s="138"/>
      <c r="D1030" s="138"/>
      <c r="E1030" s="207"/>
      <c r="F1030" s="207"/>
      <c r="G1030" s="207"/>
      <c r="H1030" s="191"/>
      <c r="I1030" s="14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6"/>
  <sheetViews>
    <sheetView zoomScale="85" zoomScaleNormal="85" zoomScalePageLayoutView="0" workbookViewId="0" topLeftCell="A406">
      <selection activeCell="C388" sqref="C388:E414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101" customWidth="1"/>
    <col min="4" max="4" width="12.00390625" style="88" customWidth="1"/>
    <col min="5" max="5" width="12.57421875" style="1" customWidth="1"/>
    <col min="6" max="6" width="12.57421875" style="88" customWidth="1"/>
    <col min="7" max="7" width="12.57421875" style="1" customWidth="1"/>
    <col min="8" max="8" width="12.57421875" style="88" customWidth="1"/>
    <col min="9" max="9" width="13.7109375" style="1" customWidth="1"/>
    <col min="10" max="10" width="11.421875" style="88" customWidth="1"/>
    <col min="11" max="11" width="13.140625" style="88" customWidth="1"/>
    <col min="12" max="12" width="12.28125" style="88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100" t="s">
        <v>0</v>
      </c>
      <c r="D2" s="87"/>
      <c r="E2" s="3"/>
      <c r="F2" s="87"/>
      <c r="G2" s="3"/>
      <c r="H2" s="87"/>
      <c r="I2" s="3"/>
      <c r="J2" s="87"/>
      <c r="K2" s="87"/>
      <c r="L2" s="87"/>
      <c r="M2" s="3"/>
      <c r="N2" s="3"/>
    </row>
    <row r="3" spans="3:8" ht="24">
      <c r="C3" s="101" t="s">
        <v>50</v>
      </c>
      <c r="F3" s="88">
        <v>2007</v>
      </c>
      <c r="H3" s="88" t="s">
        <v>1</v>
      </c>
    </row>
    <row r="4" spans="3:8" ht="24">
      <c r="C4" s="101" t="s">
        <v>112</v>
      </c>
      <c r="H4" s="88" t="s">
        <v>2</v>
      </c>
    </row>
    <row r="5" spans="3:8" ht="27.75" thickBot="1">
      <c r="C5" s="101" t="s">
        <v>3</v>
      </c>
      <c r="D5" s="88" t="s">
        <v>111</v>
      </c>
      <c r="E5" s="1">
        <v>1930</v>
      </c>
      <c r="H5" s="88" t="s">
        <v>4</v>
      </c>
    </row>
    <row r="6" spans="3:14" ht="144">
      <c r="C6" s="102" t="s">
        <v>5</v>
      </c>
      <c r="D6" s="228" t="s">
        <v>6</v>
      </c>
      <c r="E6" s="4" t="s">
        <v>7</v>
      </c>
      <c r="F6" s="227"/>
      <c r="G6" s="5" t="s">
        <v>8</v>
      </c>
      <c r="H6" s="216" t="s">
        <v>9</v>
      </c>
      <c r="I6" s="6" t="s">
        <v>10</v>
      </c>
      <c r="J6" s="89"/>
      <c r="K6" s="89"/>
      <c r="L6" s="89"/>
      <c r="M6" s="11"/>
      <c r="N6" s="11"/>
    </row>
    <row r="7" spans="3:14" ht="120">
      <c r="C7" s="103"/>
      <c r="D7" s="217" t="s">
        <v>11</v>
      </c>
      <c r="E7" s="7" t="s">
        <v>12</v>
      </c>
      <c r="F7" s="217" t="s">
        <v>13</v>
      </c>
      <c r="G7" s="8" t="s">
        <v>14</v>
      </c>
      <c r="H7" s="217" t="s">
        <v>15</v>
      </c>
      <c r="I7" s="9"/>
      <c r="J7" s="14"/>
      <c r="K7" s="14"/>
      <c r="L7" s="14"/>
      <c r="M7" s="12"/>
      <c r="N7" s="12"/>
    </row>
    <row r="8" spans="1:14" ht="24">
      <c r="A8" s="63">
        <v>334</v>
      </c>
      <c r="C8" s="104" t="s">
        <v>16</v>
      </c>
      <c r="D8" s="218" t="s">
        <v>17</v>
      </c>
      <c r="E8" s="15" t="s">
        <v>18</v>
      </c>
      <c r="F8" s="218" t="s">
        <v>19</v>
      </c>
      <c r="G8" s="15" t="s">
        <v>20</v>
      </c>
      <c r="H8" s="218" t="s">
        <v>21</v>
      </c>
      <c r="I8" s="16" t="s">
        <v>22</v>
      </c>
      <c r="J8" s="90"/>
      <c r="K8" s="90"/>
      <c r="L8" s="90"/>
      <c r="M8" s="13"/>
      <c r="N8" s="13"/>
    </row>
    <row r="9" spans="1:14" ht="24">
      <c r="A9" s="12" t="s">
        <v>25</v>
      </c>
      <c r="B9" s="11">
        <v>1</v>
      </c>
      <c r="C9" s="166">
        <v>39182</v>
      </c>
      <c r="D9" s="14">
        <v>334</v>
      </c>
      <c r="E9" s="14">
        <v>0.278</v>
      </c>
      <c r="F9" s="62">
        <f aca="true" t="shared" si="0" ref="F9:F72">E9*0.0864</f>
        <v>0.024019200000000004</v>
      </c>
      <c r="G9" s="14">
        <f aca="true" t="shared" si="1" ref="G9:G24">+AVERAGE(J9:L9)</f>
        <v>18.014239999999997</v>
      </c>
      <c r="H9" s="62">
        <f>G9*F9</f>
        <v>0.43268763340800004</v>
      </c>
      <c r="I9" s="13" t="s">
        <v>24</v>
      </c>
      <c r="J9" s="14">
        <v>25.71314</v>
      </c>
      <c r="K9" s="14">
        <v>21.19233</v>
      </c>
      <c r="L9" s="14">
        <v>7.13725</v>
      </c>
      <c r="M9" s="17"/>
      <c r="N9" s="17"/>
    </row>
    <row r="10" spans="1:14" ht="24">
      <c r="A10" s="12"/>
      <c r="B10" s="11">
        <f>+B9+1</f>
        <v>2</v>
      </c>
      <c r="C10" s="166">
        <v>39210</v>
      </c>
      <c r="D10" s="62">
        <v>334.78</v>
      </c>
      <c r="E10" s="14">
        <v>6.847</v>
      </c>
      <c r="F10" s="62">
        <f t="shared" si="0"/>
        <v>0.5915808</v>
      </c>
      <c r="G10" s="14">
        <f t="shared" si="1"/>
        <v>63.87900666666667</v>
      </c>
      <c r="H10" s="62">
        <f>G10*F10</f>
        <v>37.789593867072</v>
      </c>
      <c r="I10" s="13" t="s">
        <v>47</v>
      </c>
      <c r="J10" s="14">
        <v>61.60334</v>
      </c>
      <c r="K10" s="14">
        <v>56.37826</v>
      </c>
      <c r="L10" s="14">
        <v>73.65542</v>
      </c>
      <c r="M10" s="17"/>
      <c r="N10" s="17"/>
    </row>
    <row r="11" spans="1:14" ht="24">
      <c r="A11" s="12"/>
      <c r="B11" s="11">
        <f>+B10+1</f>
        <v>3</v>
      </c>
      <c r="C11" s="166">
        <v>39219</v>
      </c>
      <c r="D11" s="62">
        <v>335.09</v>
      </c>
      <c r="E11" s="14">
        <v>20.452</v>
      </c>
      <c r="F11" s="62">
        <f t="shared" si="0"/>
        <v>1.7670528000000003</v>
      </c>
      <c r="G11" s="14">
        <f t="shared" si="1"/>
        <v>251.60671333333335</v>
      </c>
      <c r="H11" s="62">
        <f>G11*F11</f>
        <v>444.6023472944641</v>
      </c>
      <c r="I11" s="13" t="s">
        <v>48</v>
      </c>
      <c r="J11" s="14">
        <v>251.02418</v>
      </c>
      <c r="K11" s="14">
        <v>252.46087</v>
      </c>
      <c r="L11" s="14">
        <v>251.33509</v>
      </c>
      <c r="M11" s="17"/>
      <c r="N11" s="17"/>
    </row>
    <row r="12" spans="1:14" ht="24">
      <c r="A12" s="12"/>
      <c r="B12" s="11">
        <f>+B11+1</f>
        <v>4</v>
      </c>
      <c r="C12" s="166">
        <v>39230</v>
      </c>
      <c r="D12" s="62">
        <v>334.48</v>
      </c>
      <c r="E12" s="14">
        <v>1.408</v>
      </c>
      <c r="F12" s="62">
        <f t="shared" si="0"/>
        <v>0.1216512</v>
      </c>
      <c r="G12" s="14">
        <f t="shared" si="1"/>
        <v>46.684576666666665</v>
      </c>
      <c r="H12" s="62">
        <f>G12*F12</f>
        <v>5.679234772991999</v>
      </c>
      <c r="I12" s="13" t="s">
        <v>49</v>
      </c>
      <c r="J12" s="14">
        <v>45.8288</v>
      </c>
      <c r="K12" s="14">
        <v>47.53103</v>
      </c>
      <c r="L12" s="14">
        <v>46.6939</v>
      </c>
      <c r="M12" s="17"/>
      <c r="N12" s="17"/>
    </row>
    <row r="13" spans="1:14" ht="24">
      <c r="A13" s="12"/>
      <c r="B13" s="11">
        <v>5</v>
      </c>
      <c r="C13" s="166">
        <v>39238</v>
      </c>
      <c r="D13" s="14">
        <v>334.92</v>
      </c>
      <c r="E13" s="14">
        <v>15.465</v>
      </c>
      <c r="F13" s="62">
        <f t="shared" si="0"/>
        <v>1.336176</v>
      </c>
      <c r="G13" s="14">
        <f t="shared" si="1"/>
        <v>119.206</v>
      </c>
      <c r="H13" s="62">
        <f>G13*F13</f>
        <v>159.280196256</v>
      </c>
      <c r="I13" s="11" t="s">
        <v>51</v>
      </c>
      <c r="J13" s="14">
        <v>123.981</v>
      </c>
      <c r="K13" s="14">
        <v>126.88</v>
      </c>
      <c r="L13" s="14">
        <v>106.757</v>
      </c>
      <c r="M13" s="17"/>
      <c r="N13" s="17"/>
    </row>
    <row r="14" spans="1:14" ht="24">
      <c r="A14" s="12"/>
      <c r="B14" s="11">
        <f>+B13+1</f>
        <v>6</v>
      </c>
      <c r="C14" s="166">
        <v>39248</v>
      </c>
      <c r="D14" s="14">
        <v>334.83</v>
      </c>
      <c r="E14" s="14">
        <v>11.627</v>
      </c>
      <c r="F14" s="62">
        <f t="shared" si="0"/>
        <v>1.0045728</v>
      </c>
      <c r="G14" s="14">
        <f t="shared" si="1"/>
        <v>124.526</v>
      </c>
      <c r="H14" s="62">
        <f aca="true" t="shared" si="2" ref="H14:H24">G14*F14</f>
        <v>125.0954324928</v>
      </c>
      <c r="I14" s="11" t="s">
        <v>52</v>
      </c>
      <c r="J14" s="14">
        <v>113.876</v>
      </c>
      <c r="K14" s="14">
        <v>130.751</v>
      </c>
      <c r="L14" s="14">
        <v>128.951</v>
      </c>
      <c r="M14" s="17"/>
      <c r="N14" s="17"/>
    </row>
    <row r="15" spans="1:14" ht="24">
      <c r="A15" s="12"/>
      <c r="B15" s="11">
        <f>+B14+1</f>
        <v>7</v>
      </c>
      <c r="C15" s="166">
        <v>39259</v>
      </c>
      <c r="D15" s="14">
        <v>334.39</v>
      </c>
      <c r="E15" s="14">
        <v>0.819</v>
      </c>
      <c r="F15" s="62">
        <f t="shared" si="0"/>
        <v>0.0707616</v>
      </c>
      <c r="G15" s="14">
        <f t="shared" si="1"/>
        <v>3.407</v>
      </c>
      <c r="H15" s="62">
        <f t="shared" si="2"/>
        <v>0.2410847712</v>
      </c>
      <c r="I15" s="11" t="s">
        <v>53</v>
      </c>
      <c r="J15" s="14">
        <v>4.572</v>
      </c>
      <c r="K15" s="14">
        <v>2.667</v>
      </c>
      <c r="L15" s="14">
        <v>2.982</v>
      </c>
      <c r="M15" s="17"/>
      <c r="N15" s="17"/>
    </row>
    <row r="16" spans="1:14" ht="24">
      <c r="A16" s="12"/>
      <c r="B16" s="11">
        <f>+B15+1</f>
        <v>8</v>
      </c>
      <c r="C16" s="166">
        <v>39269</v>
      </c>
      <c r="D16" s="14">
        <v>334.35</v>
      </c>
      <c r="E16" s="14">
        <v>0.604</v>
      </c>
      <c r="F16" s="62">
        <f t="shared" si="0"/>
        <v>0.0521856</v>
      </c>
      <c r="G16" s="14">
        <f t="shared" si="1"/>
        <v>32.95933333333333</v>
      </c>
      <c r="H16" s="62">
        <f t="shared" si="2"/>
        <v>1.7200025855999999</v>
      </c>
      <c r="I16" s="11" t="s">
        <v>54</v>
      </c>
      <c r="J16" s="14">
        <v>13.756</v>
      </c>
      <c r="K16" s="14">
        <v>67.949</v>
      </c>
      <c r="L16" s="14">
        <v>17.173</v>
      </c>
      <c r="M16" s="17"/>
      <c r="N16" s="17"/>
    </row>
    <row r="17" spans="1:14" ht="24">
      <c r="A17" s="12"/>
      <c r="B17" s="11">
        <f>+B16+1</f>
        <v>9</v>
      </c>
      <c r="C17" s="166">
        <v>39280</v>
      </c>
      <c r="D17" s="14">
        <v>334.3</v>
      </c>
      <c r="E17" s="14">
        <v>0.916</v>
      </c>
      <c r="F17" s="62">
        <f t="shared" si="0"/>
        <v>0.0791424</v>
      </c>
      <c r="G17" s="14">
        <f t="shared" si="1"/>
        <v>19.189666666666668</v>
      </c>
      <c r="H17" s="62">
        <f t="shared" si="2"/>
        <v>1.5187162752</v>
      </c>
      <c r="I17" s="11" t="s">
        <v>55</v>
      </c>
      <c r="J17" s="14">
        <v>9.163</v>
      </c>
      <c r="K17" s="14">
        <v>20.116</v>
      </c>
      <c r="L17" s="14">
        <v>28.29</v>
      </c>
      <c r="M17" s="17"/>
      <c r="N17" s="17"/>
    </row>
    <row r="18" spans="1:14" ht="24">
      <c r="A18" s="12"/>
      <c r="B18" s="11">
        <f aca="true" t="shared" si="3" ref="B18:B49">+B17+1</f>
        <v>10</v>
      </c>
      <c r="C18" s="166">
        <v>39288</v>
      </c>
      <c r="D18" s="14">
        <v>334.66</v>
      </c>
      <c r="E18" s="14">
        <v>5.603</v>
      </c>
      <c r="F18" s="62">
        <f t="shared" si="0"/>
        <v>0.4840992</v>
      </c>
      <c r="G18" s="14">
        <f t="shared" si="1"/>
        <v>43.66766666666666</v>
      </c>
      <c r="H18" s="62">
        <f t="shared" si="2"/>
        <v>21.1394824992</v>
      </c>
      <c r="I18" s="11" t="s">
        <v>56</v>
      </c>
      <c r="J18" s="14">
        <v>39.638</v>
      </c>
      <c r="K18" s="14">
        <v>43.585</v>
      </c>
      <c r="L18" s="14">
        <v>47.78</v>
      </c>
      <c r="M18" s="17"/>
      <c r="N18" s="17"/>
    </row>
    <row r="19" spans="1:14" ht="24">
      <c r="A19" s="12"/>
      <c r="B19" s="11">
        <f t="shared" si="3"/>
        <v>11</v>
      </c>
      <c r="C19" s="166">
        <v>39301</v>
      </c>
      <c r="D19" s="14">
        <v>334.48</v>
      </c>
      <c r="E19" s="14">
        <v>1.193</v>
      </c>
      <c r="F19" s="62">
        <f t="shared" si="0"/>
        <v>0.1030752</v>
      </c>
      <c r="G19" s="14">
        <f t="shared" si="1"/>
        <v>2510.537333333333</v>
      </c>
      <c r="H19" s="62">
        <f t="shared" si="2"/>
        <v>258.77413774080003</v>
      </c>
      <c r="I19" s="11" t="s">
        <v>57</v>
      </c>
      <c r="J19" s="14">
        <v>2438.253</v>
      </c>
      <c r="K19" s="14">
        <v>2815.074</v>
      </c>
      <c r="L19" s="14">
        <v>2278.285</v>
      </c>
      <c r="M19" s="17"/>
      <c r="N19" s="17"/>
    </row>
    <row r="20" spans="1:14" ht="24">
      <c r="A20" s="12"/>
      <c r="B20" s="11">
        <f t="shared" si="3"/>
        <v>12</v>
      </c>
      <c r="C20" s="166">
        <v>39311</v>
      </c>
      <c r="D20" s="14">
        <v>334.74</v>
      </c>
      <c r="E20" s="14">
        <v>11.927</v>
      </c>
      <c r="F20" s="62">
        <f t="shared" si="0"/>
        <v>1.0304928</v>
      </c>
      <c r="G20" s="14">
        <f t="shared" si="1"/>
        <v>1696.7873333333334</v>
      </c>
      <c r="H20" s="62">
        <f t="shared" si="2"/>
        <v>1748.5271301312</v>
      </c>
      <c r="I20" s="11" t="s">
        <v>58</v>
      </c>
      <c r="J20" s="14">
        <v>1852.71</v>
      </c>
      <c r="K20" s="14">
        <v>2102.089</v>
      </c>
      <c r="L20" s="14">
        <v>1135.563</v>
      </c>
      <c r="M20" s="17"/>
      <c r="N20" s="17"/>
    </row>
    <row r="21" spans="1:14" ht="24">
      <c r="A21" s="12"/>
      <c r="B21" s="11">
        <f t="shared" si="3"/>
        <v>13</v>
      </c>
      <c r="C21" s="166">
        <v>39321</v>
      </c>
      <c r="D21" s="14">
        <v>335.08</v>
      </c>
      <c r="E21" s="14">
        <v>26.65</v>
      </c>
      <c r="F21" s="62">
        <f t="shared" si="0"/>
        <v>2.30256</v>
      </c>
      <c r="G21" s="14">
        <f t="shared" si="1"/>
        <v>188.14333333333335</v>
      </c>
      <c r="H21" s="62">
        <f t="shared" si="2"/>
        <v>433.21131360000004</v>
      </c>
      <c r="I21" s="11" t="s">
        <v>59</v>
      </c>
      <c r="J21" s="14">
        <v>173.013</v>
      </c>
      <c r="K21" s="14">
        <v>226.295</v>
      </c>
      <c r="L21" s="14">
        <v>165.122</v>
      </c>
      <c r="M21" s="17"/>
      <c r="N21" s="17"/>
    </row>
    <row r="22" spans="1:14" ht="24">
      <c r="A22" s="12"/>
      <c r="B22" s="11">
        <f t="shared" si="3"/>
        <v>14</v>
      </c>
      <c r="C22" s="166">
        <v>39333</v>
      </c>
      <c r="D22" s="14">
        <v>335.14</v>
      </c>
      <c r="E22" s="14">
        <v>25.406</v>
      </c>
      <c r="F22" s="62">
        <f t="shared" si="0"/>
        <v>2.1950784</v>
      </c>
      <c r="G22" s="14">
        <f t="shared" si="1"/>
        <v>260.8353333333334</v>
      </c>
      <c r="H22" s="62">
        <f t="shared" si="2"/>
        <v>572.5540061568</v>
      </c>
      <c r="I22" s="11" t="s">
        <v>60</v>
      </c>
      <c r="J22" s="14">
        <v>259.428</v>
      </c>
      <c r="K22" s="14">
        <v>247.728</v>
      </c>
      <c r="L22" s="14">
        <v>275.35</v>
      </c>
      <c r="M22" s="17"/>
      <c r="N22" s="17"/>
    </row>
    <row r="23" spans="1:14" ht="24">
      <c r="A23" s="12"/>
      <c r="B23" s="11">
        <f t="shared" si="3"/>
        <v>15</v>
      </c>
      <c r="C23" s="166">
        <v>39343</v>
      </c>
      <c r="D23" s="14">
        <v>334.66</v>
      </c>
      <c r="E23" s="14">
        <v>5.548</v>
      </c>
      <c r="F23" s="62">
        <f t="shared" si="0"/>
        <v>0.47934720000000003</v>
      </c>
      <c r="G23" s="14">
        <f t="shared" si="1"/>
        <v>171.47766666666666</v>
      </c>
      <c r="H23" s="62">
        <f t="shared" si="2"/>
        <v>82.1973393792</v>
      </c>
      <c r="I23" s="11" t="s">
        <v>61</v>
      </c>
      <c r="J23" s="14">
        <v>179.402</v>
      </c>
      <c r="K23" s="14">
        <v>157.154</v>
      </c>
      <c r="L23" s="14">
        <v>177.877</v>
      </c>
      <c r="M23" s="17"/>
      <c r="N23" s="17"/>
    </row>
    <row r="24" spans="1:14" ht="24">
      <c r="A24" s="12"/>
      <c r="B24" s="11">
        <f t="shared" si="3"/>
        <v>16</v>
      </c>
      <c r="C24" s="166">
        <v>39350</v>
      </c>
      <c r="D24" s="14">
        <v>334.34</v>
      </c>
      <c r="E24" s="14">
        <v>1.094</v>
      </c>
      <c r="F24" s="62">
        <f t="shared" si="0"/>
        <v>0.09452160000000001</v>
      </c>
      <c r="G24" s="14">
        <f t="shared" si="1"/>
        <v>63.10666666666666</v>
      </c>
      <c r="H24" s="62">
        <f t="shared" si="2"/>
        <v>5.9649431040000005</v>
      </c>
      <c r="I24" s="11" t="s">
        <v>62</v>
      </c>
      <c r="J24" s="14">
        <v>64.663</v>
      </c>
      <c r="K24" s="14">
        <v>69.013</v>
      </c>
      <c r="L24" s="14">
        <v>55.644</v>
      </c>
      <c r="M24" s="17"/>
      <c r="N24" s="17"/>
    </row>
    <row r="25" spans="1:14" ht="24">
      <c r="A25" s="12"/>
      <c r="B25" s="11">
        <f t="shared" si="3"/>
        <v>17</v>
      </c>
      <c r="C25" s="166">
        <v>39359</v>
      </c>
      <c r="D25" s="14">
        <v>334.34</v>
      </c>
      <c r="E25" s="14">
        <v>1.073</v>
      </c>
      <c r="F25" s="62">
        <f t="shared" si="0"/>
        <v>0.0927072</v>
      </c>
      <c r="G25" s="14">
        <f aca="true" t="shared" si="4" ref="G25:G30">+AVERAGE(J25:L25)</f>
        <v>171.86933333333332</v>
      </c>
      <c r="H25" s="62">
        <f aca="true" t="shared" si="5" ref="H25:H30">G25*F25</f>
        <v>15.9335246592</v>
      </c>
      <c r="I25" s="11" t="s">
        <v>63</v>
      </c>
      <c r="J25" s="14">
        <v>172.086</v>
      </c>
      <c r="K25" s="14">
        <v>174.092</v>
      </c>
      <c r="L25" s="14">
        <v>169.43</v>
      </c>
      <c r="M25" s="17"/>
      <c r="N25" s="17"/>
    </row>
    <row r="26" spans="1:14" ht="24">
      <c r="A26" s="12"/>
      <c r="B26" s="11">
        <f t="shared" si="3"/>
        <v>18</v>
      </c>
      <c r="C26" s="166">
        <v>39373</v>
      </c>
      <c r="D26" s="14">
        <v>334.73</v>
      </c>
      <c r="E26" s="14">
        <v>11.699</v>
      </c>
      <c r="F26" s="62">
        <f t="shared" si="0"/>
        <v>1.0107936</v>
      </c>
      <c r="G26" s="14">
        <f t="shared" si="4"/>
        <v>115.099</v>
      </c>
      <c r="H26" s="62">
        <f t="shared" si="5"/>
        <v>116.3413325664</v>
      </c>
      <c r="I26" s="11" t="s">
        <v>64</v>
      </c>
      <c r="J26" s="14">
        <v>110.047</v>
      </c>
      <c r="K26" s="14">
        <v>117.748</v>
      </c>
      <c r="L26" s="14">
        <v>117.502</v>
      </c>
      <c r="M26" s="17"/>
      <c r="N26" s="17"/>
    </row>
    <row r="27" spans="1:14" ht="24">
      <c r="A27" s="12"/>
      <c r="B27" s="11">
        <f t="shared" si="3"/>
        <v>19</v>
      </c>
      <c r="C27" s="166">
        <v>39384</v>
      </c>
      <c r="D27" s="14">
        <v>334.3</v>
      </c>
      <c r="E27" s="14">
        <v>0.731</v>
      </c>
      <c r="F27" s="62">
        <f t="shared" si="0"/>
        <v>0.0631584</v>
      </c>
      <c r="G27" s="14">
        <f t="shared" si="4"/>
        <v>52.89366666666666</v>
      </c>
      <c r="H27" s="62">
        <f t="shared" si="5"/>
        <v>3.3406793568</v>
      </c>
      <c r="I27" s="11" t="s">
        <v>65</v>
      </c>
      <c r="J27" s="14">
        <v>64.82</v>
      </c>
      <c r="K27" s="14">
        <v>48.66</v>
      </c>
      <c r="L27" s="14">
        <v>45.201</v>
      </c>
      <c r="M27" s="17"/>
      <c r="N27" s="17"/>
    </row>
    <row r="28" spans="1:14" ht="24">
      <c r="A28" s="12"/>
      <c r="B28" s="11">
        <f t="shared" si="3"/>
        <v>20</v>
      </c>
      <c r="C28" s="166">
        <v>39391</v>
      </c>
      <c r="D28" s="14">
        <v>335.31</v>
      </c>
      <c r="E28" s="14">
        <v>31.809</v>
      </c>
      <c r="F28" s="62">
        <f t="shared" si="0"/>
        <v>2.7482976000000003</v>
      </c>
      <c r="G28" s="14">
        <f t="shared" si="4"/>
        <v>304.98033333333336</v>
      </c>
      <c r="H28" s="62">
        <f t="shared" si="5"/>
        <v>838.1767181472002</v>
      </c>
      <c r="I28" s="11" t="s">
        <v>66</v>
      </c>
      <c r="J28" s="14">
        <v>313.371</v>
      </c>
      <c r="K28" s="14">
        <v>301.801</v>
      </c>
      <c r="L28" s="14">
        <v>299.769</v>
      </c>
      <c r="M28" s="17"/>
      <c r="N28" s="17"/>
    </row>
    <row r="29" spans="1:14" ht="24">
      <c r="A29" s="12"/>
      <c r="B29" s="11">
        <f t="shared" si="3"/>
        <v>21</v>
      </c>
      <c r="C29" s="166">
        <v>39407</v>
      </c>
      <c r="D29" s="14">
        <v>334.4</v>
      </c>
      <c r="E29" s="14">
        <v>1.452</v>
      </c>
      <c r="F29" s="62">
        <f t="shared" si="0"/>
        <v>0.1254528</v>
      </c>
      <c r="G29" s="14">
        <f t="shared" si="4"/>
        <v>18.325666666666667</v>
      </c>
      <c r="H29" s="62">
        <f t="shared" si="5"/>
        <v>2.2990061952</v>
      </c>
      <c r="I29" s="11" t="s">
        <v>67</v>
      </c>
      <c r="J29" s="14">
        <v>24.631</v>
      </c>
      <c r="K29" s="14">
        <v>10.073</v>
      </c>
      <c r="L29" s="14">
        <v>20.273</v>
      </c>
      <c r="M29" s="17"/>
      <c r="N29" s="17"/>
    </row>
    <row r="30" spans="1:14" ht="24.75" thickBot="1">
      <c r="A30" s="12"/>
      <c r="B30" s="64">
        <f t="shared" si="3"/>
        <v>22</v>
      </c>
      <c r="C30" s="167">
        <v>39414</v>
      </c>
      <c r="D30" s="65">
        <v>334.86</v>
      </c>
      <c r="E30" s="65">
        <v>15.658</v>
      </c>
      <c r="F30" s="66">
        <f t="shared" si="0"/>
        <v>1.3528512</v>
      </c>
      <c r="G30" s="65">
        <f t="shared" si="4"/>
        <v>30.195000000000004</v>
      </c>
      <c r="H30" s="66">
        <f t="shared" si="5"/>
        <v>40.849341984000006</v>
      </c>
      <c r="I30" s="64" t="s">
        <v>68</v>
      </c>
      <c r="J30" s="65">
        <v>19.81</v>
      </c>
      <c r="K30" s="65">
        <v>30.294</v>
      </c>
      <c r="L30" s="65">
        <v>40.481</v>
      </c>
      <c r="M30" s="17"/>
      <c r="N30" s="17"/>
    </row>
    <row r="31" spans="1:14" ht="24">
      <c r="A31" s="12"/>
      <c r="B31" s="11">
        <v>1</v>
      </c>
      <c r="C31" s="166">
        <v>39540</v>
      </c>
      <c r="D31" s="14">
        <v>334.56</v>
      </c>
      <c r="E31" s="14">
        <v>0.332</v>
      </c>
      <c r="F31" s="62">
        <f t="shared" si="0"/>
        <v>0.028684800000000003</v>
      </c>
      <c r="G31" s="14">
        <f aca="true" t="shared" si="6" ref="G31:G37">+AVERAGE(J31:L31)</f>
        <v>4.0569999999999995</v>
      </c>
      <c r="H31" s="62">
        <f aca="true" t="shared" si="7" ref="H31:H37">G31*F31</f>
        <v>0.1163742336</v>
      </c>
      <c r="I31" s="13" t="s">
        <v>24</v>
      </c>
      <c r="J31" s="14">
        <v>0.9</v>
      </c>
      <c r="K31" s="14">
        <v>4.497</v>
      </c>
      <c r="L31" s="14">
        <v>6.774</v>
      </c>
      <c r="M31" s="17"/>
      <c r="N31" s="17"/>
    </row>
    <row r="32" spans="1:14" ht="24">
      <c r="A32" s="12"/>
      <c r="B32" s="11">
        <f t="shared" si="3"/>
        <v>2</v>
      </c>
      <c r="C32" s="166">
        <v>39548</v>
      </c>
      <c r="D32" s="14">
        <v>334.55</v>
      </c>
      <c r="E32" s="14">
        <v>0.333</v>
      </c>
      <c r="F32" s="62">
        <f t="shared" si="0"/>
        <v>0.028771200000000004</v>
      </c>
      <c r="G32" s="14">
        <f t="shared" si="6"/>
        <v>16.185333333333332</v>
      </c>
      <c r="H32" s="62">
        <f t="shared" si="7"/>
        <v>0.4656714624</v>
      </c>
      <c r="I32" s="13" t="s">
        <v>47</v>
      </c>
      <c r="J32" s="14">
        <v>7.203</v>
      </c>
      <c r="K32" s="14">
        <v>9.109</v>
      </c>
      <c r="L32" s="14">
        <v>32.244</v>
      </c>
      <c r="M32" s="17"/>
      <c r="N32" s="17"/>
    </row>
    <row r="33" spans="1:14" ht="24">
      <c r="A33" s="12"/>
      <c r="B33" s="11">
        <f t="shared" si="3"/>
        <v>3</v>
      </c>
      <c r="C33" s="166">
        <v>39561</v>
      </c>
      <c r="D33" s="14">
        <v>334.55</v>
      </c>
      <c r="E33" s="14">
        <v>0.312</v>
      </c>
      <c r="F33" s="62">
        <f t="shared" si="0"/>
        <v>0.026956800000000003</v>
      </c>
      <c r="G33" s="14">
        <f t="shared" si="6"/>
        <v>13.44</v>
      </c>
      <c r="H33" s="62">
        <f t="shared" si="7"/>
        <v>0.36229939200000005</v>
      </c>
      <c r="I33" s="13" t="s">
        <v>48</v>
      </c>
      <c r="J33" s="14">
        <v>1.68</v>
      </c>
      <c r="K33" s="14">
        <v>20.906</v>
      </c>
      <c r="L33" s="14">
        <v>17.734</v>
      </c>
      <c r="M33" s="17"/>
      <c r="N33" s="17"/>
    </row>
    <row r="34" spans="1:14" ht="24">
      <c r="A34" s="12"/>
      <c r="B34" s="11">
        <f t="shared" si="3"/>
        <v>4</v>
      </c>
      <c r="C34" s="166">
        <v>39574</v>
      </c>
      <c r="D34" s="14">
        <v>335.04</v>
      </c>
      <c r="E34" s="14">
        <v>17.589</v>
      </c>
      <c r="F34" s="62">
        <f t="shared" si="0"/>
        <v>1.5196896</v>
      </c>
      <c r="G34" s="14">
        <f t="shared" si="6"/>
        <v>287.52000000000004</v>
      </c>
      <c r="H34" s="62">
        <f t="shared" si="7"/>
        <v>436.941153792</v>
      </c>
      <c r="I34" s="13" t="s">
        <v>49</v>
      </c>
      <c r="J34" s="14">
        <v>317.552</v>
      </c>
      <c r="K34" s="14">
        <v>286.29</v>
      </c>
      <c r="L34" s="14">
        <v>258.718</v>
      </c>
      <c r="M34" s="17"/>
      <c r="N34" s="17"/>
    </row>
    <row r="35" spans="1:14" ht="24">
      <c r="A35" s="12"/>
      <c r="B35" s="11">
        <f t="shared" si="3"/>
        <v>5</v>
      </c>
      <c r="C35" s="166">
        <v>39584</v>
      </c>
      <c r="D35" s="14">
        <v>335.28</v>
      </c>
      <c r="E35" s="14">
        <v>32.651</v>
      </c>
      <c r="F35" s="62">
        <f t="shared" si="0"/>
        <v>2.8210464000000006</v>
      </c>
      <c r="G35" s="14">
        <f t="shared" si="6"/>
        <v>77.77733333333333</v>
      </c>
      <c r="H35" s="62">
        <f t="shared" si="7"/>
        <v>219.41346620160004</v>
      </c>
      <c r="I35" s="11" t="s">
        <v>51</v>
      </c>
      <c r="J35" s="14">
        <v>109.062</v>
      </c>
      <c r="K35" s="14">
        <v>78.016</v>
      </c>
      <c r="L35" s="14">
        <v>46.254</v>
      </c>
      <c r="M35" s="17"/>
      <c r="N35" s="17"/>
    </row>
    <row r="36" spans="1:14" ht="24">
      <c r="A36" s="12"/>
      <c r="B36" s="11">
        <f t="shared" si="3"/>
        <v>6</v>
      </c>
      <c r="C36" s="166">
        <v>39594</v>
      </c>
      <c r="D36" s="14">
        <v>335.06</v>
      </c>
      <c r="E36" s="14">
        <v>18.408</v>
      </c>
      <c r="F36" s="62">
        <f t="shared" si="0"/>
        <v>1.5904512000000002</v>
      </c>
      <c r="G36" s="14">
        <f t="shared" si="6"/>
        <v>319.605</v>
      </c>
      <c r="H36" s="62">
        <f t="shared" si="7"/>
        <v>508.3161557760001</v>
      </c>
      <c r="I36" s="11" t="s">
        <v>52</v>
      </c>
      <c r="J36" s="14">
        <v>352.867</v>
      </c>
      <c r="K36" s="14">
        <v>319.18</v>
      </c>
      <c r="L36" s="14">
        <v>286.768</v>
      </c>
      <c r="M36" s="17"/>
      <c r="N36" s="17"/>
    </row>
    <row r="37" spans="1:14" ht="24">
      <c r="A37" s="12"/>
      <c r="B37" s="11">
        <f t="shared" si="3"/>
        <v>7</v>
      </c>
      <c r="C37" s="166">
        <v>39605</v>
      </c>
      <c r="D37" s="14">
        <v>335.06</v>
      </c>
      <c r="E37" s="14">
        <v>14.239</v>
      </c>
      <c r="F37" s="62">
        <f t="shared" si="0"/>
        <v>1.2302496</v>
      </c>
      <c r="G37" s="14">
        <f t="shared" si="6"/>
        <v>56.302666666666674</v>
      </c>
      <c r="H37" s="62">
        <f t="shared" si="7"/>
        <v>69.26633314560002</v>
      </c>
      <c r="I37" s="11" t="s">
        <v>53</v>
      </c>
      <c r="J37" s="14">
        <v>70.881</v>
      </c>
      <c r="K37" s="14">
        <v>51.633</v>
      </c>
      <c r="L37" s="14">
        <v>46.394</v>
      </c>
      <c r="M37" s="17"/>
      <c r="N37" s="17"/>
    </row>
    <row r="38" spans="1:14" ht="24">
      <c r="A38" s="12"/>
      <c r="B38" s="11">
        <f t="shared" si="3"/>
        <v>8</v>
      </c>
      <c r="C38" s="166">
        <v>39611</v>
      </c>
      <c r="D38" s="14">
        <v>334.49</v>
      </c>
      <c r="E38" s="14">
        <v>3.134</v>
      </c>
      <c r="F38" s="62">
        <f t="shared" si="0"/>
        <v>0.2707776</v>
      </c>
      <c r="G38" s="14">
        <f aca="true" t="shared" si="8" ref="G38:G49">+AVERAGE(J38:L38)</f>
        <v>68.13266666666667</v>
      </c>
      <c r="H38" s="62">
        <f aca="true" t="shared" si="9" ref="H38:H49">G38*F38</f>
        <v>18.4487999616</v>
      </c>
      <c r="I38" s="11" t="s">
        <v>54</v>
      </c>
      <c r="J38" s="14">
        <v>118.708</v>
      </c>
      <c r="K38" s="14">
        <v>43.68</v>
      </c>
      <c r="L38" s="14">
        <v>42.01</v>
      </c>
      <c r="M38" s="17"/>
      <c r="N38" s="17"/>
    </row>
    <row r="39" spans="1:14" ht="24">
      <c r="A39" s="12"/>
      <c r="B39" s="11">
        <f t="shared" si="3"/>
        <v>9</v>
      </c>
      <c r="C39" s="166">
        <v>39622</v>
      </c>
      <c r="D39" s="14">
        <v>334.34</v>
      </c>
      <c r="E39" s="14">
        <v>1.69</v>
      </c>
      <c r="F39" s="62">
        <f t="shared" si="0"/>
        <v>0.146016</v>
      </c>
      <c r="G39" s="14">
        <f t="shared" si="8"/>
        <v>22.602333333333334</v>
      </c>
      <c r="H39" s="62">
        <f t="shared" si="9"/>
        <v>3.300302304</v>
      </c>
      <c r="I39" s="11" t="s">
        <v>55</v>
      </c>
      <c r="J39" s="14">
        <v>28.681</v>
      </c>
      <c r="K39" s="14">
        <v>13.48</v>
      </c>
      <c r="L39" s="14">
        <v>25.646</v>
      </c>
      <c r="M39" s="17"/>
      <c r="N39" s="17"/>
    </row>
    <row r="40" spans="1:14" ht="24">
      <c r="A40" s="12"/>
      <c r="B40" s="11">
        <f t="shared" si="3"/>
        <v>10</v>
      </c>
      <c r="C40" s="166">
        <v>39637</v>
      </c>
      <c r="D40" s="14">
        <v>334.32</v>
      </c>
      <c r="E40" s="14">
        <v>1.026</v>
      </c>
      <c r="F40" s="62">
        <f t="shared" si="0"/>
        <v>0.0886464</v>
      </c>
      <c r="G40" s="14">
        <f t="shared" si="8"/>
        <v>35.501666666666665</v>
      </c>
      <c r="H40" s="62">
        <f t="shared" si="9"/>
        <v>3.147094944</v>
      </c>
      <c r="I40" s="11" t="s">
        <v>56</v>
      </c>
      <c r="J40" s="14">
        <v>8.038</v>
      </c>
      <c r="K40" s="14">
        <v>41.856</v>
      </c>
      <c r="L40" s="14">
        <v>56.611</v>
      </c>
      <c r="M40" s="17"/>
      <c r="N40" s="17"/>
    </row>
    <row r="41" spans="1:14" ht="24">
      <c r="A41" s="12"/>
      <c r="B41" s="11">
        <f t="shared" si="3"/>
        <v>11</v>
      </c>
      <c r="C41" s="166">
        <v>39650</v>
      </c>
      <c r="D41" s="14">
        <v>334.33</v>
      </c>
      <c r="E41" s="14">
        <v>1.06</v>
      </c>
      <c r="F41" s="62">
        <f t="shared" si="0"/>
        <v>0.09158400000000001</v>
      </c>
      <c r="G41" s="14">
        <f t="shared" si="8"/>
        <v>72.63666666666667</v>
      </c>
      <c r="H41" s="62">
        <f t="shared" si="9"/>
        <v>6.652356480000002</v>
      </c>
      <c r="I41" s="11" t="s">
        <v>57</v>
      </c>
      <c r="J41" s="14">
        <v>73.609</v>
      </c>
      <c r="K41" s="14">
        <v>84.514</v>
      </c>
      <c r="L41" s="14">
        <v>59.787</v>
      </c>
      <c r="M41" s="17"/>
      <c r="N41" s="17"/>
    </row>
    <row r="42" spans="1:14" ht="24">
      <c r="A42" s="12"/>
      <c r="B42" s="11">
        <f t="shared" si="3"/>
        <v>12</v>
      </c>
      <c r="C42" s="166">
        <v>39660</v>
      </c>
      <c r="D42" s="14">
        <v>334.35</v>
      </c>
      <c r="E42" s="14">
        <v>1.17</v>
      </c>
      <c r="F42" s="62">
        <f t="shared" si="0"/>
        <v>0.101088</v>
      </c>
      <c r="G42" s="14">
        <f t="shared" si="8"/>
        <v>43.905</v>
      </c>
      <c r="H42" s="62">
        <f t="shared" si="9"/>
        <v>4.43826864</v>
      </c>
      <c r="I42" s="11" t="s">
        <v>58</v>
      </c>
      <c r="J42" s="14">
        <v>39.867</v>
      </c>
      <c r="K42" s="14">
        <v>63.713</v>
      </c>
      <c r="L42" s="14">
        <v>28.135</v>
      </c>
      <c r="M42" s="17"/>
      <c r="N42" s="17"/>
    </row>
    <row r="43" spans="1:14" ht="24">
      <c r="A43" s="12"/>
      <c r="B43" s="11">
        <f t="shared" si="3"/>
        <v>13</v>
      </c>
      <c r="C43" s="166">
        <v>39673</v>
      </c>
      <c r="D43" s="14">
        <v>335.17</v>
      </c>
      <c r="E43" s="14">
        <v>26.459</v>
      </c>
      <c r="F43" s="62">
        <f t="shared" si="0"/>
        <v>2.2860576</v>
      </c>
      <c r="G43" s="14">
        <f t="shared" si="8"/>
        <v>299.99</v>
      </c>
      <c r="H43" s="62">
        <f t="shared" si="9"/>
        <v>685.794419424</v>
      </c>
      <c r="I43" s="11" t="s">
        <v>59</v>
      </c>
      <c r="J43" s="14">
        <v>278.284</v>
      </c>
      <c r="K43" s="14">
        <v>299.679</v>
      </c>
      <c r="L43" s="14">
        <v>322.007</v>
      </c>
      <c r="M43" s="17"/>
      <c r="N43" s="17"/>
    </row>
    <row r="44" spans="1:14" ht="24">
      <c r="A44" s="12"/>
      <c r="B44" s="11">
        <f t="shared" si="3"/>
        <v>14</v>
      </c>
      <c r="C44" s="166">
        <v>39680</v>
      </c>
      <c r="D44" s="14">
        <v>334.86</v>
      </c>
      <c r="E44" s="14">
        <v>14.478</v>
      </c>
      <c r="F44" s="62">
        <f t="shared" si="0"/>
        <v>1.2508992</v>
      </c>
      <c r="G44" s="14">
        <f t="shared" si="8"/>
        <v>136.36633333333336</v>
      </c>
      <c r="H44" s="62">
        <f t="shared" si="9"/>
        <v>170.58053727360004</v>
      </c>
      <c r="I44" s="11" t="s">
        <v>60</v>
      </c>
      <c r="J44" s="14">
        <v>122.313</v>
      </c>
      <c r="K44" s="14">
        <v>126.321</v>
      </c>
      <c r="L44" s="14">
        <v>160.465</v>
      </c>
      <c r="M44" s="17"/>
      <c r="N44" s="17"/>
    </row>
    <row r="45" spans="1:14" ht="24">
      <c r="A45" s="12"/>
      <c r="B45" s="11">
        <f t="shared" si="3"/>
        <v>15</v>
      </c>
      <c r="C45" s="166">
        <v>39688</v>
      </c>
      <c r="D45" s="14">
        <v>335.3</v>
      </c>
      <c r="E45" s="14">
        <v>26.668</v>
      </c>
      <c r="F45" s="62">
        <f t="shared" si="0"/>
        <v>2.3041152</v>
      </c>
      <c r="G45" s="14">
        <f t="shared" si="8"/>
        <v>261.082</v>
      </c>
      <c r="H45" s="62">
        <f t="shared" si="9"/>
        <v>601.5630046464</v>
      </c>
      <c r="I45" s="11" t="s">
        <v>61</v>
      </c>
      <c r="J45" s="14">
        <v>261.209</v>
      </c>
      <c r="K45" s="14">
        <v>262.209</v>
      </c>
      <c r="L45" s="14">
        <v>259.828</v>
      </c>
      <c r="M45" s="17"/>
      <c r="N45" s="17"/>
    </row>
    <row r="46" spans="1:14" ht="24">
      <c r="A46" s="12"/>
      <c r="B46" s="11">
        <f t="shared" si="3"/>
        <v>16</v>
      </c>
      <c r="C46" s="166">
        <v>39698</v>
      </c>
      <c r="D46" s="14">
        <v>336.55</v>
      </c>
      <c r="E46" s="14">
        <v>97.682</v>
      </c>
      <c r="F46" s="62">
        <f t="shared" si="0"/>
        <v>8.4397248</v>
      </c>
      <c r="G46" s="14">
        <f t="shared" si="8"/>
        <v>1317.2339999999997</v>
      </c>
      <c r="H46" s="62">
        <f t="shared" si="9"/>
        <v>11117.092457203198</v>
      </c>
      <c r="I46" s="11" t="s">
        <v>62</v>
      </c>
      <c r="J46" s="14">
        <v>1224.274</v>
      </c>
      <c r="K46" s="14">
        <v>1326.197</v>
      </c>
      <c r="L46" s="14">
        <v>1401.231</v>
      </c>
      <c r="M46" s="17"/>
      <c r="N46" s="17"/>
    </row>
    <row r="47" spans="1:14" ht="24">
      <c r="A47" s="12"/>
      <c r="B47" s="11">
        <f t="shared" si="3"/>
        <v>17</v>
      </c>
      <c r="C47" s="166">
        <v>39708</v>
      </c>
      <c r="D47" s="14">
        <v>335.51</v>
      </c>
      <c r="E47" s="14">
        <v>40.117</v>
      </c>
      <c r="F47" s="62">
        <f t="shared" si="0"/>
        <v>3.4661087999999998</v>
      </c>
      <c r="G47" s="14">
        <f t="shared" si="8"/>
        <v>428.7323333333334</v>
      </c>
      <c r="H47" s="62">
        <f t="shared" si="9"/>
        <v>1486.0329134112</v>
      </c>
      <c r="I47" s="11" t="s">
        <v>63</v>
      </c>
      <c r="J47" s="14">
        <v>448.035</v>
      </c>
      <c r="K47" s="14">
        <v>409.742</v>
      </c>
      <c r="L47" s="14">
        <v>428.42</v>
      </c>
      <c r="M47" s="17"/>
      <c r="N47" s="17"/>
    </row>
    <row r="48" spans="1:14" ht="24">
      <c r="A48" s="12"/>
      <c r="B48" s="11">
        <f t="shared" si="3"/>
        <v>18</v>
      </c>
      <c r="C48" s="166">
        <v>39720</v>
      </c>
      <c r="D48" s="14">
        <v>334.86</v>
      </c>
      <c r="E48" s="14">
        <v>14.059</v>
      </c>
      <c r="F48" s="62">
        <f t="shared" si="0"/>
        <v>1.2146976</v>
      </c>
      <c r="G48" s="14">
        <f t="shared" si="8"/>
        <v>447.5173333333334</v>
      </c>
      <c r="H48" s="62">
        <f t="shared" si="9"/>
        <v>543.5982307584001</v>
      </c>
      <c r="I48" s="11" t="s">
        <v>64</v>
      </c>
      <c r="J48" s="14">
        <v>463.066</v>
      </c>
      <c r="K48" s="14">
        <v>386.279</v>
      </c>
      <c r="L48" s="14">
        <v>493.207</v>
      </c>
      <c r="M48" s="17"/>
      <c r="N48" s="17"/>
    </row>
    <row r="49" spans="1:14" ht="24">
      <c r="A49" s="12"/>
      <c r="B49" s="11">
        <f t="shared" si="3"/>
        <v>19</v>
      </c>
      <c r="C49" s="166">
        <v>39731</v>
      </c>
      <c r="D49" s="14">
        <v>335</v>
      </c>
      <c r="E49" s="14">
        <v>16.7</v>
      </c>
      <c r="F49" s="62">
        <f t="shared" si="0"/>
        <v>1.44288</v>
      </c>
      <c r="G49" s="14">
        <f t="shared" si="8"/>
        <v>376.43587</v>
      </c>
      <c r="H49" s="62">
        <f t="shared" si="9"/>
        <v>543.1517881056</v>
      </c>
      <c r="I49" s="11" t="s">
        <v>65</v>
      </c>
      <c r="J49" s="14">
        <v>368.11503</v>
      </c>
      <c r="K49" s="14">
        <v>379.77562</v>
      </c>
      <c r="L49" s="14">
        <v>381.41696</v>
      </c>
      <c r="M49" s="17"/>
      <c r="N49" s="17"/>
    </row>
    <row r="50" spans="1:14" ht="24">
      <c r="A50" s="12"/>
      <c r="B50" s="11">
        <f>+B49+1</f>
        <v>20</v>
      </c>
      <c r="C50" s="166">
        <v>39766</v>
      </c>
      <c r="D50" s="14">
        <v>334.9</v>
      </c>
      <c r="E50" s="14">
        <v>14.222</v>
      </c>
      <c r="F50" s="62">
        <f t="shared" si="0"/>
        <v>1.2287808</v>
      </c>
      <c r="G50" s="14">
        <f aca="true" t="shared" si="10" ref="G50:G58">+AVERAGE(J50:L50)</f>
        <v>97.94892</v>
      </c>
      <c r="H50" s="62">
        <f aca="true" t="shared" si="11" ref="H50:H58">G50*F50</f>
        <v>120.35775227673601</v>
      </c>
      <c r="I50" s="11" t="s">
        <v>69</v>
      </c>
      <c r="J50" s="14">
        <v>91.27236</v>
      </c>
      <c r="K50" s="14">
        <v>78.88424</v>
      </c>
      <c r="L50" s="14">
        <v>123.69016</v>
      </c>
      <c r="M50" s="17"/>
      <c r="N50" s="17"/>
    </row>
    <row r="51" spans="1:14" ht="24">
      <c r="A51" s="12"/>
      <c r="B51" s="11">
        <f>+B50+1</f>
        <v>21</v>
      </c>
      <c r="C51" s="166">
        <v>39805</v>
      </c>
      <c r="D51" s="14">
        <v>334.22</v>
      </c>
      <c r="E51" s="14">
        <v>0.591</v>
      </c>
      <c r="F51" s="62">
        <f t="shared" si="0"/>
        <v>0.0510624</v>
      </c>
      <c r="G51" s="14">
        <f t="shared" si="10"/>
        <v>45.97180666666666</v>
      </c>
      <c r="H51" s="62">
        <f t="shared" si="11"/>
        <v>2.3474307807359995</v>
      </c>
      <c r="I51" s="11" t="s">
        <v>67</v>
      </c>
      <c r="J51" s="14">
        <v>40.1697</v>
      </c>
      <c r="K51" s="14">
        <v>37.2193</v>
      </c>
      <c r="L51" s="14">
        <v>60.52642</v>
      </c>
      <c r="M51" s="17"/>
      <c r="N51" s="17"/>
    </row>
    <row r="52" spans="1:14" ht="24">
      <c r="A52" s="12"/>
      <c r="B52" s="11">
        <f>+B51+1</f>
        <v>22</v>
      </c>
      <c r="C52" s="166">
        <v>39840</v>
      </c>
      <c r="D52" s="14">
        <v>334.21</v>
      </c>
      <c r="E52" s="14">
        <v>0.585</v>
      </c>
      <c r="F52" s="62">
        <f t="shared" si="0"/>
        <v>0.050544</v>
      </c>
      <c r="G52" s="14">
        <f t="shared" si="10"/>
        <v>50.79565</v>
      </c>
      <c r="H52" s="62">
        <f t="shared" si="11"/>
        <v>2.5674153336</v>
      </c>
      <c r="I52" s="11" t="s">
        <v>68</v>
      </c>
      <c r="J52" s="14">
        <v>53.828</v>
      </c>
      <c r="K52" s="14">
        <v>46.20898</v>
      </c>
      <c r="L52" s="14">
        <v>52.34997</v>
      </c>
      <c r="M52" s="17"/>
      <c r="N52" s="17"/>
    </row>
    <row r="53" spans="1:14" ht="24">
      <c r="A53" s="12"/>
      <c r="B53" s="11">
        <f>+B52+1</f>
        <v>23</v>
      </c>
      <c r="C53" s="166">
        <v>39857</v>
      </c>
      <c r="D53" s="14">
        <v>334.21</v>
      </c>
      <c r="E53" s="14">
        <v>0.46</v>
      </c>
      <c r="F53" s="62">
        <f t="shared" si="0"/>
        <v>0.039744</v>
      </c>
      <c r="G53" s="14">
        <f t="shared" si="10"/>
        <v>22.38618333333333</v>
      </c>
      <c r="H53" s="62">
        <f t="shared" si="11"/>
        <v>0.8897164704</v>
      </c>
      <c r="I53" s="11" t="s">
        <v>70</v>
      </c>
      <c r="J53" s="14">
        <v>8.36016</v>
      </c>
      <c r="K53" s="14">
        <v>24.04558</v>
      </c>
      <c r="L53" s="14">
        <v>34.75281</v>
      </c>
      <c r="M53" s="17"/>
      <c r="N53" s="17"/>
    </row>
    <row r="54" spans="1:14" ht="24.75" thickBot="1">
      <c r="A54" s="80"/>
      <c r="B54" s="81">
        <f>+B53+1</f>
        <v>24</v>
      </c>
      <c r="C54" s="166">
        <v>39890</v>
      </c>
      <c r="D54" s="14">
        <v>334.5</v>
      </c>
      <c r="E54" s="14">
        <v>0.486</v>
      </c>
      <c r="F54" s="62">
        <f t="shared" si="0"/>
        <v>0.041990400000000004</v>
      </c>
      <c r="G54" s="14">
        <f t="shared" si="10"/>
        <v>18.997063333333333</v>
      </c>
      <c r="H54" s="62">
        <f t="shared" si="11"/>
        <v>0.7976942881920001</v>
      </c>
      <c r="I54" s="11" t="s">
        <v>71</v>
      </c>
      <c r="J54" s="14">
        <v>8.4076</v>
      </c>
      <c r="K54" s="14">
        <v>21.56312</v>
      </c>
      <c r="L54" s="14">
        <v>27.02047</v>
      </c>
      <c r="M54" s="17"/>
      <c r="N54" s="17"/>
    </row>
    <row r="55" spans="1:14" ht="24.75" thickTop="1">
      <c r="A55" s="12"/>
      <c r="B55" s="11">
        <v>1</v>
      </c>
      <c r="C55" s="168">
        <v>39932</v>
      </c>
      <c r="D55" s="67">
        <v>334.5</v>
      </c>
      <c r="E55" s="67">
        <v>0.308</v>
      </c>
      <c r="F55" s="68">
        <f t="shared" si="0"/>
        <v>0.0266112</v>
      </c>
      <c r="G55" s="67">
        <f t="shared" si="10"/>
        <v>22.21777</v>
      </c>
      <c r="H55" s="68">
        <f t="shared" si="11"/>
        <v>0.5912415210240001</v>
      </c>
      <c r="I55" s="75" t="s">
        <v>72</v>
      </c>
      <c r="J55" s="67">
        <v>9.6432</v>
      </c>
      <c r="K55" s="67">
        <v>35.2025</v>
      </c>
      <c r="L55" s="67">
        <v>21.80761</v>
      </c>
      <c r="M55" s="17"/>
      <c r="N55" s="17"/>
    </row>
    <row r="56" spans="1:14" ht="24">
      <c r="A56" s="12"/>
      <c r="B56" s="11">
        <v>2</v>
      </c>
      <c r="C56" s="78">
        <v>238269</v>
      </c>
      <c r="D56" s="14">
        <v>334.54</v>
      </c>
      <c r="E56" s="14">
        <v>5.799</v>
      </c>
      <c r="F56" s="62">
        <f t="shared" si="0"/>
        <v>0.5010336000000001</v>
      </c>
      <c r="G56" s="14">
        <f t="shared" si="10"/>
        <v>182.41930333333335</v>
      </c>
      <c r="H56" s="62">
        <f t="shared" si="11"/>
        <v>91.39820025859203</v>
      </c>
      <c r="I56" s="13" t="s">
        <v>73</v>
      </c>
      <c r="J56" s="14">
        <v>164.04245</v>
      </c>
      <c r="K56" s="14">
        <v>186.22392</v>
      </c>
      <c r="L56" s="14">
        <v>196.99154</v>
      </c>
      <c r="M56" s="17"/>
      <c r="N56" s="17"/>
    </row>
    <row r="57" spans="1:14" ht="24">
      <c r="A57" s="12"/>
      <c r="B57" s="11">
        <v>3</v>
      </c>
      <c r="C57" s="78">
        <v>238281</v>
      </c>
      <c r="D57" s="14">
        <v>334.69</v>
      </c>
      <c r="E57" s="14">
        <v>10.331</v>
      </c>
      <c r="F57" s="62">
        <f t="shared" si="0"/>
        <v>0.8925984</v>
      </c>
      <c r="G57" s="14">
        <f t="shared" si="10"/>
        <v>246.32616</v>
      </c>
      <c r="H57" s="62">
        <f t="shared" si="11"/>
        <v>219.87033629414398</v>
      </c>
      <c r="I57" s="13" t="s">
        <v>74</v>
      </c>
      <c r="J57" s="14">
        <v>234.25342</v>
      </c>
      <c r="K57" s="14">
        <v>209.9784</v>
      </c>
      <c r="L57" s="14">
        <v>294.74666</v>
      </c>
      <c r="M57" s="17"/>
      <c r="N57" s="17"/>
    </row>
    <row r="58" spans="1:14" ht="24">
      <c r="A58" s="12"/>
      <c r="B58" s="11">
        <v>4</v>
      </c>
      <c r="C58" s="78">
        <v>238286</v>
      </c>
      <c r="D58" s="14">
        <v>334.68</v>
      </c>
      <c r="E58" s="14">
        <v>8.617</v>
      </c>
      <c r="F58" s="62">
        <f t="shared" si="0"/>
        <v>0.7445088000000001</v>
      </c>
      <c r="G58" s="14">
        <f t="shared" si="10"/>
        <v>122.44097</v>
      </c>
      <c r="H58" s="62">
        <f t="shared" si="11"/>
        <v>91.158379645536</v>
      </c>
      <c r="I58" s="13" t="s">
        <v>75</v>
      </c>
      <c r="J58" s="14">
        <v>124.91152</v>
      </c>
      <c r="K58" s="14">
        <v>111.05484</v>
      </c>
      <c r="L58" s="14">
        <v>131.35655</v>
      </c>
      <c r="M58" s="17"/>
      <c r="N58" s="17"/>
    </row>
    <row r="59" spans="1:14" ht="24">
      <c r="A59" s="12"/>
      <c r="B59" s="11">
        <v>5</v>
      </c>
      <c r="C59" s="166">
        <v>39967</v>
      </c>
      <c r="D59" s="14">
        <v>334.98</v>
      </c>
      <c r="E59" s="14">
        <v>23.557</v>
      </c>
      <c r="F59" s="62">
        <f t="shared" si="0"/>
        <v>2.0353248</v>
      </c>
      <c r="G59" s="14">
        <f aca="true" t="shared" si="12" ref="G59:G65">+AVERAGE(J59:L59)</f>
        <v>332.8809866666666</v>
      </c>
      <c r="H59" s="62">
        <f aca="true" t="shared" si="13" ref="H59:H65">G59*F59</f>
        <v>677.5209276111359</v>
      </c>
      <c r="I59" s="13" t="s">
        <v>76</v>
      </c>
      <c r="J59" s="14">
        <v>350.5906</v>
      </c>
      <c r="K59" s="14">
        <v>327.0166</v>
      </c>
      <c r="L59" s="14">
        <v>321.03576</v>
      </c>
      <c r="M59" s="17"/>
      <c r="N59" s="17"/>
    </row>
    <row r="60" spans="1:14" ht="24">
      <c r="A60" s="12"/>
      <c r="B60" s="11">
        <v>6</v>
      </c>
      <c r="C60" s="166">
        <v>39979</v>
      </c>
      <c r="D60" s="14">
        <v>334.44</v>
      </c>
      <c r="E60" s="14">
        <v>5.27</v>
      </c>
      <c r="F60" s="62">
        <f t="shared" si="0"/>
        <v>0.455328</v>
      </c>
      <c r="G60" s="14">
        <f t="shared" si="12"/>
        <v>27.92598</v>
      </c>
      <c r="H60" s="62">
        <f t="shared" si="13"/>
        <v>12.71548062144</v>
      </c>
      <c r="I60" s="13" t="s">
        <v>77</v>
      </c>
      <c r="J60" s="14">
        <v>29.24689</v>
      </c>
      <c r="K60" s="14">
        <v>27.69159</v>
      </c>
      <c r="L60" s="14">
        <v>26.83946</v>
      </c>
      <c r="M60" s="17"/>
      <c r="N60" s="17"/>
    </row>
    <row r="61" spans="1:14" ht="24">
      <c r="A61" s="12"/>
      <c r="B61" s="11">
        <v>7</v>
      </c>
      <c r="C61" s="166">
        <v>39982</v>
      </c>
      <c r="D61" s="14">
        <v>334.19</v>
      </c>
      <c r="E61" s="14">
        <v>1.374</v>
      </c>
      <c r="F61" s="62">
        <f t="shared" si="0"/>
        <v>0.11871360000000002</v>
      </c>
      <c r="G61" s="14">
        <f t="shared" si="12"/>
        <v>52.02753333333333</v>
      </c>
      <c r="H61" s="62">
        <f t="shared" si="13"/>
        <v>6.176375781120001</v>
      </c>
      <c r="I61" s="13" t="s">
        <v>78</v>
      </c>
      <c r="J61" s="14">
        <v>67.4648</v>
      </c>
      <c r="K61" s="14">
        <v>35.96828</v>
      </c>
      <c r="L61" s="14">
        <v>52.64952</v>
      </c>
      <c r="M61" s="17"/>
      <c r="N61" s="17"/>
    </row>
    <row r="62" spans="1:14" ht="24">
      <c r="A62" s="12"/>
      <c r="B62" s="11">
        <v>8</v>
      </c>
      <c r="C62" s="166">
        <v>40008</v>
      </c>
      <c r="D62" s="14">
        <v>334.16</v>
      </c>
      <c r="E62" s="14">
        <v>1.428</v>
      </c>
      <c r="F62" s="62">
        <f t="shared" si="0"/>
        <v>0.1233792</v>
      </c>
      <c r="G62" s="14">
        <f t="shared" si="12"/>
        <v>14.886450000000002</v>
      </c>
      <c r="H62" s="62">
        <f t="shared" si="13"/>
        <v>1.8366782918400002</v>
      </c>
      <c r="I62" s="11" t="s">
        <v>79</v>
      </c>
      <c r="J62" s="14">
        <v>11.135</v>
      </c>
      <c r="K62" s="14">
        <v>6.48138</v>
      </c>
      <c r="L62" s="14">
        <v>27.04297</v>
      </c>
      <c r="M62" s="17"/>
      <c r="N62" s="17"/>
    </row>
    <row r="63" spans="1:14" ht="24">
      <c r="A63" s="12"/>
      <c r="B63" s="11">
        <v>9</v>
      </c>
      <c r="C63" s="166">
        <v>40016</v>
      </c>
      <c r="D63" s="14">
        <v>334.14</v>
      </c>
      <c r="E63" s="14">
        <v>1.146</v>
      </c>
      <c r="F63" s="62">
        <f t="shared" si="0"/>
        <v>0.0990144</v>
      </c>
      <c r="G63" s="14">
        <f t="shared" si="12"/>
        <v>9.67383</v>
      </c>
      <c r="H63" s="62">
        <f t="shared" si="13"/>
        <v>0.9578484731520001</v>
      </c>
      <c r="I63" s="11" t="s">
        <v>80</v>
      </c>
      <c r="J63" s="14">
        <v>18.04887</v>
      </c>
      <c r="K63" s="14">
        <v>3.83995</v>
      </c>
      <c r="L63" s="14">
        <v>7.13267</v>
      </c>
      <c r="M63" s="17"/>
      <c r="N63" s="17"/>
    </row>
    <row r="64" spans="1:14" ht="24">
      <c r="A64" s="12"/>
      <c r="B64" s="11">
        <v>10</v>
      </c>
      <c r="C64" s="166">
        <v>40021</v>
      </c>
      <c r="D64" s="14">
        <v>334.08</v>
      </c>
      <c r="E64" s="14">
        <v>0.893</v>
      </c>
      <c r="F64" s="62">
        <f t="shared" si="0"/>
        <v>0.07715520000000001</v>
      </c>
      <c r="G64" s="14">
        <f t="shared" si="12"/>
        <v>10.719886666666667</v>
      </c>
      <c r="H64" s="62">
        <f t="shared" si="13"/>
        <v>0.8270949997440001</v>
      </c>
      <c r="I64" s="11" t="s">
        <v>81</v>
      </c>
      <c r="J64" s="14">
        <v>14.69353</v>
      </c>
      <c r="K64" s="14">
        <v>3.38104</v>
      </c>
      <c r="L64" s="14">
        <v>14.08509</v>
      </c>
      <c r="M64" s="17"/>
      <c r="N64" s="17"/>
    </row>
    <row r="65" spans="1:14" ht="24">
      <c r="A65" s="12"/>
      <c r="B65" s="11">
        <v>11</v>
      </c>
      <c r="C65" s="166">
        <v>40052</v>
      </c>
      <c r="D65" s="14">
        <v>334.76</v>
      </c>
      <c r="E65" s="14">
        <v>18.719</v>
      </c>
      <c r="F65" s="62">
        <f t="shared" si="0"/>
        <v>1.6173216000000001</v>
      </c>
      <c r="G65" s="14">
        <f t="shared" si="12"/>
        <v>304.6561166666667</v>
      </c>
      <c r="H65" s="62">
        <f t="shared" si="13"/>
        <v>492.72691805712014</v>
      </c>
      <c r="I65" s="11" t="s">
        <v>82</v>
      </c>
      <c r="J65" s="14">
        <v>315.47762</v>
      </c>
      <c r="K65" s="14">
        <v>312.62296</v>
      </c>
      <c r="L65" s="14">
        <v>285.86777</v>
      </c>
      <c r="M65" s="17"/>
      <c r="N65" s="17"/>
    </row>
    <row r="66" spans="1:14" ht="24">
      <c r="A66" s="12"/>
      <c r="B66" s="11">
        <v>12</v>
      </c>
      <c r="C66" s="166">
        <v>40064</v>
      </c>
      <c r="D66" s="14">
        <v>337.625</v>
      </c>
      <c r="E66" s="14">
        <v>186.304</v>
      </c>
      <c r="F66" s="62">
        <f t="shared" si="0"/>
        <v>16.0966656</v>
      </c>
      <c r="G66" s="14">
        <f aca="true" t="shared" si="14" ref="G66:G77">+AVERAGE(J66:L66)</f>
        <v>1467.7706800000003</v>
      </c>
      <c r="H66" s="62">
        <f aca="true" t="shared" si="15" ref="H66:H78">G66*F66</f>
        <v>23626.213813444614</v>
      </c>
      <c r="I66" s="11" t="s">
        <v>83</v>
      </c>
      <c r="J66" s="14">
        <v>1117.9233</v>
      </c>
      <c r="K66" s="14">
        <v>1485.23888</v>
      </c>
      <c r="L66" s="14">
        <v>1800.14986</v>
      </c>
      <c r="M66" s="17"/>
      <c r="N66" s="17"/>
    </row>
    <row r="67" spans="1:14" ht="24">
      <c r="A67" s="12"/>
      <c r="B67" s="11">
        <v>13</v>
      </c>
      <c r="C67" s="166">
        <v>40074</v>
      </c>
      <c r="D67" s="14">
        <v>336.9</v>
      </c>
      <c r="E67" s="14">
        <v>77.314</v>
      </c>
      <c r="F67" s="62">
        <f t="shared" si="0"/>
        <v>6.6799295999999995</v>
      </c>
      <c r="G67" s="14">
        <f t="shared" si="14"/>
        <v>444.5741033333333</v>
      </c>
      <c r="H67" s="62">
        <f t="shared" si="15"/>
        <v>2969.723712249792</v>
      </c>
      <c r="I67" s="11" t="s">
        <v>84</v>
      </c>
      <c r="J67" s="14">
        <v>405.65225</v>
      </c>
      <c r="K67" s="14">
        <v>461.91154</v>
      </c>
      <c r="L67" s="14">
        <v>466.15852</v>
      </c>
      <c r="M67" s="17"/>
      <c r="N67" s="17"/>
    </row>
    <row r="68" spans="1:14" ht="24">
      <c r="A68" s="12"/>
      <c r="B68" s="11">
        <v>14</v>
      </c>
      <c r="C68" s="166">
        <v>40094</v>
      </c>
      <c r="D68" s="14">
        <v>334.58</v>
      </c>
      <c r="E68" s="14">
        <v>11.268</v>
      </c>
      <c r="F68" s="62">
        <f t="shared" si="0"/>
        <v>0.9735552000000001</v>
      </c>
      <c r="G68" s="14">
        <f t="shared" si="14"/>
        <v>73.61194</v>
      </c>
      <c r="H68" s="62">
        <f t="shared" si="15"/>
        <v>71.66528696908802</v>
      </c>
      <c r="I68" s="11" t="s">
        <v>85</v>
      </c>
      <c r="J68" s="14">
        <v>74.09419</v>
      </c>
      <c r="K68" s="14">
        <v>71.46014</v>
      </c>
      <c r="L68" s="14">
        <v>75.28149</v>
      </c>
      <c r="M68" s="17"/>
      <c r="N68" s="17"/>
    </row>
    <row r="69" spans="1:14" ht="24">
      <c r="A69" s="12"/>
      <c r="B69" s="11">
        <v>15</v>
      </c>
      <c r="C69" s="166">
        <v>40103</v>
      </c>
      <c r="D69" s="14">
        <v>334.45</v>
      </c>
      <c r="E69" s="14">
        <v>9.916</v>
      </c>
      <c r="F69" s="62">
        <f t="shared" si="0"/>
        <v>0.8567424000000001</v>
      </c>
      <c r="G69" s="14">
        <f t="shared" si="14"/>
        <v>182.9348233333333</v>
      </c>
      <c r="H69" s="62">
        <f t="shared" si="15"/>
        <v>156.728019586176</v>
      </c>
      <c r="I69" s="11" t="s">
        <v>86</v>
      </c>
      <c r="J69" s="14">
        <v>180.85329</v>
      </c>
      <c r="K69" s="14">
        <v>187.82049</v>
      </c>
      <c r="L69" s="14">
        <v>180.13069</v>
      </c>
      <c r="M69" s="17"/>
      <c r="N69" s="17"/>
    </row>
    <row r="70" spans="1:14" ht="24">
      <c r="A70" s="12"/>
      <c r="B70" s="11">
        <v>16</v>
      </c>
      <c r="C70" s="166">
        <v>40107</v>
      </c>
      <c r="D70" s="14">
        <v>334.65</v>
      </c>
      <c r="E70" s="14">
        <v>19.981</v>
      </c>
      <c r="F70" s="62">
        <f t="shared" si="0"/>
        <v>1.7263584000000003</v>
      </c>
      <c r="G70" s="14">
        <f t="shared" si="14"/>
        <v>292.49816333333337</v>
      </c>
      <c r="H70" s="62">
        <f t="shared" si="15"/>
        <v>504.95666125507216</v>
      </c>
      <c r="I70" s="11" t="s">
        <v>87</v>
      </c>
      <c r="J70" s="14">
        <v>293.70673</v>
      </c>
      <c r="K70" s="14">
        <v>297.64942</v>
      </c>
      <c r="L70" s="14">
        <v>286.13834</v>
      </c>
      <c r="M70" s="17"/>
      <c r="N70" s="17"/>
    </row>
    <row r="71" spans="1:14" ht="24">
      <c r="A71" s="12"/>
      <c r="B71" s="11">
        <v>17</v>
      </c>
      <c r="C71" s="166">
        <v>40114</v>
      </c>
      <c r="D71" s="14">
        <v>334.44</v>
      </c>
      <c r="E71" s="14">
        <v>9.6</v>
      </c>
      <c r="F71" s="62">
        <f t="shared" si="0"/>
        <v>0.8294400000000001</v>
      </c>
      <c r="G71" s="14">
        <f aca="true" t="shared" si="16" ref="G71:G76">+AVERAGE(J71:L71)</f>
        <v>95.07394333333333</v>
      </c>
      <c r="H71" s="62">
        <f t="shared" si="15"/>
        <v>78.8581315584</v>
      </c>
      <c r="I71" s="11" t="s">
        <v>88</v>
      </c>
      <c r="J71" s="14">
        <v>106.09874</v>
      </c>
      <c r="K71" s="14">
        <v>90.68772</v>
      </c>
      <c r="L71" s="14">
        <v>88.43537</v>
      </c>
      <c r="M71" s="17"/>
      <c r="N71" s="17"/>
    </row>
    <row r="72" spans="1:14" ht="24">
      <c r="A72" s="12"/>
      <c r="B72" s="11">
        <v>18</v>
      </c>
      <c r="C72" s="166">
        <v>40126</v>
      </c>
      <c r="D72" s="14">
        <v>334.64</v>
      </c>
      <c r="E72" s="14">
        <v>19.828</v>
      </c>
      <c r="F72" s="62">
        <f t="shared" si="0"/>
        <v>1.7131392</v>
      </c>
      <c r="G72" s="14">
        <f t="shared" si="16"/>
        <v>91.84687666666667</v>
      </c>
      <c r="H72" s="62">
        <f t="shared" si="15"/>
        <v>157.34648481523203</v>
      </c>
      <c r="I72" s="11" t="s">
        <v>89</v>
      </c>
      <c r="J72" s="14">
        <v>101.96442</v>
      </c>
      <c r="K72" s="14">
        <v>88.02418</v>
      </c>
      <c r="L72" s="14">
        <v>85.55203</v>
      </c>
      <c r="M72" s="17"/>
      <c r="N72" s="17"/>
    </row>
    <row r="73" spans="1:14" ht="24">
      <c r="A73" s="12"/>
      <c r="B73" s="11">
        <v>19</v>
      </c>
      <c r="C73" s="166">
        <v>40127</v>
      </c>
      <c r="D73" s="14">
        <v>334.62</v>
      </c>
      <c r="E73" s="14">
        <v>19.656</v>
      </c>
      <c r="F73" s="62">
        <f aca="true" t="shared" si="17" ref="F73:F254">E73*0.0864</f>
        <v>1.6982784</v>
      </c>
      <c r="G73" s="14">
        <f t="shared" si="16"/>
        <v>68.65109666666667</v>
      </c>
      <c r="H73" s="62">
        <f t="shared" si="15"/>
        <v>116.58867460531201</v>
      </c>
      <c r="I73" s="11" t="s">
        <v>90</v>
      </c>
      <c r="J73" s="14">
        <v>69.99579</v>
      </c>
      <c r="K73" s="14">
        <v>69.24029</v>
      </c>
      <c r="L73" s="14">
        <v>66.71721</v>
      </c>
      <c r="M73" s="17"/>
      <c r="N73" s="17"/>
    </row>
    <row r="74" spans="1:14" ht="24">
      <c r="A74" s="12"/>
      <c r="B74" s="11">
        <v>20</v>
      </c>
      <c r="C74" s="166">
        <v>40132</v>
      </c>
      <c r="D74" s="14">
        <v>334.58</v>
      </c>
      <c r="E74" s="14">
        <v>15.288</v>
      </c>
      <c r="F74" s="62">
        <f t="shared" si="17"/>
        <v>1.3208832000000001</v>
      </c>
      <c r="G74" s="14">
        <f t="shared" si="16"/>
        <v>66.68992</v>
      </c>
      <c r="H74" s="62">
        <f t="shared" si="15"/>
        <v>88.08959493734402</v>
      </c>
      <c r="I74" s="11" t="s">
        <v>69</v>
      </c>
      <c r="J74" s="14">
        <v>59.11995</v>
      </c>
      <c r="K74" s="14">
        <v>86.41301</v>
      </c>
      <c r="L74" s="14">
        <v>54.5368</v>
      </c>
      <c r="M74" s="17"/>
      <c r="N74" s="17"/>
    </row>
    <row r="75" spans="1:14" ht="24">
      <c r="A75" s="12"/>
      <c r="B75" s="11">
        <v>21</v>
      </c>
      <c r="C75" s="166">
        <v>40142</v>
      </c>
      <c r="D75" s="14">
        <v>334.6</v>
      </c>
      <c r="E75" s="14">
        <v>17.518</v>
      </c>
      <c r="F75" s="62">
        <f t="shared" si="17"/>
        <v>1.5135552</v>
      </c>
      <c r="G75" s="14">
        <f t="shared" si="16"/>
        <v>53.47862333333333</v>
      </c>
      <c r="H75" s="62">
        <f>G75*F75</f>
        <v>80.942848435008</v>
      </c>
      <c r="I75" s="11" t="s">
        <v>91</v>
      </c>
      <c r="J75" s="14">
        <v>51.66899</v>
      </c>
      <c r="K75" s="14">
        <v>54.61894</v>
      </c>
      <c r="L75" s="14">
        <v>54.14794</v>
      </c>
      <c r="M75" s="17"/>
      <c r="N75" s="17"/>
    </row>
    <row r="76" spans="1:14" ht="24">
      <c r="A76" s="12"/>
      <c r="B76" s="11">
        <v>22</v>
      </c>
      <c r="C76" s="166">
        <v>40152</v>
      </c>
      <c r="D76" s="14">
        <v>334.23</v>
      </c>
      <c r="E76" s="14">
        <v>4.716</v>
      </c>
      <c r="F76" s="62">
        <f t="shared" si="17"/>
        <v>0.40746240000000006</v>
      </c>
      <c r="G76" s="14">
        <f t="shared" si="16"/>
        <v>16.593716666666666</v>
      </c>
      <c r="H76" s="62">
        <f>G76*F76</f>
        <v>6.76131561792</v>
      </c>
      <c r="I76" s="11" t="s">
        <v>92</v>
      </c>
      <c r="J76" s="14">
        <v>15.63606</v>
      </c>
      <c r="K76" s="14">
        <v>12.82242</v>
      </c>
      <c r="L76" s="14">
        <v>21.32267</v>
      </c>
      <c r="M76" s="17"/>
      <c r="N76" s="17"/>
    </row>
    <row r="77" spans="1:14" ht="24">
      <c r="A77" s="12"/>
      <c r="B77" s="11">
        <v>23</v>
      </c>
      <c r="C77" s="166">
        <v>40164</v>
      </c>
      <c r="D77" s="14">
        <v>333.97</v>
      </c>
      <c r="E77" s="14">
        <v>1.023</v>
      </c>
      <c r="F77" s="62">
        <f t="shared" si="17"/>
        <v>0.0883872</v>
      </c>
      <c r="G77" s="14">
        <f t="shared" si="14"/>
        <v>18.929373333333334</v>
      </c>
      <c r="H77" s="62">
        <f t="shared" si="15"/>
        <v>1.673114306688</v>
      </c>
      <c r="I77" s="11" t="s">
        <v>70</v>
      </c>
      <c r="J77" s="14">
        <v>21.68665</v>
      </c>
      <c r="K77" s="14">
        <v>13.2318</v>
      </c>
      <c r="L77" s="14">
        <v>21.86967</v>
      </c>
      <c r="M77" s="17"/>
      <c r="N77" s="17"/>
    </row>
    <row r="78" spans="1:14" ht="24">
      <c r="A78" s="12"/>
      <c r="B78" s="11">
        <v>24</v>
      </c>
      <c r="C78" s="166">
        <v>40166</v>
      </c>
      <c r="D78" s="14">
        <v>333.96</v>
      </c>
      <c r="E78" s="14">
        <v>0.647</v>
      </c>
      <c r="F78" s="62">
        <f t="shared" si="17"/>
        <v>0.05590080000000001</v>
      </c>
      <c r="G78" s="14">
        <f aca="true" t="shared" si="18" ref="G78:G86">+AVERAGE(J78:L78)</f>
        <v>15.8382</v>
      </c>
      <c r="H78" s="62">
        <f t="shared" si="15"/>
        <v>0.8853680505600001</v>
      </c>
      <c r="I78" s="11" t="s">
        <v>71</v>
      </c>
      <c r="J78" s="14">
        <v>13.71374</v>
      </c>
      <c r="K78" s="14">
        <v>16.21797</v>
      </c>
      <c r="L78" s="14">
        <v>17.58289</v>
      </c>
      <c r="M78" s="17"/>
      <c r="N78" s="17"/>
    </row>
    <row r="79" spans="1:14" ht="24">
      <c r="A79" s="12"/>
      <c r="B79" s="11">
        <v>25</v>
      </c>
      <c r="C79" s="166">
        <v>40171</v>
      </c>
      <c r="D79" s="14">
        <v>333.96</v>
      </c>
      <c r="E79" s="14">
        <v>0.672</v>
      </c>
      <c r="F79" s="62">
        <f t="shared" si="17"/>
        <v>0.05806080000000001</v>
      </c>
      <c r="G79" s="14">
        <f t="shared" si="18"/>
        <v>14.004276666666668</v>
      </c>
      <c r="H79" s="62">
        <f aca="true" t="shared" si="19" ref="H79:H86">G79*F79</f>
        <v>0.8130995066880002</v>
      </c>
      <c r="I79" s="11" t="s">
        <v>93</v>
      </c>
      <c r="J79" s="14">
        <v>20.44899</v>
      </c>
      <c r="K79" s="14">
        <v>6.98196</v>
      </c>
      <c r="L79" s="14">
        <v>14.58188</v>
      </c>
      <c r="M79" s="17"/>
      <c r="N79" s="17"/>
    </row>
    <row r="80" spans="1:14" ht="24">
      <c r="A80" s="12"/>
      <c r="B80" s="11">
        <v>26</v>
      </c>
      <c r="C80" s="166">
        <v>40193</v>
      </c>
      <c r="D80" s="14">
        <v>332.94</v>
      </c>
      <c r="E80" s="14">
        <v>0.487</v>
      </c>
      <c r="F80" s="62">
        <f t="shared" si="17"/>
        <v>0.042076800000000004</v>
      </c>
      <c r="G80" s="14">
        <f t="shared" si="18"/>
        <v>37.58718666666667</v>
      </c>
      <c r="H80" s="62">
        <f t="shared" si="19"/>
        <v>1.5815485359360002</v>
      </c>
      <c r="I80" s="11" t="s">
        <v>94</v>
      </c>
      <c r="J80" s="14">
        <v>12.81285</v>
      </c>
      <c r="K80" s="14">
        <v>11.61103</v>
      </c>
      <c r="L80" s="14">
        <v>88.33768</v>
      </c>
      <c r="M80" s="17"/>
      <c r="N80" s="17"/>
    </row>
    <row r="81" spans="1:14" ht="24">
      <c r="A81" s="12"/>
      <c r="B81" s="11">
        <v>27</v>
      </c>
      <c r="C81" s="166">
        <v>40197</v>
      </c>
      <c r="D81" s="14">
        <v>334.71</v>
      </c>
      <c r="E81" s="14">
        <v>0.375</v>
      </c>
      <c r="F81" s="62">
        <f t="shared" si="17"/>
        <v>0.0324</v>
      </c>
      <c r="G81" s="14">
        <f t="shared" si="18"/>
        <v>21.9602</v>
      </c>
      <c r="H81" s="62">
        <f t="shared" si="19"/>
        <v>0.71151048</v>
      </c>
      <c r="I81" s="11" t="s">
        <v>95</v>
      </c>
      <c r="J81" s="14">
        <v>26.43857</v>
      </c>
      <c r="K81" s="14">
        <v>20.99504</v>
      </c>
      <c r="L81" s="14">
        <v>18.44699</v>
      </c>
      <c r="M81" s="17"/>
      <c r="N81" s="17"/>
    </row>
    <row r="82" spans="1:14" ht="24">
      <c r="A82" s="12"/>
      <c r="B82" s="11">
        <v>28</v>
      </c>
      <c r="C82" s="166">
        <v>40203</v>
      </c>
      <c r="D82" s="14">
        <v>334.7</v>
      </c>
      <c r="E82" s="14">
        <v>0.669</v>
      </c>
      <c r="F82" s="62">
        <f t="shared" si="17"/>
        <v>0.05780160000000001</v>
      </c>
      <c r="G82" s="14">
        <f t="shared" si="18"/>
        <v>14.319123333333332</v>
      </c>
      <c r="H82" s="62">
        <f t="shared" si="19"/>
        <v>0.827668239264</v>
      </c>
      <c r="I82" s="11" t="s">
        <v>96</v>
      </c>
      <c r="J82" s="14">
        <v>8.92342</v>
      </c>
      <c r="K82" s="14">
        <v>15.1766</v>
      </c>
      <c r="L82" s="14">
        <v>18.85735</v>
      </c>
      <c r="M82" s="17"/>
      <c r="N82" s="17"/>
    </row>
    <row r="83" spans="1:14" ht="24">
      <c r="A83" s="12"/>
      <c r="B83" s="11">
        <v>29</v>
      </c>
      <c r="C83" s="166">
        <v>40221</v>
      </c>
      <c r="D83" s="14">
        <v>332.64</v>
      </c>
      <c r="E83" s="12">
        <v>0.558</v>
      </c>
      <c r="F83" s="62">
        <f t="shared" si="17"/>
        <v>0.04821120000000001</v>
      </c>
      <c r="G83" s="14">
        <f t="shared" si="18"/>
        <v>14.788846666666666</v>
      </c>
      <c r="H83" s="62">
        <f t="shared" si="19"/>
        <v>0.7129880444160002</v>
      </c>
      <c r="I83" s="11" t="s">
        <v>97</v>
      </c>
      <c r="J83" s="14">
        <v>15.21298</v>
      </c>
      <c r="K83" s="14">
        <v>20.95985</v>
      </c>
      <c r="L83" s="14">
        <v>8.19371</v>
      </c>
      <c r="M83" s="17"/>
      <c r="N83" s="17"/>
    </row>
    <row r="84" spans="1:14" ht="24">
      <c r="A84" s="12"/>
      <c r="B84" s="11">
        <v>30</v>
      </c>
      <c r="C84" s="166">
        <v>40227</v>
      </c>
      <c r="D84" s="14">
        <v>334.61</v>
      </c>
      <c r="E84" s="14">
        <v>0.301</v>
      </c>
      <c r="F84" s="62">
        <f t="shared" si="17"/>
        <v>0.0260064</v>
      </c>
      <c r="G84" s="14">
        <f t="shared" si="18"/>
        <v>16.92515333333333</v>
      </c>
      <c r="H84" s="62">
        <f t="shared" si="19"/>
        <v>0.4401623076479999</v>
      </c>
      <c r="I84" s="11" t="s">
        <v>98</v>
      </c>
      <c r="J84" s="14">
        <v>15.66886</v>
      </c>
      <c r="K84" s="14">
        <v>9.69713</v>
      </c>
      <c r="L84" s="14">
        <v>25.40947</v>
      </c>
      <c r="M84" s="17"/>
      <c r="N84" s="17"/>
    </row>
    <row r="85" spans="1:14" ht="24">
      <c r="A85" s="12"/>
      <c r="B85" s="11">
        <v>31</v>
      </c>
      <c r="C85" s="166">
        <v>40245</v>
      </c>
      <c r="D85" s="14">
        <v>334.64</v>
      </c>
      <c r="E85" s="14">
        <v>0.307</v>
      </c>
      <c r="F85" s="62">
        <f t="shared" si="17"/>
        <v>0.0265248</v>
      </c>
      <c r="G85" s="14">
        <f t="shared" si="18"/>
        <v>54.13417999999999</v>
      </c>
      <c r="H85" s="62">
        <f t="shared" si="19"/>
        <v>1.4358982976639998</v>
      </c>
      <c r="I85" s="11" t="s">
        <v>99</v>
      </c>
      <c r="J85" s="14">
        <v>63.28729</v>
      </c>
      <c r="K85" s="14">
        <v>55.39111</v>
      </c>
      <c r="L85" s="14">
        <v>43.72414</v>
      </c>
      <c r="M85" s="17"/>
      <c r="N85" s="17"/>
    </row>
    <row r="86" spans="1:14" ht="24.75" thickBot="1">
      <c r="A86" s="79"/>
      <c r="B86" s="64">
        <v>32</v>
      </c>
      <c r="C86" s="167">
        <v>40259</v>
      </c>
      <c r="D86" s="65">
        <v>334.65</v>
      </c>
      <c r="E86" s="65">
        <v>0.301</v>
      </c>
      <c r="F86" s="66">
        <f t="shared" si="17"/>
        <v>0.0260064</v>
      </c>
      <c r="G86" s="65">
        <f t="shared" si="18"/>
        <v>31.419726666666666</v>
      </c>
      <c r="H86" s="66">
        <f t="shared" si="19"/>
        <v>0.8171139795839999</v>
      </c>
      <c r="I86" s="64" t="s">
        <v>100</v>
      </c>
      <c r="J86" s="65">
        <v>29.21706</v>
      </c>
      <c r="K86" s="65">
        <v>35.89459</v>
      </c>
      <c r="L86" s="65">
        <v>29.14753</v>
      </c>
      <c r="M86" s="17"/>
      <c r="N86" s="17"/>
    </row>
    <row r="87" spans="1:14" ht="24">
      <c r="A87" s="12"/>
      <c r="B87" s="71">
        <v>1</v>
      </c>
      <c r="C87" s="169">
        <v>40273</v>
      </c>
      <c r="D87" s="72">
        <v>334.65</v>
      </c>
      <c r="E87" s="72">
        <v>0.503</v>
      </c>
      <c r="F87" s="73">
        <f t="shared" si="17"/>
        <v>0.0434592</v>
      </c>
      <c r="G87" s="14">
        <f aca="true" t="shared" si="20" ref="G87:G188">+AVERAGE(J87:L87)</f>
        <v>91.28603666666667</v>
      </c>
      <c r="H87" s="62">
        <f aca="true" t="shared" si="21" ref="H87:H188">G87*F87</f>
        <v>3.967218124704001</v>
      </c>
      <c r="I87" s="76" t="s">
        <v>101</v>
      </c>
      <c r="J87" s="14">
        <v>60.69502</v>
      </c>
      <c r="K87" s="14">
        <v>102.39386</v>
      </c>
      <c r="L87" s="14">
        <v>110.76923</v>
      </c>
      <c r="M87" s="17"/>
      <c r="N87" s="17"/>
    </row>
    <row r="88" spans="1:14" ht="24">
      <c r="A88" s="12"/>
      <c r="B88" s="11">
        <v>2</v>
      </c>
      <c r="C88" s="166">
        <v>40291</v>
      </c>
      <c r="D88" s="14">
        <v>334.57</v>
      </c>
      <c r="E88" s="14">
        <v>0.307</v>
      </c>
      <c r="F88" s="62">
        <f t="shared" si="17"/>
        <v>0.0265248</v>
      </c>
      <c r="G88" s="14">
        <f t="shared" si="20"/>
        <v>91.83338333333334</v>
      </c>
      <c r="H88" s="62">
        <f t="shared" si="21"/>
        <v>2.4358621262400004</v>
      </c>
      <c r="I88" s="11" t="s">
        <v>102</v>
      </c>
      <c r="J88" s="14">
        <v>92.93786</v>
      </c>
      <c r="K88" s="14">
        <v>82.89152</v>
      </c>
      <c r="L88" s="14">
        <v>99.67077</v>
      </c>
      <c r="M88" s="17"/>
      <c r="N88" s="17"/>
    </row>
    <row r="89" spans="1:14" ht="24">
      <c r="A89" s="12"/>
      <c r="B89" s="11">
        <v>3</v>
      </c>
      <c r="C89" s="166">
        <v>40303</v>
      </c>
      <c r="D89" s="14">
        <v>334.56</v>
      </c>
      <c r="E89" s="14">
        <v>0.286</v>
      </c>
      <c r="F89" s="62">
        <f t="shared" si="17"/>
        <v>0.0247104</v>
      </c>
      <c r="G89" s="14">
        <f t="shared" si="20"/>
        <v>16.507279999999998</v>
      </c>
      <c r="H89" s="62">
        <f t="shared" si="21"/>
        <v>0.40790149171199996</v>
      </c>
      <c r="I89" s="77" t="s">
        <v>103</v>
      </c>
      <c r="J89" s="14">
        <v>11.27325</v>
      </c>
      <c r="K89" s="14">
        <v>17.43057</v>
      </c>
      <c r="L89" s="14">
        <v>20.81802</v>
      </c>
      <c r="M89" s="17"/>
      <c r="N89" s="17"/>
    </row>
    <row r="90" spans="1:14" ht="24">
      <c r="A90" s="12"/>
      <c r="B90" s="11">
        <v>4</v>
      </c>
      <c r="C90" s="166">
        <v>40318</v>
      </c>
      <c r="D90" s="14">
        <v>334.5</v>
      </c>
      <c r="E90" s="14">
        <v>3.002</v>
      </c>
      <c r="F90" s="62">
        <f t="shared" si="17"/>
        <v>0.2593728</v>
      </c>
      <c r="G90" s="14">
        <f t="shared" si="20"/>
        <v>44.34259666666666</v>
      </c>
      <c r="H90" s="62">
        <f t="shared" si="21"/>
        <v>11.501263456703999</v>
      </c>
      <c r="I90" s="11" t="s">
        <v>104</v>
      </c>
      <c r="J90" s="14">
        <v>43.87905</v>
      </c>
      <c r="K90" s="14">
        <v>43.08074</v>
      </c>
      <c r="L90" s="14">
        <v>46.068</v>
      </c>
      <c r="M90" s="17"/>
      <c r="N90" s="17"/>
    </row>
    <row r="91" spans="1:14" ht="24">
      <c r="A91" s="12"/>
      <c r="B91" s="11">
        <v>5</v>
      </c>
      <c r="C91" s="166">
        <v>40337</v>
      </c>
      <c r="D91" s="14">
        <v>334.41</v>
      </c>
      <c r="E91" s="14">
        <v>3.907</v>
      </c>
      <c r="F91" s="62">
        <f t="shared" si="17"/>
        <v>0.3375648</v>
      </c>
      <c r="G91" s="14">
        <f t="shared" si="20"/>
        <v>87.69876666666666</v>
      </c>
      <c r="H91" s="62">
        <f t="shared" si="21"/>
        <v>29.604016630079997</v>
      </c>
      <c r="I91" s="11" t="s">
        <v>105</v>
      </c>
      <c r="J91" s="14">
        <v>82.42924</v>
      </c>
      <c r="K91" s="14">
        <v>81.5777</v>
      </c>
      <c r="L91" s="14">
        <v>99.08936</v>
      </c>
      <c r="M91" s="17"/>
      <c r="N91" s="17"/>
    </row>
    <row r="92" spans="1:14" ht="24">
      <c r="A92" s="12"/>
      <c r="B92" s="11">
        <v>6</v>
      </c>
      <c r="C92" s="166">
        <v>40343</v>
      </c>
      <c r="D92" s="14">
        <v>334.53</v>
      </c>
      <c r="E92" s="14">
        <v>15.684</v>
      </c>
      <c r="F92" s="62">
        <f t="shared" si="17"/>
        <v>1.3550976</v>
      </c>
      <c r="G92" s="14">
        <f t="shared" si="20"/>
        <v>14.863526666666667</v>
      </c>
      <c r="H92" s="62">
        <f t="shared" si="21"/>
        <v>20.141529313535997</v>
      </c>
      <c r="I92" s="11" t="s">
        <v>106</v>
      </c>
      <c r="J92" s="14">
        <v>14.49499</v>
      </c>
      <c r="K92" s="14">
        <v>9.24841</v>
      </c>
      <c r="L92" s="14">
        <v>20.84718</v>
      </c>
      <c r="M92" s="17"/>
      <c r="N92" s="17"/>
    </row>
    <row r="93" spans="1:14" ht="24">
      <c r="A93" s="12"/>
      <c r="B93" s="11">
        <v>7</v>
      </c>
      <c r="C93" s="166">
        <v>40354</v>
      </c>
      <c r="D93" s="14">
        <v>334.13</v>
      </c>
      <c r="E93" s="14">
        <v>0.946</v>
      </c>
      <c r="F93" s="62">
        <f t="shared" si="17"/>
        <v>0.0817344</v>
      </c>
      <c r="G93" s="14">
        <f t="shared" si="20"/>
        <v>481.2686233333333</v>
      </c>
      <c r="H93" s="62">
        <f t="shared" si="21"/>
        <v>39.336202166976</v>
      </c>
      <c r="I93" s="11" t="s">
        <v>107</v>
      </c>
      <c r="J93" s="14">
        <v>481.45574</v>
      </c>
      <c r="K93" s="14">
        <v>481.28006</v>
      </c>
      <c r="L93" s="14">
        <v>481.07007</v>
      </c>
      <c r="M93" s="17"/>
      <c r="N93" s="17"/>
    </row>
    <row r="94" spans="1:14" ht="24">
      <c r="A94" s="12"/>
      <c r="B94" s="11">
        <v>8</v>
      </c>
      <c r="C94" s="166">
        <v>40367</v>
      </c>
      <c r="D94" s="14">
        <v>334.01</v>
      </c>
      <c r="E94" s="14">
        <v>0.522</v>
      </c>
      <c r="F94" s="62">
        <f t="shared" si="17"/>
        <v>0.0451008</v>
      </c>
      <c r="G94" s="14">
        <f t="shared" si="20"/>
        <v>14.965466666666666</v>
      </c>
      <c r="H94" s="62">
        <f t="shared" si="21"/>
        <v>0.67495451904</v>
      </c>
      <c r="I94" s="11" t="s">
        <v>79</v>
      </c>
      <c r="J94" s="14">
        <v>18.04533</v>
      </c>
      <c r="K94" s="14">
        <v>18.30581</v>
      </c>
      <c r="L94" s="14">
        <v>8.54526</v>
      </c>
      <c r="M94" s="17"/>
      <c r="N94" s="17"/>
    </row>
    <row r="95" spans="1:14" ht="24">
      <c r="A95" s="12"/>
      <c r="B95" s="11">
        <v>9</v>
      </c>
      <c r="C95" s="166">
        <v>40373</v>
      </c>
      <c r="D95" s="14">
        <v>334.01</v>
      </c>
      <c r="E95" s="14">
        <v>0.495</v>
      </c>
      <c r="F95" s="62">
        <f t="shared" si="17"/>
        <v>0.042768</v>
      </c>
      <c r="G95" s="14">
        <f t="shared" si="20"/>
        <v>214.46417333333332</v>
      </c>
      <c r="H95" s="62">
        <f t="shared" si="21"/>
        <v>9.172203765119999</v>
      </c>
      <c r="I95" s="11" t="s">
        <v>80</v>
      </c>
      <c r="J95" s="14">
        <v>199.76012</v>
      </c>
      <c r="K95" s="14">
        <v>246.04184</v>
      </c>
      <c r="L95" s="14">
        <v>197.59056</v>
      </c>
      <c r="M95" s="17"/>
      <c r="N95" s="17"/>
    </row>
    <row r="96" spans="1:14" ht="24">
      <c r="A96" s="12"/>
      <c r="B96" s="11">
        <v>10</v>
      </c>
      <c r="C96" s="166">
        <v>40387</v>
      </c>
      <c r="D96" s="14">
        <v>334.73</v>
      </c>
      <c r="E96" s="14">
        <v>20.02</v>
      </c>
      <c r="F96" s="62">
        <f t="shared" si="17"/>
        <v>1.7297280000000002</v>
      </c>
      <c r="G96" s="14">
        <f t="shared" si="20"/>
        <v>42.66773333333333</v>
      </c>
      <c r="H96" s="62">
        <f t="shared" si="21"/>
        <v>73.8035730432</v>
      </c>
      <c r="I96" s="11" t="s">
        <v>81</v>
      </c>
      <c r="J96" s="14">
        <v>46.30758</v>
      </c>
      <c r="K96" s="14">
        <v>39.68802</v>
      </c>
      <c r="L96" s="14">
        <v>42.0076</v>
      </c>
      <c r="M96" s="17"/>
      <c r="N96" s="17"/>
    </row>
    <row r="97" spans="1:14" ht="24">
      <c r="A97" s="12"/>
      <c r="B97" s="11">
        <v>11</v>
      </c>
      <c r="C97" s="166">
        <v>40394</v>
      </c>
      <c r="D97" s="14">
        <v>334.6</v>
      </c>
      <c r="E97" s="14">
        <v>15.084</v>
      </c>
      <c r="F97" s="62">
        <f t="shared" si="17"/>
        <v>1.3032576</v>
      </c>
      <c r="G97" s="14">
        <f t="shared" si="20"/>
        <v>645.7933966666666</v>
      </c>
      <c r="H97" s="62">
        <f t="shared" si="21"/>
        <v>841.6351522356479</v>
      </c>
      <c r="I97" s="11" t="s">
        <v>82</v>
      </c>
      <c r="J97" s="14">
        <v>400.24652</v>
      </c>
      <c r="K97" s="14">
        <v>526.91082</v>
      </c>
      <c r="L97" s="14">
        <v>1010.22285</v>
      </c>
      <c r="M97" s="17"/>
      <c r="N97" s="17"/>
    </row>
    <row r="98" spans="1:14" ht="24">
      <c r="A98" s="12"/>
      <c r="B98" s="11">
        <v>12</v>
      </c>
      <c r="C98" s="166">
        <v>40402</v>
      </c>
      <c r="D98" s="14">
        <v>335.42</v>
      </c>
      <c r="E98" s="14">
        <v>46.674</v>
      </c>
      <c r="F98" s="62">
        <f t="shared" si="17"/>
        <v>4.0326336000000005</v>
      </c>
      <c r="G98" s="14">
        <f t="shared" si="20"/>
        <v>253.82666666666668</v>
      </c>
      <c r="H98" s="62">
        <f t="shared" si="21"/>
        <v>1023.5899445760002</v>
      </c>
      <c r="I98" s="11" t="s">
        <v>83</v>
      </c>
      <c r="J98" s="14">
        <v>271.54992</v>
      </c>
      <c r="K98" s="14">
        <v>232.3444</v>
      </c>
      <c r="L98" s="14">
        <v>257.58568</v>
      </c>
      <c r="M98" s="17"/>
      <c r="N98" s="17"/>
    </row>
    <row r="99" spans="1:14" ht="24">
      <c r="A99" s="12"/>
      <c r="B99" s="11">
        <v>13</v>
      </c>
      <c r="C99" s="166">
        <v>40411</v>
      </c>
      <c r="D99" s="14">
        <v>334.85</v>
      </c>
      <c r="E99" s="14">
        <v>20.927</v>
      </c>
      <c r="F99" s="62">
        <f t="shared" si="17"/>
        <v>1.8080928</v>
      </c>
      <c r="G99" s="14">
        <f t="shared" si="20"/>
        <v>330.81412</v>
      </c>
      <c r="H99" s="62">
        <f t="shared" si="21"/>
        <v>598.1426285103361</v>
      </c>
      <c r="I99" s="11" t="s">
        <v>84</v>
      </c>
      <c r="J99" s="14">
        <v>304.24632</v>
      </c>
      <c r="K99" s="14">
        <v>357.22767</v>
      </c>
      <c r="L99" s="14">
        <v>330.96837</v>
      </c>
      <c r="M99" s="17"/>
      <c r="N99" s="17"/>
    </row>
    <row r="100" spans="1:14" ht="24">
      <c r="A100" s="12"/>
      <c r="B100" s="11">
        <v>14</v>
      </c>
      <c r="C100" s="166">
        <v>40427</v>
      </c>
      <c r="D100" s="14">
        <v>334.58</v>
      </c>
      <c r="E100" s="14">
        <v>15.557</v>
      </c>
      <c r="F100" s="62">
        <f t="shared" si="17"/>
        <v>1.3441248000000001</v>
      </c>
      <c r="G100" s="14">
        <f t="shared" si="20"/>
        <v>461.40126000000004</v>
      </c>
      <c r="H100" s="62">
        <f t="shared" si="21"/>
        <v>620.1808763172481</v>
      </c>
      <c r="I100" s="11" t="s">
        <v>85</v>
      </c>
      <c r="J100" s="14">
        <v>221.15749</v>
      </c>
      <c r="K100" s="14">
        <v>397.87798</v>
      </c>
      <c r="L100" s="14">
        <v>765.16831</v>
      </c>
      <c r="M100" s="17"/>
      <c r="N100" s="17"/>
    </row>
    <row r="101" spans="1:14" ht="24">
      <c r="A101" s="12"/>
      <c r="B101" s="11">
        <v>15</v>
      </c>
      <c r="C101" s="166">
        <v>40433</v>
      </c>
      <c r="D101" s="14">
        <v>336.6</v>
      </c>
      <c r="E101" s="14">
        <v>146.187</v>
      </c>
      <c r="F101" s="62">
        <f t="shared" si="17"/>
        <v>12.6305568</v>
      </c>
      <c r="G101" s="14">
        <f t="shared" si="20"/>
        <v>213.6602366666667</v>
      </c>
      <c r="H101" s="62">
        <f t="shared" si="21"/>
        <v>2698.6477551197763</v>
      </c>
      <c r="I101" s="11" t="s">
        <v>86</v>
      </c>
      <c r="J101" s="14">
        <v>221.20741</v>
      </c>
      <c r="K101" s="14">
        <v>190.21918</v>
      </c>
      <c r="L101" s="14">
        <v>229.55412</v>
      </c>
      <c r="M101" s="17"/>
      <c r="N101" s="17"/>
    </row>
    <row r="102" spans="1:14" ht="24">
      <c r="A102" s="12"/>
      <c r="B102" s="11">
        <v>16</v>
      </c>
      <c r="C102" s="166">
        <v>40449</v>
      </c>
      <c r="D102" s="14">
        <v>338.08</v>
      </c>
      <c r="E102" s="14">
        <v>225.072</v>
      </c>
      <c r="F102" s="62">
        <f t="shared" si="17"/>
        <v>19.446220800000003</v>
      </c>
      <c r="G102" s="14">
        <f t="shared" si="20"/>
        <v>2452.171216666667</v>
      </c>
      <c r="H102" s="62">
        <f t="shared" si="21"/>
        <v>47685.46291870465</v>
      </c>
      <c r="I102" s="11" t="s">
        <v>87</v>
      </c>
      <c r="J102" s="14">
        <v>2275.19248</v>
      </c>
      <c r="K102" s="14">
        <v>2665.22416</v>
      </c>
      <c r="L102" s="14">
        <v>2416.09701</v>
      </c>
      <c r="M102" s="17"/>
      <c r="N102" s="17"/>
    </row>
    <row r="103" spans="1:14" ht="24">
      <c r="A103" s="12"/>
      <c r="B103" s="11">
        <v>17</v>
      </c>
      <c r="C103" s="166">
        <v>40456</v>
      </c>
      <c r="D103" s="14">
        <v>334.66</v>
      </c>
      <c r="E103" s="14">
        <v>18.23</v>
      </c>
      <c r="F103" s="62">
        <f t="shared" si="17"/>
        <v>1.575072</v>
      </c>
      <c r="G103" s="14">
        <f t="shared" si="20"/>
        <v>186.24868666666666</v>
      </c>
      <c r="H103" s="62">
        <f t="shared" si="21"/>
        <v>293.35509140543996</v>
      </c>
      <c r="I103" s="11" t="s">
        <v>88</v>
      </c>
      <c r="J103" s="14">
        <v>177.73563</v>
      </c>
      <c r="K103" s="14">
        <v>212.66983</v>
      </c>
      <c r="L103" s="14">
        <v>168.3406</v>
      </c>
      <c r="M103" s="17"/>
      <c r="N103" s="17"/>
    </row>
    <row r="104" spans="1:14" ht="24">
      <c r="A104" s="12"/>
      <c r="B104" s="11">
        <v>18</v>
      </c>
      <c r="C104" s="166">
        <v>40464</v>
      </c>
      <c r="D104" s="14">
        <v>334.43</v>
      </c>
      <c r="E104" s="14">
        <v>46.674</v>
      </c>
      <c r="F104" s="62">
        <f t="shared" si="17"/>
        <v>4.0326336000000005</v>
      </c>
      <c r="G104" s="14">
        <f t="shared" si="20"/>
        <v>194.48959666666667</v>
      </c>
      <c r="H104" s="62">
        <f t="shared" si="21"/>
        <v>784.3052823684482</v>
      </c>
      <c r="I104" s="11" t="s">
        <v>89</v>
      </c>
      <c r="J104" s="14">
        <v>175.06933</v>
      </c>
      <c r="K104" s="14">
        <v>196.25304</v>
      </c>
      <c r="L104" s="14">
        <v>212.14642</v>
      </c>
      <c r="M104" s="17"/>
      <c r="N104" s="17"/>
    </row>
    <row r="105" spans="1:14" ht="24">
      <c r="A105" s="12"/>
      <c r="B105" s="11">
        <v>19</v>
      </c>
      <c r="C105" s="166">
        <v>40478</v>
      </c>
      <c r="D105" s="14">
        <v>335.15</v>
      </c>
      <c r="E105" s="14">
        <v>31.185</v>
      </c>
      <c r="F105" s="62">
        <f t="shared" si="17"/>
        <v>2.694384</v>
      </c>
      <c r="G105" s="14">
        <f t="shared" si="20"/>
        <v>166.50395333333333</v>
      </c>
      <c r="H105" s="62">
        <f t="shared" si="21"/>
        <v>448.62558779807995</v>
      </c>
      <c r="I105" s="11" t="s">
        <v>90</v>
      </c>
      <c r="J105" s="14">
        <v>188.43044</v>
      </c>
      <c r="K105" s="14">
        <v>154.9534</v>
      </c>
      <c r="L105" s="14">
        <v>156.12802</v>
      </c>
      <c r="M105" s="17"/>
      <c r="N105" s="17"/>
    </row>
    <row r="106" spans="1:14" ht="24">
      <c r="A106" s="12"/>
      <c r="B106" s="11">
        <v>20</v>
      </c>
      <c r="C106" s="166">
        <v>40485</v>
      </c>
      <c r="D106" s="14">
        <v>334.88</v>
      </c>
      <c r="E106" s="14">
        <v>23.692</v>
      </c>
      <c r="F106" s="62">
        <f t="shared" si="17"/>
        <v>2.0469888000000003</v>
      </c>
      <c r="G106" s="14">
        <f t="shared" si="20"/>
        <v>95.21870000000001</v>
      </c>
      <c r="H106" s="62">
        <f t="shared" si="21"/>
        <v>194.91161245056006</v>
      </c>
      <c r="I106" s="11" t="s">
        <v>69</v>
      </c>
      <c r="J106" s="14">
        <v>102.46236</v>
      </c>
      <c r="K106" s="14">
        <v>101.2485</v>
      </c>
      <c r="L106" s="14">
        <v>81.94524</v>
      </c>
      <c r="M106" s="17"/>
      <c r="N106" s="17"/>
    </row>
    <row r="107" spans="1:14" ht="24">
      <c r="A107" s="12"/>
      <c r="B107" s="11">
        <v>21</v>
      </c>
      <c r="C107" s="166">
        <v>40497</v>
      </c>
      <c r="D107" s="14">
        <v>334.4</v>
      </c>
      <c r="E107" s="14">
        <v>10.85</v>
      </c>
      <c r="F107" s="62">
        <f t="shared" si="17"/>
        <v>0.93744</v>
      </c>
      <c r="G107" s="14">
        <f t="shared" si="20"/>
        <v>99.60570333333334</v>
      </c>
      <c r="H107" s="62">
        <f t="shared" si="21"/>
        <v>93.37437053280001</v>
      </c>
      <c r="I107" s="11" t="s">
        <v>91</v>
      </c>
      <c r="J107" s="14">
        <v>78.75058</v>
      </c>
      <c r="K107" s="14">
        <v>106.44351</v>
      </c>
      <c r="L107" s="14">
        <v>113.62302</v>
      </c>
      <c r="M107" s="17"/>
      <c r="N107" s="17"/>
    </row>
    <row r="108" spans="1:14" ht="24">
      <c r="A108" s="12"/>
      <c r="B108" s="11">
        <v>22</v>
      </c>
      <c r="C108" s="166">
        <v>40504</v>
      </c>
      <c r="D108" s="14">
        <v>334.38</v>
      </c>
      <c r="E108" s="14">
        <v>10.04</v>
      </c>
      <c r="F108" s="62">
        <f t="shared" si="17"/>
        <v>0.867456</v>
      </c>
      <c r="G108" s="14">
        <f t="shared" si="20"/>
        <v>86.11591333333332</v>
      </c>
      <c r="H108" s="62">
        <f t="shared" si="21"/>
        <v>74.70176571648</v>
      </c>
      <c r="I108" s="11" t="s">
        <v>92</v>
      </c>
      <c r="J108" s="14">
        <v>72.7916</v>
      </c>
      <c r="K108" s="14">
        <v>98.94148</v>
      </c>
      <c r="L108" s="14">
        <v>86.61466</v>
      </c>
      <c r="M108" s="17"/>
      <c r="N108" s="17"/>
    </row>
    <row r="109" spans="1:14" ht="24">
      <c r="A109" s="12"/>
      <c r="B109" s="11">
        <v>23</v>
      </c>
      <c r="C109" s="166">
        <v>40520</v>
      </c>
      <c r="D109" s="14">
        <v>333.89</v>
      </c>
      <c r="E109" s="14">
        <v>0.48</v>
      </c>
      <c r="F109" s="62">
        <f t="shared" si="17"/>
        <v>0.041472</v>
      </c>
      <c r="G109" s="14">
        <f t="shared" si="20"/>
        <v>11.33799</v>
      </c>
      <c r="H109" s="62">
        <f t="shared" si="21"/>
        <v>0.47020912128000003</v>
      </c>
      <c r="I109" s="11" t="s">
        <v>70</v>
      </c>
      <c r="J109" s="14">
        <v>4.95264</v>
      </c>
      <c r="K109" s="14">
        <v>13.87805</v>
      </c>
      <c r="L109" s="14">
        <v>15.18328</v>
      </c>
      <c r="M109" s="17"/>
      <c r="N109" s="17"/>
    </row>
    <row r="110" spans="1:14" ht="24">
      <c r="A110" s="12"/>
      <c r="B110" s="11">
        <v>24</v>
      </c>
      <c r="C110" s="166">
        <v>40525</v>
      </c>
      <c r="D110" s="14">
        <v>334.01</v>
      </c>
      <c r="E110" s="14">
        <v>1.88</v>
      </c>
      <c r="F110" s="62">
        <f t="shared" si="17"/>
        <v>0.162432</v>
      </c>
      <c r="G110" s="14">
        <f t="shared" si="20"/>
        <v>14.882600000000002</v>
      </c>
      <c r="H110" s="62">
        <f t="shared" si="21"/>
        <v>2.4174104832000003</v>
      </c>
      <c r="I110" s="11" t="s">
        <v>71</v>
      </c>
      <c r="J110" s="14">
        <v>17.12591</v>
      </c>
      <c r="K110" s="14">
        <v>16.79951</v>
      </c>
      <c r="L110" s="14">
        <v>10.72238</v>
      </c>
      <c r="M110" s="17"/>
      <c r="N110" s="17"/>
    </row>
    <row r="111" spans="1:14" ht="24">
      <c r="A111" s="12"/>
      <c r="B111" s="11">
        <v>25</v>
      </c>
      <c r="C111" s="166">
        <v>40538</v>
      </c>
      <c r="D111" s="14">
        <v>333.9</v>
      </c>
      <c r="E111" s="14">
        <v>0.443</v>
      </c>
      <c r="F111" s="62">
        <f t="shared" si="17"/>
        <v>0.0382752</v>
      </c>
      <c r="G111" s="14">
        <f t="shared" si="20"/>
        <v>16.4323</v>
      </c>
      <c r="H111" s="62">
        <f t="shared" si="21"/>
        <v>0.6289495689600001</v>
      </c>
      <c r="I111" s="11" t="s">
        <v>93</v>
      </c>
      <c r="J111" s="14">
        <v>12.06847</v>
      </c>
      <c r="K111" s="14">
        <v>14.04962</v>
      </c>
      <c r="L111" s="14">
        <v>23.17881</v>
      </c>
      <c r="M111" s="17"/>
      <c r="N111" s="17"/>
    </row>
    <row r="112" spans="1:14" ht="24">
      <c r="A112" s="12"/>
      <c r="B112" s="11">
        <v>26</v>
      </c>
      <c r="C112" s="166">
        <v>40551</v>
      </c>
      <c r="D112" s="14">
        <v>333.89</v>
      </c>
      <c r="E112" s="14">
        <v>0.465</v>
      </c>
      <c r="F112" s="62">
        <f t="shared" si="17"/>
        <v>0.040176</v>
      </c>
      <c r="G112" s="14">
        <f t="shared" si="20"/>
        <v>134.95569666666668</v>
      </c>
      <c r="H112" s="62">
        <f t="shared" si="21"/>
        <v>5.421980069280001</v>
      </c>
      <c r="I112" s="11" t="s">
        <v>94</v>
      </c>
      <c r="J112" s="14">
        <v>143.40258</v>
      </c>
      <c r="K112" s="14">
        <v>151.01928</v>
      </c>
      <c r="L112" s="14">
        <v>110.44523</v>
      </c>
      <c r="M112" s="17"/>
      <c r="N112" s="17"/>
    </row>
    <row r="113" spans="1:14" ht="24">
      <c r="A113" s="12"/>
      <c r="B113" s="11">
        <v>27</v>
      </c>
      <c r="C113" s="166">
        <v>40557</v>
      </c>
      <c r="D113" s="14">
        <v>333.88</v>
      </c>
      <c r="E113" s="14">
        <v>0.436</v>
      </c>
      <c r="F113" s="62">
        <f t="shared" si="17"/>
        <v>0.0376704</v>
      </c>
      <c r="G113" s="14">
        <f t="shared" si="20"/>
        <v>127.59249666666666</v>
      </c>
      <c r="H113" s="62">
        <f t="shared" si="21"/>
        <v>4.806460386432</v>
      </c>
      <c r="I113" s="11" t="s">
        <v>95</v>
      </c>
      <c r="J113" s="14">
        <v>120.20763</v>
      </c>
      <c r="K113" s="14">
        <v>114.7912</v>
      </c>
      <c r="L113" s="14">
        <v>147.77866</v>
      </c>
      <c r="M113" s="17"/>
      <c r="N113" s="17"/>
    </row>
    <row r="114" spans="1:14" ht="24">
      <c r="A114" s="12"/>
      <c r="B114" s="11">
        <v>28</v>
      </c>
      <c r="C114" s="166">
        <v>40569</v>
      </c>
      <c r="D114" s="14">
        <v>333.9</v>
      </c>
      <c r="E114" s="14">
        <v>0.678</v>
      </c>
      <c r="F114" s="62">
        <f t="shared" si="17"/>
        <v>0.058579200000000005</v>
      </c>
      <c r="G114" s="14">
        <f t="shared" si="20"/>
        <v>138.73</v>
      </c>
      <c r="H114" s="62">
        <f t="shared" si="21"/>
        <v>8.126692416000001</v>
      </c>
      <c r="I114" s="11" t="s">
        <v>96</v>
      </c>
      <c r="J114" s="14">
        <v>146.1039</v>
      </c>
      <c r="K114" s="14">
        <v>125.71065</v>
      </c>
      <c r="L114" s="14">
        <v>144.37545</v>
      </c>
      <c r="M114" s="17"/>
      <c r="N114" s="17"/>
    </row>
    <row r="115" spans="1:14" ht="24">
      <c r="A115" s="12"/>
      <c r="B115" s="11">
        <v>29</v>
      </c>
      <c r="C115" s="166">
        <v>40578</v>
      </c>
      <c r="D115" s="14">
        <v>333.89</v>
      </c>
      <c r="E115" s="14">
        <v>0.458</v>
      </c>
      <c r="F115" s="62">
        <f t="shared" si="17"/>
        <v>0.0395712</v>
      </c>
      <c r="G115" s="14">
        <f t="shared" si="20"/>
        <v>64.11638</v>
      </c>
      <c r="H115" s="62">
        <f t="shared" si="21"/>
        <v>2.5371620962560004</v>
      </c>
      <c r="I115" s="11" t="s">
        <v>97</v>
      </c>
      <c r="J115" s="14">
        <v>68.40611</v>
      </c>
      <c r="K115" s="14">
        <v>61.30521</v>
      </c>
      <c r="L115" s="14">
        <v>62.63782</v>
      </c>
      <c r="M115" s="17"/>
      <c r="N115" s="17"/>
    </row>
    <row r="116" spans="1:14" ht="24">
      <c r="A116" s="12"/>
      <c r="B116" s="11">
        <v>30</v>
      </c>
      <c r="C116" s="166">
        <v>40588</v>
      </c>
      <c r="D116" s="14">
        <v>333.87</v>
      </c>
      <c r="E116" s="14">
        <v>0.421</v>
      </c>
      <c r="F116" s="62">
        <f t="shared" si="17"/>
        <v>0.0363744</v>
      </c>
      <c r="G116" s="14">
        <f t="shared" si="20"/>
        <v>66.85103</v>
      </c>
      <c r="H116" s="62">
        <f t="shared" si="21"/>
        <v>2.431666105632</v>
      </c>
      <c r="I116" s="11" t="s">
        <v>98</v>
      </c>
      <c r="J116" s="14">
        <v>63.77214</v>
      </c>
      <c r="K116" s="14">
        <v>68.63612</v>
      </c>
      <c r="L116" s="14">
        <v>68.14483</v>
      </c>
      <c r="M116" s="17"/>
      <c r="N116" s="17"/>
    </row>
    <row r="117" spans="1:14" ht="24">
      <c r="A117" s="12"/>
      <c r="B117" s="11">
        <v>31</v>
      </c>
      <c r="C117" s="166">
        <v>40597</v>
      </c>
      <c r="D117" s="14">
        <v>333.8</v>
      </c>
      <c r="E117" s="14">
        <v>0.166</v>
      </c>
      <c r="F117" s="62">
        <f t="shared" si="17"/>
        <v>0.014342400000000002</v>
      </c>
      <c r="G117" s="14">
        <f t="shared" si="20"/>
        <v>73.51854333333333</v>
      </c>
      <c r="H117" s="62">
        <f t="shared" si="21"/>
        <v>1.054432355904</v>
      </c>
      <c r="I117" s="11" t="s">
        <v>99</v>
      </c>
      <c r="J117" s="14">
        <v>74.55935</v>
      </c>
      <c r="K117" s="14">
        <v>67.62568</v>
      </c>
      <c r="L117" s="14">
        <v>78.3706</v>
      </c>
      <c r="M117" s="17"/>
      <c r="N117" s="17"/>
    </row>
    <row r="118" spans="1:14" ht="24">
      <c r="A118" s="12"/>
      <c r="B118" s="11">
        <v>32</v>
      </c>
      <c r="C118" s="166">
        <v>40609</v>
      </c>
      <c r="D118" s="14">
        <v>334.27</v>
      </c>
      <c r="E118" s="14">
        <v>0.286</v>
      </c>
      <c r="F118" s="62">
        <f t="shared" si="17"/>
        <v>0.0247104</v>
      </c>
      <c r="G118" s="14">
        <f t="shared" si="20"/>
        <v>21.149686666666668</v>
      </c>
      <c r="H118" s="62">
        <f t="shared" si="21"/>
        <v>0.522617217408</v>
      </c>
      <c r="I118" s="11" t="s">
        <v>100</v>
      </c>
      <c r="J118" s="14">
        <v>16.95014</v>
      </c>
      <c r="K118" s="14">
        <v>25.88095</v>
      </c>
      <c r="L118" s="14">
        <v>20.61797</v>
      </c>
      <c r="M118" s="17"/>
      <c r="N118" s="17"/>
    </row>
    <row r="119" spans="1:14" ht="24">
      <c r="A119" s="12"/>
      <c r="B119" s="11">
        <v>33</v>
      </c>
      <c r="C119" s="166">
        <v>40616</v>
      </c>
      <c r="D119" s="14">
        <v>334.28</v>
      </c>
      <c r="E119" s="14">
        <v>0.302</v>
      </c>
      <c r="F119" s="62">
        <f t="shared" si="17"/>
        <v>0.0260928</v>
      </c>
      <c r="G119" s="14">
        <f t="shared" si="20"/>
        <v>22.00473</v>
      </c>
      <c r="H119" s="62">
        <f t="shared" si="21"/>
        <v>0.574165018944</v>
      </c>
      <c r="I119" s="11" t="s">
        <v>108</v>
      </c>
      <c r="J119" s="14">
        <v>29.92502</v>
      </c>
      <c r="K119" s="14">
        <v>16.81379</v>
      </c>
      <c r="L119" s="14">
        <v>19.27538</v>
      </c>
      <c r="M119" s="17"/>
      <c r="N119" s="17"/>
    </row>
    <row r="120" spans="1:14" ht="24.75" thickBot="1">
      <c r="A120" s="79"/>
      <c r="B120" s="64">
        <v>34</v>
      </c>
      <c r="C120" s="167">
        <v>40626</v>
      </c>
      <c r="D120" s="65">
        <v>334.19</v>
      </c>
      <c r="E120" s="65">
        <v>0.274</v>
      </c>
      <c r="F120" s="66">
        <f t="shared" si="17"/>
        <v>0.023673600000000003</v>
      </c>
      <c r="G120" s="65">
        <f t="shared" si="20"/>
        <v>19.359143333333336</v>
      </c>
      <c r="H120" s="66">
        <f t="shared" si="21"/>
        <v>0.4583006156160001</v>
      </c>
      <c r="I120" s="64" t="s">
        <v>109</v>
      </c>
      <c r="J120" s="65">
        <v>23.64951</v>
      </c>
      <c r="K120" s="65">
        <v>18.4734</v>
      </c>
      <c r="L120" s="65">
        <v>15.95452</v>
      </c>
      <c r="M120" s="17"/>
      <c r="N120" s="17"/>
    </row>
    <row r="121" spans="1:14" ht="24">
      <c r="A121" s="12"/>
      <c r="B121" s="11">
        <v>1</v>
      </c>
      <c r="C121" s="166">
        <v>40640</v>
      </c>
      <c r="D121" s="14">
        <v>334.15</v>
      </c>
      <c r="E121" s="14">
        <v>0.323</v>
      </c>
      <c r="F121" s="62">
        <f t="shared" si="17"/>
        <v>0.027907200000000004</v>
      </c>
      <c r="G121" s="14">
        <f t="shared" si="20"/>
        <v>5.908196666666666</v>
      </c>
      <c r="H121" s="62">
        <f t="shared" si="21"/>
        <v>0.164881226016</v>
      </c>
      <c r="I121" s="11" t="s">
        <v>101</v>
      </c>
      <c r="J121" s="14">
        <v>4.77425</v>
      </c>
      <c r="K121" s="14">
        <v>9.31199</v>
      </c>
      <c r="L121" s="14">
        <v>3.63835</v>
      </c>
      <c r="M121" s="17"/>
      <c r="N121" s="17"/>
    </row>
    <row r="122" spans="1:14" ht="24">
      <c r="A122" s="12"/>
      <c r="B122" s="11">
        <v>2</v>
      </c>
      <c r="C122" s="166">
        <v>40652</v>
      </c>
      <c r="D122" s="14">
        <v>334.12</v>
      </c>
      <c r="E122" s="14">
        <v>0.216</v>
      </c>
      <c r="F122" s="62">
        <f t="shared" si="17"/>
        <v>0.0186624</v>
      </c>
      <c r="G122" s="14">
        <f t="shared" si="20"/>
        <v>11.859776666666667</v>
      </c>
      <c r="H122" s="62">
        <f t="shared" si="21"/>
        <v>0.221331896064</v>
      </c>
      <c r="I122" s="11" t="s">
        <v>110</v>
      </c>
      <c r="J122" s="14">
        <v>5.04732</v>
      </c>
      <c r="K122" s="14">
        <v>13.56089</v>
      </c>
      <c r="L122" s="14">
        <v>16.97112</v>
      </c>
      <c r="M122" s="17"/>
      <c r="N122" s="17"/>
    </row>
    <row r="123" spans="1:14" ht="24">
      <c r="A123" s="12"/>
      <c r="B123" s="11">
        <v>3</v>
      </c>
      <c r="C123" s="166">
        <v>40660</v>
      </c>
      <c r="D123" s="14">
        <v>334.56</v>
      </c>
      <c r="E123" s="14">
        <v>14.72</v>
      </c>
      <c r="F123" s="62">
        <f t="shared" si="17"/>
        <v>1.271808</v>
      </c>
      <c r="G123" s="14">
        <f t="shared" si="20"/>
        <v>1.4924966666666666</v>
      </c>
      <c r="H123" s="62">
        <f t="shared" si="21"/>
        <v>1.89816920064</v>
      </c>
      <c r="I123" s="11" t="s">
        <v>103</v>
      </c>
      <c r="J123" s="14">
        <v>1.36907</v>
      </c>
      <c r="K123" s="14">
        <v>0.71893</v>
      </c>
      <c r="L123" s="14">
        <v>2.38949</v>
      </c>
      <c r="M123" s="17"/>
      <c r="N123" s="17"/>
    </row>
    <row r="124" spans="1:14" ht="24">
      <c r="A124" s="12"/>
      <c r="B124" s="11">
        <v>4</v>
      </c>
      <c r="C124" s="78">
        <v>19853</v>
      </c>
      <c r="D124" s="14">
        <v>334.55</v>
      </c>
      <c r="E124" s="14">
        <v>17.975</v>
      </c>
      <c r="F124" s="62">
        <f t="shared" si="17"/>
        <v>1.5530400000000002</v>
      </c>
      <c r="G124" s="14">
        <f t="shared" si="20"/>
        <v>135.15291</v>
      </c>
      <c r="H124" s="62">
        <f t="shared" si="21"/>
        <v>209.8978753464</v>
      </c>
      <c r="I124" s="11" t="s">
        <v>104</v>
      </c>
      <c r="J124" s="14">
        <v>151.71092</v>
      </c>
      <c r="K124" s="14">
        <v>106.60636</v>
      </c>
      <c r="L124" s="14">
        <v>147.14145</v>
      </c>
      <c r="M124" s="17"/>
      <c r="N124" s="17"/>
    </row>
    <row r="125" spans="1:14" ht="24">
      <c r="A125" s="12"/>
      <c r="B125" s="11">
        <v>5</v>
      </c>
      <c r="C125" s="78">
        <v>19863</v>
      </c>
      <c r="D125" s="14">
        <v>335.33</v>
      </c>
      <c r="E125" s="14">
        <v>59.823</v>
      </c>
      <c r="F125" s="62">
        <f t="shared" si="17"/>
        <v>5.1687072</v>
      </c>
      <c r="G125" s="14">
        <f t="shared" si="20"/>
        <v>757.3195466666666</v>
      </c>
      <c r="H125" s="62">
        <f t="shared" si="21"/>
        <v>3914.3629935567355</v>
      </c>
      <c r="I125" s="11" t="s">
        <v>105</v>
      </c>
      <c r="J125" s="14">
        <v>750.23527</v>
      </c>
      <c r="K125" s="14">
        <v>718.96289</v>
      </c>
      <c r="L125" s="14">
        <v>802.76048</v>
      </c>
      <c r="M125" s="17"/>
      <c r="N125" s="17"/>
    </row>
    <row r="126" spans="1:14" ht="24">
      <c r="A126" s="12"/>
      <c r="B126" s="11">
        <v>6</v>
      </c>
      <c r="C126" s="78">
        <v>19869</v>
      </c>
      <c r="D126" s="14">
        <v>334.59</v>
      </c>
      <c r="E126" s="14">
        <v>21.994</v>
      </c>
      <c r="F126" s="62">
        <f t="shared" si="17"/>
        <v>1.9002816</v>
      </c>
      <c r="G126" s="14">
        <f t="shared" si="20"/>
        <v>973.9036</v>
      </c>
      <c r="H126" s="62">
        <f t="shared" si="21"/>
        <v>1850.69109125376</v>
      </c>
      <c r="I126" s="11" t="s">
        <v>106</v>
      </c>
      <c r="J126" s="14">
        <v>946.39651</v>
      </c>
      <c r="K126" s="14">
        <v>1012.2306</v>
      </c>
      <c r="L126" s="14">
        <v>963.08369</v>
      </c>
      <c r="M126" s="17"/>
      <c r="N126" s="17"/>
    </row>
    <row r="127" spans="1:14" ht="24">
      <c r="A127" s="12"/>
      <c r="B127" s="11">
        <v>7</v>
      </c>
      <c r="C127" s="78">
        <v>19883</v>
      </c>
      <c r="D127" s="14">
        <v>334.55</v>
      </c>
      <c r="E127" s="14">
        <v>17.975</v>
      </c>
      <c r="F127" s="62">
        <f t="shared" si="17"/>
        <v>1.5530400000000002</v>
      </c>
      <c r="G127" s="14">
        <f t="shared" si="20"/>
        <v>405.2821033333333</v>
      </c>
      <c r="H127" s="62">
        <f t="shared" si="21"/>
        <v>629.4193177608</v>
      </c>
      <c r="I127" s="11" t="s">
        <v>78</v>
      </c>
      <c r="J127" s="14">
        <v>311.95408</v>
      </c>
      <c r="K127" s="14">
        <v>362.41985</v>
      </c>
      <c r="L127" s="14">
        <v>541.47238</v>
      </c>
      <c r="M127" s="17"/>
      <c r="N127" s="17"/>
    </row>
    <row r="128" spans="1:14" ht="24">
      <c r="A128" s="12"/>
      <c r="B128" s="11">
        <v>8</v>
      </c>
      <c r="C128" s="78">
        <v>19893</v>
      </c>
      <c r="D128" s="14">
        <v>335.33</v>
      </c>
      <c r="E128" s="14">
        <v>59.823</v>
      </c>
      <c r="F128" s="62">
        <f t="shared" si="17"/>
        <v>5.1687072</v>
      </c>
      <c r="G128" s="14">
        <f t="shared" si="20"/>
        <v>168.04294333333334</v>
      </c>
      <c r="H128" s="62">
        <f t="shared" si="21"/>
        <v>868.564771116192</v>
      </c>
      <c r="I128" s="11" t="s">
        <v>79</v>
      </c>
      <c r="J128" s="14">
        <v>187.35883</v>
      </c>
      <c r="K128" s="14">
        <v>164.2888</v>
      </c>
      <c r="L128" s="14">
        <v>152.4812</v>
      </c>
      <c r="M128" s="17"/>
      <c r="N128" s="17"/>
    </row>
    <row r="129" spans="1:14" ht="24">
      <c r="A129" s="12"/>
      <c r="B129" s="11">
        <v>9</v>
      </c>
      <c r="C129" s="78">
        <v>19905</v>
      </c>
      <c r="D129" s="14">
        <v>334.59</v>
      </c>
      <c r="E129" s="14">
        <v>21.994</v>
      </c>
      <c r="F129" s="62">
        <f t="shared" si="17"/>
        <v>1.9002816</v>
      </c>
      <c r="G129" s="14">
        <f t="shared" si="20"/>
        <v>89.50697000000001</v>
      </c>
      <c r="H129" s="62">
        <f t="shared" si="21"/>
        <v>170.08844816275203</v>
      </c>
      <c r="I129" s="11" t="s">
        <v>80</v>
      </c>
      <c r="J129" s="14">
        <v>101.90214</v>
      </c>
      <c r="K129" s="14">
        <v>97.69215</v>
      </c>
      <c r="L129" s="14">
        <v>68.92662</v>
      </c>
      <c r="M129" s="17"/>
      <c r="N129" s="17"/>
    </row>
    <row r="130" spans="1:14" ht="24">
      <c r="A130" s="12"/>
      <c r="B130" s="11">
        <v>10</v>
      </c>
      <c r="C130" s="78">
        <v>19913</v>
      </c>
      <c r="D130" s="14">
        <v>333.98</v>
      </c>
      <c r="E130" s="14">
        <v>1.601</v>
      </c>
      <c r="F130" s="62">
        <f t="shared" si="17"/>
        <v>0.13832640000000002</v>
      </c>
      <c r="G130" s="14">
        <f t="shared" si="20"/>
        <v>29.53622</v>
      </c>
      <c r="H130" s="62">
        <f t="shared" si="21"/>
        <v>4.085638982208001</v>
      </c>
      <c r="I130" s="11" t="s">
        <v>81</v>
      </c>
      <c r="J130" s="14">
        <v>39.03517</v>
      </c>
      <c r="K130" s="14">
        <v>22.04079</v>
      </c>
      <c r="L130" s="14">
        <v>27.5327</v>
      </c>
      <c r="M130" s="17"/>
      <c r="N130" s="17"/>
    </row>
    <row r="131" spans="1:14" ht="24">
      <c r="A131" s="12"/>
      <c r="B131" s="11">
        <v>11</v>
      </c>
      <c r="C131" s="78">
        <v>19923</v>
      </c>
      <c r="D131" s="14">
        <v>334.7</v>
      </c>
      <c r="E131" s="14">
        <v>30.067</v>
      </c>
      <c r="F131" s="62">
        <f t="shared" si="17"/>
        <v>2.5977888</v>
      </c>
      <c r="G131" s="14">
        <f t="shared" si="20"/>
        <v>451.4122466666667</v>
      </c>
      <c r="H131" s="62">
        <f t="shared" si="21"/>
        <v>1172.673678573504</v>
      </c>
      <c r="I131" s="11" t="s">
        <v>82</v>
      </c>
      <c r="J131" s="14">
        <v>376.15442</v>
      </c>
      <c r="K131" s="14">
        <v>358.90357</v>
      </c>
      <c r="L131" s="14">
        <v>619.17875</v>
      </c>
      <c r="M131" s="17"/>
      <c r="N131" s="17"/>
    </row>
    <row r="132" spans="1:14" ht="24">
      <c r="A132" s="12"/>
      <c r="B132" s="11">
        <v>12</v>
      </c>
      <c r="C132" s="78">
        <v>19926</v>
      </c>
      <c r="D132" s="14">
        <v>334.57</v>
      </c>
      <c r="E132" s="14">
        <v>22.953</v>
      </c>
      <c r="F132" s="62">
        <f t="shared" si="17"/>
        <v>1.9831392</v>
      </c>
      <c r="G132" s="14">
        <f t="shared" si="20"/>
        <v>143.30941333333334</v>
      </c>
      <c r="H132" s="62">
        <f t="shared" si="21"/>
        <v>284.202515310336</v>
      </c>
      <c r="I132" s="11" t="s">
        <v>83</v>
      </c>
      <c r="J132" s="14">
        <v>163.79573</v>
      </c>
      <c r="K132" s="14">
        <v>149.61554</v>
      </c>
      <c r="L132" s="14">
        <v>116.51697</v>
      </c>
      <c r="M132" s="17"/>
      <c r="N132" s="17"/>
    </row>
    <row r="133" spans="1:14" ht="24">
      <c r="A133" s="12"/>
      <c r="B133" s="11">
        <v>13</v>
      </c>
      <c r="C133" s="78">
        <v>19937</v>
      </c>
      <c r="D133" s="14">
        <v>336.9</v>
      </c>
      <c r="E133" s="14">
        <v>174.162</v>
      </c>
      <c r="F133" s="62">
        <f t="shared" si="17"/>
        <v>15.0475968</v>
      </c>
      <c r="G133" s="14">
        <f t="shared" si="20"/>
        <v>2156.7706233333333</v>
      </c>
      <c r="H133" s="62">
        <f t="shared" si="21"/>
        <v>32454.214730004674</v>
      </c>
      <c r="I133" s="11" t="s">
        <v>84</v>
      </c>
      <c r="J133" s="14">
        <v>2033.03726</v>
      </c>
      <c r="K133" s="14">
        <v>2092.38343</v>
      </c>
      <c r="L133" s="14">
        <v>2344.89118</v>
      </c>
      <c r="M133" s="17"/>
      <c r="N133" s="17"/>
    </row>
    <row r="134" spans="1:14" ht="24">
      <c r="A134" s="12"/>
      <c r="B134" s="11">
        <v>14</v>
      </c>
      <c r="C134" s="78">
        <v>19938</v>
      </c>
      <c r="D134" s="14">
        <v>335.68</v>
      </c>
      <c r="E134" s="14">
        <v>93.355</v>
      </c>
      <c r="F134" s="62">
        <f t="shared" si="17"/>
        <v>8.065872</v>
      </c>
      <c r="G134" s="14">
        <f t="shared" si="20"/>
        <v>259.4190833333333</v>
      </c>
      <c r="H134" s="62">
        <f t="shared" si="21"/>
        <v>2092.441120524</v>
      </c>
      <c r="I134" s="11" t="s">
        <v>85</v>
      </c>
      <c r="J134" s="14">
        <v>184.33774</v>
      </c>
      <c r="K134" s="14">
        <v>364.42453</v>
      </c>
      <c r="L134" s="14">
        <v>229.49498</v>
      </c>
      <c r="M134" s="17"/>
      <c r="N134" s="17"/>
    </row>
    <row r="135" spans="1:14" ht="24">
      <c r="A135" s="12"/>
      <c r="B135" s="11">
        <v>15</v>
      </c>
      <c r="C135" s="78">
        <v>19959</v>
      </c>
      <c r="D135" s="14">
        <v>335.4</v>
      </c>
      <c r="E135" s="14">
        <v>71.004</v>
      </c>
      <c r="F135" s="62">
        <f t="shared" si="17"/>
        <v>6.1347456000000005</v>
      </c>
      <c r="G135" s="14">
        <f t="shared" si="20"/>
        <v>233.92224000000002</v>
      </c>
      <c r="H135" s="62">
        <f t="shared" si="21"/>
        <v>1435.0534325821443</v>
      </c>
      <c r="I135" s="11" t="s">
        <v>86</v>
      </c>
      <c r="J135" s="14">
        <v>241.25701</v>
      </c>
      <c r="K135" s="14">
        <v>202.23936</v>
      </c>
      <c r="L135" s="14">
        <v>258.27035</v>
      </c>
      <c r="M135" s="17"/>
      <c r="N135" s="17"/>
    </row>
    <row r="136" spans="1:14" ht="24">
      <c r="A136" s="12"/>
      <c r="B136" s="11">
        <v>15</v>
      </c>
      <c r="C136" s="78">
        <v>19973</v>
      </c>
      <c r="D136" s="14">
        <v>335.74</v>
      </c>
      <c r="E136" s="14">
        <v>95.056</v>
      </c>
      <c r="F136" s="62">
        <f t="shared" si="17"/>
        <v>8.2128384</v>
      </c>
      <c r="G136" s="14">
        <f t="shared" si="20"/>
        <v>870.22086</v>
      </c>
      <c r="H136" s="62">
        <f t="shared" si="21"/>
        <v>7146.983295489024</v>
      </c>
      <c r="I136" s="11" t="s">
        <v>87</v>
      </c>
      <c r="J136" s="14">
        <v>837.10928</v>
      </c>
      <c r="K136" s="14">
        <v>821.94486</v>
      </c>
      <c r="L136" s="14">
        <v>951.60844</v>
      </c>
      <c r="M136" s="17"/>
      <c r="N136" s="17"/>
    </row>
    <row r="137" spans="1:14" ht="24">
      <c r="A137" s="12"/>
      <c r="B137" s="11">
        <v>16</v>
      </c>
      <c r="C137" s="78">
        <v>19974</v>
      </c>
      <c r="D137" s="14">
        <v>336.28</v>
      </c>
      <c r="E137" s="14">
        <v>135.065</v>
      </c>
      <c r="F137" s="62">
        <f t="shared" si="17"/>
        <v>11.669616</v>
      </c>
      <c r="G137" s="14">
        <f t="shared" si="20"/>
        <v>913.3572933333334</v>
      </c>
      <c r="H137" s="62">
        <f t="shared" si="21"/>
        <v>10658.52888399936</v>
      </c>
      <c r="I137" s="11" t="s">
        <v>88</v>
      </c>
      <c r="J137" s="14">
        <v>844.73616</v>
      </c>
      <c r="K137" s="14">
        <v>1034.3485</v>
      </c>
      <c r="L137" s="14">
        <v>860.98722</v>
      </c>
      <c r="M137" s="17"/>
      <c r="N137" s="17"/>
    </row>
    <row r="138" spans="1:14" ht="24">
      <c r="A138" s="12"/>
      <c r="B138" s="11">
        <v>17</v>
      </c>
      <c r="C138" s="78">
        <v>19996</v>
      </c>
      <c r="D138" s="14">
        <v>337.3</v>
      </c>
      <c r="E138" s="14">
        <v>222.012</v>
      </c>
      <c r="F138" s="62">
        <f t="shared" si="17"/>
        <v>19.181836800000003</v>
      </c>
      <c r="G138" s="14">
        <f t="shared" si="20"/>
        <v>1711.5507800000003</v>
      </c>
      <c r="H138" s="62">
        <f t="shared" si="21"/>
        <v>32830.687736872715</v>
      </c>
      <c r="I138" s="11" t="s">
        <v>89</v>
      </c>
      <c r="J138" s="14">
        <v>1764.15296</v>
      </c>
      <c r="K138" s="14">
        <v>1644.06478</v>
      </c>
      <c r="L138" s="14">
        <v>1726.4346</v>
      </c>
      <c r="M138" s="17"/>
      <c r="N138" s="17"/>
    </row>
    <row r="139" spans="1:14" ht="24">
      <c r="A139" s="12"/>
      <c r="B139" s="11">
        <v>18</v>
      </c>
      <c r="C139" s="78">
        <v>20004</v>
      </c>
      <c r="D139" s="14">
        <v>335.44</v>
      </c>
      <c r="E139" s="14">
        <v>77.336</v>
      </c>
      <c r="F139" s="62">
        <f t="shared" si="17"/>
        <v>6.6818304</v>
      </c>
      <c r="G139" s="14">
        <f t="shared" si="20"/>
        <v>415.53440666666665</v>
      </c>
      <c r="H139" s="62">
        <f t="shared" si="21"/>
        <v>2776.530430711296</v>
      </c>
      <c r="I139" s="11" t="s">
        <v>90</v>
      </c>
      <c r="J139" s="14">
        <v>411.63915</v>
      </c>
      <c r="K139" s="14">
        <v>458.82735</v>
      </c>
      <c r="L139" s="14">
        <v>376.13672</v>
      </c>
      <c r="M139" s="17"/>
      <c r="N139" s="17"/>
    </row>
    <row r="140" spans="1:14" ht="24">
      <c r="A140" s="12"/>
      <c r="B140" s="11">
        <v>19</v>
      </c>
      <c r="C140" s="78">
        <v>20016</v>
      </c>
      <c r="D140" s="14">
        <v>335.05</v>
      </c>
      <c r="E140" s="14">
        <v>47.033</v>
      </c>
      <c r="F140" s="62">
        <f t="shared" si="17"/>
        <v>4.063651200000001</v>
      </c>
      <c r="G140" s="14">
        <f t="shared" si="20"/>
        <v>306.05324666666667</v>
      </c>
      <c r="H140" s="62">
        <f t="shared" si="21"/>
        <v>1243.6936430808962</v>
      </c>
      <c r="I140" s="11" t="s">
        <v>69</v>
      </c>
      <c r="J140" s="14">
        <v>290.6408</v>
      </c>
      <c r="K140" s="14">
        <v>352.13168</v>
      </c>
      <c r="L140" s="14">
        <v>275.38726</v>
      </c>
      <c r="M140" s="17"/>
      <c r="N140" s="17"/>
    </row>
    <row r="141" spans="1:14" ht="24">
      <c r="A141" s="12"/>
      <c r="B141" s="11">
        <v>20</v>
      </c>
      <c r="C141" s="78">
        <v>20024</v>
      </c>
      <c r="D141" s="14">
        <v>334.77</v>
      </c>
      <c r="E141" s="14">
        <v>29.407</v>
      </c>
      <c r="F141" s="62">
        <f t="shared" si="17"/>
        <v>2.5407648000000003</v>
      </c>
      <c r="G141" s="14">
        <f t="shared" si="20"/>
        <v>171.05844666666667</v>
      </c>
      <c r="H141" s="62">
        <f t="shared" si="21"/>
        <v>434.61928003334407</v>
      </c>
      <c r="I141" s="11" t="s">
        <v>91</v>
      </c>
      <c r="J141" s="14">
        <v>178.81183</v>
      </c>
      <c r="K141" s="14">
        <v>158.83732</v>
      </c>
      <c r="L141" s="14">
        <v>175.52619</v>
      </c>
      <c r="M141" s="17"/>
      <c r="N141" s="17"/>
    </row>
    <row r="142" spans="1:14" ht="24">
      <c r="A142" s="12"/>
      <c r="B142" s="11">
        <v>21</v>
      </c>
      <c r="C142" s="78">
        <v>20036</v>
      </c>
      <c r="D142" s="14">
        <v>334.7</v>
      </c>
      <c r="E142" s="14">
        <v>24.492</v>
      </c>
      <c r="F142" s="62">
        <f t="shared" si="17"/>
        <v>2.1161088</v>
      </c>
      <c r="G142" s="14">
        <f t="shared" si="20"/>
        <v>70.51675666666667</v>
      </c>
      <c r="H142" s="62">
        <f t="shared" si="21"/>
        <v>149.221129329792</v>
      </c>
      <c r="I142" s="11" t="s">
        <v>92</v>
      </c>
      <c r="J142" s="14">
        <v>68.80916</v>
      </c>
      <c r="K142" s="14">
        <v>84.31532</v>
      </c>
      <c r="L142" s="14">
        <v>58.42579</v>
      </c>
      <c r="M142" s="17"/>
      <c r="N142" s="17"/>
    </row>
    <row r="143" spans="1:14" ht="24">
      <c r="A143" s="12"/>
      <c r="B143" s="11">
        <v>22</v>
      </c>
      <c r="C143" s="78">
        <v>20043</v>
      </c>
      <c r="D143" s="14">
        <v>334.66</v>
      </c>
      <c r="E143" s="14">
        <v>22.569</v>
      </c>
      <c r="F143" s="62">
        <f t="shared" si="17"/>
        <v>1.9499616</v>
      </c>
      <c r="G143" s="14">
        <f t="shared" si="20"/>
        <v>78.54485333333334</v>
      </c>
      <c r="H143" s="62">
        <f t="shared" si="21"/>
        <v>153.159447877632</v>
      </c>
      <c r="I143" s="11" t="s">
        <v>70</v>
      </c>
      <c r="J143" s="14">
        <v>97.96794</v>
      </c>
      <c r="K143" s="14">
        <v>50.59488</v>
      </c>
      <c r="L143" s="14">
        <v>87.07174</v>
      </c>
      <c r="M143" s="17"/>
      <c r="N143" s="17"/>
    </row>
    <row r="144" spans="1:14" ht="24">
      <c r="A144" s="12"/>
      <c r="B144" s="11">
        <v>23</v>
      </c>
      <c r="C144" s="78">
        <v>20052</v>
      </c>
      <c r="D144" s="14">
        <v>334.68</v>
      </c>
      <c r="E144" s="14">
        <v>21.885</v>
      </c>
      <c r="F144" s="62">
        <f t="shared" si="17"/>
        <v>1.8908640000000003</v>
      </c>
      <c r="G144" s="14">
        <f t="shared" si="20"/>
        <v>18.18241666666667</v>
      </c>
      <c r="H144" s="62">
        <f t="shared" si="21"/>
        <v>34.38047710800001</v>
      </c>
      <c r="I144" s="11" t="s">
        <v>71</v>
      </c>
      <c r="J144" s="14">
        <v>15.54816</v>
      </c>
      <c r="K144" s="14">
        <v>14.77941</v>
      </c>
      <c r="L144" s="14">
        <v>24.21968</v>
      </c>
      <c r="M144" s="17"/>
      <c r="N144" s="17"/>
    </row>
    <row r="145" spans="1:14" ht="24">
      <c r="A145" s="12"/>
      <c r="B145" s="11">
        <v>24</v>
      </c>
      <c r="C145" s="78">
        <v>20064</v>
      </c>
      <c r="D145" s="14">
        <v>334.53</v>
      </c>
      <c r="E145" s="14">
        <v>17.084</v>
      </c>
      <c r="F145" s="62">
        <f t="shared" si="17"/>
        <v>1.4760576</v>
      </c>
      <c r="G145" s="14">
        <f t="shared" si="20"/>
        <v>53.87948</v>
      </c>
      <c r="H145" s="62">
        <f t="shared" si="21"/>
        <v>79.52921593804801</v>
      </c>
      <c r="I145" s="11" t="s">
        <v>93</v>
      </c>
      <c r="J145" s="14">
        <v>42.8436</v>
      </c>
      <c r="K145" s="14">
        <v>63.99814</v>
      </c>
      <c r="L145" s="14">
        <v>54.7967</v>
      </c>
      <c r="M145" s="17"/>
      <c r="N145" s="17"/>
    </row>
    <row r="146" spans="1:14" ht="24">
      <c r="A146" s="12"/>
      <c r="B146" s="11">
        <v>25</v>
      </c>
      <c r="C146" s="78">
        <v>20072</v>
      </c>
      <c r="D146" s="14">
        <v>334.5</v>
      </c>
      <c r="E146" s="14">
        <v>15.318</v>
      </c>
      <c r="F146" s="62">
        <f t="shared" si="17"/>
        <v>1.3234752</v>
      </c>
      <c r="G146" s="14">
        <f t="shared" si="20"/>
        <v>31.865646666666663</v>
      </c>
      <c r="H146" s="62">
        <f t="shared" si="21"/>
        <v>42.173393095296</v>
      </c>
      <c r="I146" s="11" t="s">
        <v>94</v>
      </c>
      <c r="J146" s="14">
        <v>33.21168</v>
      </c>
      <c r="K146" s="14">
        <v>21.16806</v>
      </c>
      <c r="L146" s="14">
        <v>41.2172</v>
      </c>
      <c r="M146" s="17"/>
      <c r="N146" s="17"/>
    </row>
    <row r="147" spans="1:14" ht="24">
      <c r="A147" s="12"/>
      <c r="B147" s="11">
        <v>26</v>
      </c>
      <c r="C147" s="78">
        <v>20084</v>
      </c>
      <c r="D147" s="14">
        <v>333.91</v>
      </c>
      <c r="E147" s="14">
        <v>1.155</v>
      </c>
      <c r="F147" s="62">
        <f t="shared" si="17"/>
        <v>0.099792</v>
      </c>
      <c r="G147" s="14">
        <f t="shared" si="20"/>
        <v>8.132416666666668</v>
      </c>
      <c r="H147" s="62">
        <f t="shared" si="21"/>
        <v>0.8115501240000002</v>
      </c>
      <c r="I147" s="11" t="s">
        <v>95</v>
      </c>
      <c r="J147" s="14">
        <v>12.01398</v>
      </c>
      <c r="K147" s="14">
        <v>9.22226</v>
      </c>
      <c r="L147" s="14">
        <v>3.16101</v>
      </c>
      <c r="M147" s="17"/>
      <c r="N147" s="17"/>
    </row>
    <row r="148" spans="1:14" ht="24">
      <c r="A148" s="12"/>
      <c r="B148" s="11">
        <v>27</v>
      </c>
      <c r="C148" s="78">
        <v>20094</v>
      </c>
      <c r="D148" s="14">
        <v>333.88</v>
      </c>
      <c r="E148" s="14">
        <v>0.753</v>
      </c>
      <c r="F148" s="62">
        <f t="shared" si="17"/>
        <v>0.0650592</v>
      </c>
      <c r="G148" s="14">
        <f t="shared" si="20"/>
        <v>12.286613333333333</v>
      </c>
      <c r="H148" s="62">
        <f t="shared" si="21"/>
        <v>0.799357234176</v>
      </c>
      <c r="I148" s="11" t="s">
        <v>96</v>
      </c>
      <c r="J148" s="14">
        <v>8.14097</v>
      </c>
      <c r="K148" s="14">
        <v>20.71555</v>
      </c>
      <c r="L148" s="14">
        <v>8.00332</v>
      </c>
      <c r="M148" s="17"/>
      <c r="N148" s="17"/>
    </row>
    <row r="149" spans="1:14" ht="24">
      <c r="A149" s="12"/>
      <c r="B149" s="11">
        <v>28</v>
      </c>
      <c r="C149" s="78">
        <v>20101</v>
      </c>
      <c r="D149" s="14">
        <v>333.88</v>
      </c>
      <c r="E149" s="14">
        <v>0.899</v>
      </c>
      <c r="F149" s="62">
        <f t="shared" si="17"/>
        <v>0.07767360000000001</v>
      </c>
      <c r="G149" s="14">
        <f t="shared" si="20"/>
        <v>13.894906666666666</v>
      </c>
      <c r="H149" s="62">
        <f t="shared" si="21"/>
        <v>1.079267422464</v>
      </c>
      <c r="I149" s="11" t="s">
        <v>97</v>
      </c>
      <c r="J149" s="14">
        <v>7.71629</v>
      </c>
      <c r="K149" s="14">
        <v>19.46035</v>
      </c>
      <c r="L149" s="14">
        <v>14.50808</v>
      </c>
      <c r="M149" s="17"/>
      <c r="N149" s="17"/>
    </row>
    <row r="150" spans="1:14" ht="24">
      <c r="A150" s="12"/>
      <c r="B150" s="11">
        <v>29</v>
      </c>
      <c r="C150" s="78">
        <v>20112</v>
      </c>
      <c r="D150" s="14">
        <v>333.85</v>
      </c>
      <c r="E150" s="14">
        <v>0.644</v>
      </c>
      <c r="F150" s="62">
        <f t="shared" si="17"/>
        <v>0.055641600000000006</v>
      </c>
      <c r="G150" s="14">
        <f t="shared" si="20"/>
        <v>19.11192</v>
      </c>
      <c r="H150" s="62">
        <f t="shared" si="21"/>
        <v>1.0634178078720002</v>
      </c>
      <c r="I150" s="11" t="s">
        <v>98</v>
      </c>
      <c r="J150" s="14">
        <v>10.06813</v>
      </c>
      <c r="K150" s="14">
        <v>14.32525</v>
      </c>
      <c r="L150" s="14">
        <v>32.94238</v>
      </c>
      <c r="M150" s="17"/>
      <c r="N150" s="17"/>
    </row>
    <row r="151" spans="1:14" ht="24">
      <c r="A151" s="12"/>
      <c r="B151" s="11">
        <v>30</v>
      </c>
      <c r="C151" s="78">
        <v>20126</v>
      </c>
      <c r="D151" s="14">
        <v>333.85</v>
      </c>
      <c r="E151" s="14">
        <v>0.632</v>
      </c>
      <c r="F151" s="62">
        <f t="shared" si="17"/>
        <v>0.0546048</v>
      </c>
      <c r="G151" s="14">
        <f t="shared" si="20"/>
        <v>12.919486666666666</v>
      </c>
      <c r="H151" s="62">
        <f t="shared" si="21"/>
        <v>0.7054659855359999</v>
      </c>
      <c r="I151" s="11" t="s">
        <v>99</v>
      </c>
      <c r="J151" s="14">
        <v>13.00173</v>
      </c>
      <c r="K151" s="14">
        <v>13.6403</v>
      </c>
      <c r="L151" s="14">
        <v>12.11643</v>
      </c>
      <c r="M151" s="17"/>
      <c r="N151" s="17"/>
    </row>
    <row r="152" spans="1:14" ht="24">
      <c r="A152" s="12"/>
      <c r="B152" s="11">
        <v>31</v>
      </c>
      <c r="C152" s="78">
        <v>20137</v>
      </c>
      <c r="D152" s="14">
        <v>333.84</v>
      </c>
      <c r="E152" s="14">
        <v>0.534</v>
      </c>
      <c r="F152" s="62">
        <f t="shared" si="17"/>
        <v>0.04613760000000001</v>
      </c>
      <c r="G152" s="14">
        <f t="shared" si="20"/>
        <v>7.45194</v>
      </c>
      <c r="H152" s="62">
        <f t="shared" si="21"/>
        <v>0.34381462694400006</v>
      </c>
      <c r="I152" s="11" t="s">
        <v>100</v>
      </c>
      <c r="J152" s="14">
        <v>9.05533</v>
      </c>
      <c r="K152" s="14">
        <v>7.94556</v>
      </c>
      <c r="L152" s="14">
        <v>5.35493</v>
      </c>
      <c r="M152" s="17"/>
      <c r="N152" s="17"/>
    </row>
    <row r="153" spans="1:14" ht="24">
      <c r="A153" s="12"/>
      <c r="B153" s="11">
        <v>32</v>
      </c>
      <c r="C153" s="78">
        <v>20144</v>
      </c>
      <c r="D153" s="14">
        <v>333.84</v>
      </c>
      <c r="E153" s="14">
        <v>0.562</v>
      </c>
      <c r="F153" s="62">
        <f t="shared" si="17"/>
        <v>0.048556800000000004</v>
      </c>
      <c r="G153" s="14">
        <f t="shared" si="20"/>
        <v>5.316113333333333</v>
      </c>
      <c r="H153" s="62">
        <f t="shared" si="21"/>
        <v>0.258133451904</v>
      </c>
      <c r="I153" s="11" t="s">
        <v>108</v>
      </c>
      <c r="J153" s="14">
        <v>4.1949</v>
      </c>
      <c r="K153" s="14">
        <v>6.24683</v>
      </c>
      <c r="L153" s="14">
        <v>5.50661</v>
      </c>
      <c r="M153" s="17"/>
      <c r="N153" s="17"/>
    </row>
    <row r="154" spans="1:14" ht="24">
      <c r="A154" s="12"/>
      <c r="B154" s="11">
        <v>33</v>
      </c>
      <c r="C154" s="78">
        <v>20149</v>
      </c>
      <c r="D154" s="14">
        <v>333.83</v>
      </c>
      <c r="E154" s="14">
        <v>0.597</v>
      </c>
      <c r="F154" s="62">
        <f t="shared" si="17"/>
        <v>0.0515808</v>
      </c>
      <c r="G154" s="14">
        <f t="shared" si="20"/>
        <v>14.204450000000001</v>
      </c>
      <c r="H154" s="62">
        <f t="shared" si="21"/>
        <v>0.7326768945600001</v>
      </c>
      <c r="I154" s="11" t="s">
        <v>115</v>
      </c>
      <c r="J154" s="14">
        <v>15.94274</v>
      </c>
      <c r="K154" s="14">
        <v>15.49103</v>
      </c>
      <c r="L154" s="14">
        <v>11.17958</v>
      </c>
      <c r="M154" s="17"/>
      <c r="N154" s="17"/>
    </row>
    <row r="155" spans="1:14" ht="24">
      <c r="A155" s="12"/>
      <c r="B155" s="11">
        <v>34</v>
      </c>
      <c r="C155" s="78">
        <v>20160</v>
      </c>
      <c r="D155" s="14">
        <v>333.83</v>
      </c>
      <c r="E155" s="14">
        <v>0.59</v>
      </c>
      <c r="F155" s="62">
        <f t="shared" si="17"/>
        <v>0.050976</v>
      </c>
      <c r="G155" s="14">
        <f t="shared" si="20"/>
        <v>28.1664</v>
      </c>
      <c r="H155" s="62">
        <f t="shared" si="21"/>
        <v>1.4358104064</v>
      </c>
      <c r="I155" s="11" t="s">
        <v>116</v>
      </c>
      <c r="J155" s="14">
        <v>19.7611</v>
      </c>
      <c r="K155" s="14">
        <v>38.73447</v>
      </c>
      <c r="L155" s="14">
        <v>26.00363</v>
      </c>
      <c r="M155" s="17"/>
      <c r="N155" s="17"/>
    </row>
    <row r="156" spans="1:16" ht="24">
      <c r="A156" s="82"/>
      <c r="B156" s="83">
        <v>35</v>
      </c>
      <c r="C156" s="96">
        <v>20169</v>
      </c>
      <c r="D156" s="84">
        <v>334.4</v>
      </c>
      <c r="E156" s="84">
        <v>0.186</v>
      </c>
      <c r="F156" s="85">
        <f t="shared" si="17"/>
        <v>0.016070400000000002</v>
      </c>
      <c r="G156" s="84">
        <f t="shared" si="20"/>
        <v>27.34972666666667</v>
      </c>
      <c r="H156" s="85">
        <f t="shared" si="21"/>
        <v>0.4395210474240001</v>
      </c>
      <c r="I156" s="83" t="s">
        <v>117</v>
      </c>
      <c r="J156" s="84">
        <v>33.75857</v>
      </c>
      <c r="K156" s="84">
        <v>25.54045</v>
      </c>
      <c r="L156" s="84">
        <v>22.75016</v>
      </c>
      <c r="M156" s="86"/>
      <c r="N156" s="86"/>
      <c r="O156" s="82"/>
      <c r="P156" s="82"/>
    </row>
    <row r="157" spans="1:14" ht="24">
      <c r="A157" s="12"/>
      <c r="B157" s="11">
        <v>1</v>
      </c>
      <c r="C157" s="78">
        <v>20184</v>
      </c>
      <c r="D157" s="14">
        <v>334.35</v>
      </c>
      <c r="E157" s="14">
        <v>0.309</v>
      </c>
      <c r="F157" s="62">
        <f t="shared" si="17"/>
        <v>0.026697600000000002</v>
      </c>
      <c r="G157" s="14">
        <f t="shared" si="20"/>
        <v>5.67719</v>
      </c>
      <c r="H157" s="62">
        <f t="shared" si="21"/>
        <v>0.15156734774400002</v>
      </c>
      <c r="I157" s="11" t="s">
        <v>101</v>
      </c>
      <c r="J157" s="14">
        <v>4.57135</v>
      </c>
      <c r="K157" s="14">
        <v>5.71736</v>
      </c>
      <c r="L157" s="14">
        <v>6.74286</v>
      </c>
      <c r="M157" s="17"/>
      <c r="N157" s="17"/>
    </row>
    <row r="158" spans="1:14" ht="24">
      <c r="A158" s="12"/>
      <c r="B158" s="11">
        <v>2</v>
      </c>
      <c r="C158" s="78">
        <v>20198</v>
      </c>
      <c r="D158" s="14">
        <v>334.17</v>
      </c>
      <c r="E158" s="14">
        <v>0.155</v>
      </c>
      <c r="F158" s="62">
        <f t="shared" si="17"/>
        <v>0.013392000000000001</v>
      </c>
      <c r="G158" s="14">
        <f t="shared" si="20"/>
        <v>8.837756666666666</v>
      </c>
      <c r="H158" s="62">
        <f t="shared" si="21"/>
        <v>0.11835523728</v>
      </c>
      <c r="I158" s="77" t="s">
        <v>110</v>
      </c>
      <c r="J158" s="14">
        <v>5.4407</v>
      </c>
      <c r="K158" s="14">
        <v>7.10909</v>
      </c>
      <c r="L158" s="14">
        <v>13.96348</v>
      </c>
      <c r="M158" s="17"/>
      <c r="N158" s="17"/>
    </row>
    <row r="159" spans="1:14" ht="24">
      <c r="A159" s="12"/>
      <c r="B159" s="11">
        <v>3</v>
      </c>
      <c r="C159" s="78">
        <v>20203</v>
      </c>
      <c r="D159" s="14">
        <v>334.16</v>
      </c>
      <c r="E159" s="14">
        <v>0.143</v>
      </c>
      <c r="F159" s="62">
        <f t="shared" si="17"/>
        <v>0.0123552</v>
      </c>
      <c r="G159" s="14">
        <f t="shared" si="20"/>
        <v>2.55906</v>
      </c>
      <c r="H159" s="62">
        <f t="shared" si="21"/>
        <v>0.031617698112</v>
      </c>
      <c r="I159" s="77" t="s">
        <v>103</v>
      </c>
      <c r="J159" s="14">
        <v>3.10195</v>
      </c>
      <c r="K159" s="14">
        <v>2.46132</v>
      </c>
      <c r="L159" s="14">
        <v>2.11391</v>
      </c>
      <c r="M159" s="17"/>
      <c r="N159" s="17"/>
    </row>
    <row r="160" spans="1:14" ht="24">
      <c r="A160" s="12"/>
      <c r="B160" s="11">
        <v>4</v>
      </c>
      <c r="C160" s="78">
        <v>20210</v>
      </c>
      <c r="D160" s="14">
        <v>334.38</v>
      </c>
      <c r="E160" s="14">
        <v>5.588</v>
      </c>
      <c r="F160" s="62">
        <f t="shared" si="17"/>
        <v>0.48280320000000004</v>
      </c>
      <c r="G160" s="14">
        <f t="shared" si="20"/>
        <v>102.03961</v>
      </c>
      <c r="H160" s="62">
        <f t="shared" si="21"/>
        <v>49.265050234752</v>
      </c>
      <c r="I160" s="11" t="s">
        <v>104</v>
      </c>
      <c r="J160" s="14">
        <v>102.75993</v>
      </c>
      <c r="K160" s="14">
        <v>101.76238</v>
      </c>
      <c r="L160" s="14">
        <v>101.59652</v>
      </c>
      <c r="M160" s="17"/>
      <c r="N160" s="17"/>
    </row>
    <row r="161" spans="1:14" ht="24">
      <c r="A161" s="12"/>
      <c r="B161" s="11">
        <v>5</v>
      </c>
      <c r="C161" s="78">
        <v>20220</v>
      </c>
      <c r="D161" s="14">
        <v>334.55</v>
      </c>
      <c r="E161" s="14">
        <v>13.188</v>
      </c>
      <c r="F161" s="62">
        <f t="shared" si="17"/>
        <v>1.1394432</v>
      </c>
      <c r="G161" s="14">
        <f t="shared" si="20"/>
        <v>57.582323333333335</v>
      </c>
      <c r="H161" s="62">
        <f t="shared" si="21"/>
        <v>65.61178676236801</v>
      </c>
      <c r="I161" s="11" t="s">
        <v>105</v>
      </c>
      <c r="J161" s="14">
        <v>62.32205</v>
      </c>
      <c r="K161" s="14">
        <v>48.6453</v>
      </c>
      <c r="L161" s="14">
        <v>61.77962</v>
      </c>
      <c r="M161" s="17"/>
      <c r="N161" s="17"/>
    </row>
    <row r="162" spans="1:14" ht="24">
      <c r="A162" s="12"/>
      <c r="B162" s="11">
        <v>6</v>
      </c>
      <c r="C162" s="78">
        <v>20230</v>
      </c>
      <c r="D162" s="14">
        <v>334.4</v>
      </c>
      <c r="E162" s="14">
        <v>10.088</v>
      </c>
      <c r="F162" s="62">
        <f t="shared" si="17"/>
        <v>0.8716032</v>
      </c>
      <c r="G162" s="14">
        <f t="shared" si="20"/>
        <v>4.911363333333333</v>
      </c>
      <c r="H162" s="62">
        <f t="shared" si="21"/>
        <v>4.280759997696</v>
      </c>
      <c r="I162" s="11" t="s">
        <v>106</v>
      </c>
      <c r="J162" s="14">
        <v>2.56579</v>
      </c>
      <c r="K162" s="14">
        <v>0.78607</v>
      </c>
      <c r="L162" s="14">
        <v>11.38223</v>
      </c>
      <c r="M162" s="17"/>
      <c r="N162" s="17"/>
    </row>
    <row r="163" spans="1:14" ht="24">
      <c r="A163" s="12"/>
      <c r="B163" s="11">
        <v>7</v>
      </c>
      <c r="C163" s="78">
        <v>20247</v>
      </c>
      <c r="D163" s="14">
        <v>334.4</v>
      </c>
      <c r="E163" s="14">
        <v>9.077</v>
      </c>
      <c r="F163" s="62">
        <f t="shared" si="17"/>
        <v>0.7842528000000001</v>
      </c>
      <c r="G163" s="14">
        <f t="shared" si="20"/>
        <v>102.03961</v>
      </c>
      <c r="H163" s="62">
        <f t="shared" si="21"/>
        <v>80.024849853408</v>
      </c>
      <c r="I163" s="11" t="s">
        <v>78</v>
      </c>
      <c r="J163" s="14">
        <v>102.75993</v>
      </c>
      <c r="K163" s="14">
        <v>101.76238</v>
      </c>
      <c r="L163" s="14">
        <v>101.59652</v>
      </c>
      <c r="M163" s="17"/>
      <c r="N163" s="17"/>
    </row>
    <row r="164" spans="1:14" ht="24">
      <c r="A164" s="12"/>
      <c r="B164" s="11">
        <v>8</v>
      </c>
      <c r="C164" s="78">
        <v>20254</v>
      </c>
      <c r="D164" s="14">
        <v>334.43</v>
      </c>
      <c r="E164" s="14">
        <v>10.831</v>
      </c>
      <c r="F164" s="62">
        <f t="shared" si="17"/>
        <v>0.9357984</v>
      </c>
      <c r="G164" s="14">
        <f t="shared" si="20"/>
        <v>57.582323333333335</v>
      </c>
      <c r="H164" s="62">
        <f t="shared" si="21"/>
        <v>53.885446043616</v>
      </c>
      <c r="I164" s="11" t="s">
        <v>79</v>
      </c>
      <c r="J164" s="14">
        <v>62.32205</v>
      </c>
      <c r="K164" s="14">
        <v>48.6453</v>
      </c>
      <c r="L164" s="14">
        <v>61.77962</v>
      </c>
      <c r="M164" s="17"/>
      <c r="N164" s="17"/>
    </row>
    <row r="165" spans="1:14" ht="24">
      <c r="A165" s="12"/>
      <c r="B165" s="11">
        <v>9</v>
      </c>
      <c r="C165" s="78">
        <v>20261</v>
      </c>
      <c r="D165" s="14">
        <v>333.91</v>
      </c>
      <c r="E165" s="14">
        <v>0.814</v>
      </c>
      <c r="F165" s="62">
        <f t="shared" si="17"/>
        <v>0.07032959999999999</v>
      </c>
      <c r="G165" s="14">
        <f t="shared" si="20"/>
        <v>4.911363333333333</v>
      </c>
      <c r="H165" s="62">
        <f t="shared" si="21"/>
        <v>0.34541421868799993</v>
      </c>
      <c r="I165" s="11" t="s">
        <v>80</v>
      </c>
      <c r="J165" s="14">
        <v>2.56579</v>
      </c>
      <c r="K165" s="14">
        <v>0.78607</v>
      </c>
      <c r="L165" s="14">
        <v>11.38223</v>
      </c>
      <c r="M165" s="17"/>
      <c r="N165" s="17"/>
    </row>
    <row r="166" spans="1:14" ht="24">
      <c r="A166" s="12"/>
      <c r="B166" s="11">
        <v>10</v>
      </c>
      <c r="C166" s="78">
        <v>20281</v>
      </c>
      <c r="D166" s="14">
        <v>334.01</v>
      </c>
      <c r="E166" s="14">
        <v>2.925</v>
      </c>
      <c r="F166" s="62">
        <f t="shared" si="17"/>
        <v>0.25272</v>
      </c>
      <c r="G166" s="14">
        <f t="shared" si="20"/>
        <v>225.1344466666667</v>
      </c>
      <c r="H166" s="62">
        <f t="shared" si="21"/>
        <v>56.8959773616</v>
      </c>
      <c r="I166" s="11" t="s">
        <v>81</v>
      </c>
      <c r="J166" s="14">
        <v>214.70002</v>
      </c>
      <c r="K166" s="14">
        <v>260.64069</v>
      </c>
      <c r="L166" s="14">
        <v>200.06263</v>
      </c>
      <c r="M166" s="17"/>
      <c r="N166" s="17"/>
    </row>
    <row r="167" spans="1:14" ht="24">
      <c r="A167" s="12"/>
      <c r="B167" s="11">
        <v>11</v>
      </c>
      <c r="C167" s="78">
        <v>20288</v>
      </c>
      <c r="D167" s="14">
        <v>333.92</v>
      </c>
      <c r="E167" s="14">
        <v>1.05</v>
      </c>
      <c r="F167" s="62">
        <f t="shared" si="17"/>
        <v>0.09072000000000001</v>
      </c>
      <c r="G167" s="14">
        <f t="shared" si="20"/>
        <v>63.71027333333333</v>
      </c>
      <c r="H167" s="62">
        <f t="shared" si="21"/>
        <v>5.779795996800001</v>
      </c>
      <c r="I167" s="11" t="s">
        <v>82</v>
      </c>
      <c r="J167" s="14">
        <v>49.05258</v>
      </c>
      <c r="K167" s="14">
        <v>45.27339</v>
      </c>
      <c r="L167" s="14">
        <v>96.80485</v>
      </c>
      <c r="M167" s="17"/>
      <c r="N167" s="17"/>
    </row>
    <row r="168" spans="1:14" ht="24">
      <c r="A168" s="12"/>
      <c r="B168" s="11">
        <v>12</v>
      </c>
      <c r="C168" s="78">
        <v>20296</v>
      </c>
      <c r="D168" s="14">
        <v>334.12</v>
      </c>
      <c r="E168" s="14">
        <v>6.458</v>
      </c>
      <c r="F168" s="62">
        <f t="shared" si="17"/>
        <v>0.5579712</v>
      </c>
      <c r="G168" s="14">
        <f t="shared" si="20"/>
        <v>151.12005333333332</v>
      </c>
      <c r="H168" s="62">
        <f t="shared" si="21"/>
        <v>84.320637502464</v>
      </c>
      <c r="I168" s="11" t="s">
        <v>83</v>
      </c>
      <c r="J168" s="14">
        <v>96.55654</v>
      </c>
      <c r="K168" s="14">
        <v>176.95072</v>
      </c>
      <c r="L168" s="14">
        <v>179.8529</v>
      </c>
      <c r="M168" s="17"/>
      <c r="N168" s="17"/>
    </row>
    <row r="169" spans="1:14" ht="24">
      <c r="A169" s="12"/>
      <c r="B169" s="11">
        <v>13</v>
      </c>
      <c r="C169" s="78">
        <v>20302</v>
      </c>
      <c r="D169" s="14">
        <v>333.89</v>
      </c>
      <c r="E169" s="14">
        <v>1.11</v>
      </c>
      <c r="F169" s="62">
        <f t="shared" si="17"/>
        <v>0.09590400000000002</v>
      </c>
      <c r="G169" s="14">
        <f t="shared" si="20"/>
        <v>6.96838</v>
      </c>
      <c r="H169" s="62">
        <f t="shared" si="21"/>
        <v>0.6682955155200001</v>
      </c>
      <c r="I169" s="11" t="s">
        <v>84</v>
      </c>
      <c r="J169" s="14">
        <v>3.77045</v>
      </c>
      <c r="K169" s="14">
        <v>14.36997</v>
      </c>
      <c r="L169" s="14">
        <v>2.76472</v>
      </c>
      <c r="M169" s="17"/>
      <c r="N169" s="17"/>
    </row>
    <row r="170" spans="1:13" ht="24">
      <c r="A170" s="12"/>
      <c r="B170" s="11">
        <v>14</v>
      </c>
      <c r="C170" s="78">
        <v>20319</v>
      </c>
      <c r="D170" s="14">
        <v>333.87</v>
      </c>
      <c r="E170" s="14">
        <v>1.252</v>
      </c>
      <c r="F170" s="62">
        <f t="shared" si="17"/>
        <v>0.1081728</v>
      </c>
      <c r="G170" s="14">
        <f t="shared" si="20"/>
        <v>12.851573333333334</v>
      </c>
      <c r="H170" s="62">
        <f>G170*F170</f>
        <v>1.390190671872</v>
      </c>
      <c r="I170" s="11" t="s">
        <v>85</v>
      </c>
      <c r="J170" s="14">
        <v>10.66098</v>
      </c>
      <c r="K170" s="14">
        <v>12.22456</v>
      </c>
      <c r="L170" s="14">
        <v>15.66918</v>
      </c>
      <c r="M170" s="17"/>
    </row>
    <row r="171" spans="1:14" ht="24">
      <c r="A171" s="12"/>
      <c r="B171" s="11">
        <v>15</v>
      </c>
      <c r="C171" s="78">
        <v>20324</v>
      </c>
      <c r="D171" s="14">
        <v>334.59</v>
      </c>
      <c r="E171" s="14">
        <v>30.832</v>
      </c>
      <c r="F171" s="62">
        <f t="shared" si="17"/>
        <v>2.6638848000000004</v>
      </c>
      <c r="G171" s="14">
        <f t="shared" si="20"/>
        <v>552.9703733333334</v>
      </c>
      <c r="H171" s="62">
        <f t="shared" si="21"/>
        <v>1473.0493723729926</v>
      </c>
      <c r="I171" s="11" t="s">
        <v>86</v>
      </c>
      <c r="J171" s="14">
        <v>530.51002</v>
      </c>
      <c r="K171" s="14">
        <v>538.62856</v>
      </c>
      <c r="L171" s="14">
        <v>589.77254</v>
      </c>
      <c r="M171" s="17"/>
      <c r="N171" s="17"/>
    </row>
    <row r="172" spans="1:14" ht="24">
      <c r="A172" s="12"/>
      <c r="B172" s="11">
        <v>16</v>
      </c>
      <c r="C172" s="78">
        <v>20336</v>
      </c>
      <c r="D172" s="14">
        <v>335.16</v>
      </c>
      <c r="E172" s="14">
        <v>59.513</v>
      </c>
      <c r="F172" s="62">
        <f t="shared" si="17"/>
        <v>5.1419232</v>
      </c>
      <c r="G172" s="14">
        <f t="shared" si="20"/>
        <v>139.28391666666667</v>
      </c>
      <c r="H172" s="62">
        <f t="shared" si="21"/>
        <v>716.1872024952</v>
      </c>
      <c r="I172" s="11" t="s">
        <v>87</v>
      </c>
      <c r="J172" s="14">
        <v>150.40389</v>
      </c>
      <c r="K172" s="14">
        <v>132.4156</v>
      </c>
      <c r="L172" s="14">
        <v>135.03226</v>
      </c>
      <c r="M172" s="17"/>
      <c r="N172" s="17"/>
    </row>
    <row r="173" spans="1:14" ht="24">
      <c r="A173" s="12"/>
      <c r="B173" s="11">
        <v>17</v>
      </c>
      <c r="C173" s="78">
        <v>20341</v>
      </c>
      <c r="D173" s="14">
        <v>335.54</v>
      </c>
      <c r="E173" s="14">
        <v>85.408</v>
      </c>
      <c r="F173" s="62">
        <f t="shared" si="17"/>
        <v>7.379251200000001</v>
      </c>
      <c r="G173" s="14">
        <f t="shared" si="20"/>
        <v>1274.6271866666666</v>
      </c>
      <c r="H173" s="62">
        <f t="shared" si="21"/>
        <v>9405.794196762625</v>
      </c>
      <c r="I173" s="11" t="s">
        <v>88</v>
      </c>
      <c r="J173" s="14">
        <v>1433.71695</v>
      </c>
      <c r="K173" s="14">
        <v>1043.63443</v>
      </c>
      <c r="L173" s="14">
        <v>1346.53018</v>
      </c>
      <c r="M173" s="17"/>
      <c r="N173" s="17"/>
    </row>
    <row r="174" spans="1:14" ht="24">
      <c r="A174" s="12"/>
      <c r="B174" s="11">
        <v>18</v>
      </c>
      <c r="C174" s="78">
        <v>20344</v>
      </c>
      <c r="D174" s="14">
        <v>335.77</v>
      </c>
      <c r="E174" s="14">
        <v>111.516</v>
      </c>
      <c r="F174" s="62">
        <f t="shared" si="17"/>
        <v>9.6349824</v>
      </c>
      <c r="G174" s="14">
        <f t="shared" si="20"/>
        <v>854.6214133333334</v>
      </c>
      <c r="H174" s="62">
        <f t="shared" si="21"/>
        <v>8234.262276129793</v>
      </c>
      <c r="I174" s="11" t="s">
        <v>89</v>
      </c>
      <c r="J174" s="14">
        <v>916.8173</v>
      </c>
      <c r="K174" s="14">
        <v>827.1648</v>
      </c>
      <c r="L174" s="14">
        <v>819.88214</v>
      </c>
      <c r="M174" s="17"/>
      <c r="N174" s="17"/>
    </row>
    <row r="175" spans="1:14" ht="24">
      <c r="A175" s="12"/>
      <c r="B175" s="11">
        <v>19</v>
      </c>
      <c r="C175" s="78">
        <v>20364</v>
      </c>
      <c r="D175" s="14">
        <v>334.47</v>
      </c>
      <c r="E175" s="14">
        <v>19.837</v>
      </c>
      <c r="F175" s="62">
        <f t="shared" si="17"/>
        <v>1.7139168</v>
      </c>
      <c r="G175" s="14">
        <f t="shared" si="20"/>
        <v>468.13059000000004</v>
      </c>
      <c r="H175" s="62">
        <f t="shared" si="21"/>
        <v>802.3368827949121</v>
      </c>
      <c r="I175" s="11" t="s">
        <v>90</v>
      </c>
      <c r="J175" s="14">
        <v>528.38039</v>
      </c>
      <c r="K175" s="14">
        <v>415.94513</v>
      </c>
      <c r="L175" s="14">
        <v>460.06625</v>
      </c>
      <c r="M175" s="17"/>
      <c r="N175" s="17"/>
    </row>
    <row r="176" spans="1:14" ht="24">
      <c r="A176" s="12"/>
      <c r="B176" s="11">
        <v>20</v>
      </c>
      <c r="C176" s="78">
        <v>20374</v>
      </c>
      <c r="D176" s="14">
        <v>333.86</v>
      </c>
      <c r="E176" s="14">
        <v>2.508</v>
      </c>
      <c r="F176" s="62">
        <f t="shared" si="17"/>
        <v>0.2166912</v>
      </c>
      <c r="G176" s="14">
        <f t="shared" si="20"/>
        <v>12.202873333333335</v>
      </c>
      <c r="H176" s="62">
        <f t="shared" si="21"/>
        <v>2.6442552660480003</v>
      </c>
      <c r="I176" s="11" t="s">
        <v>69</v>
      </c>
      <c r="J176" s="14">
        <v>12.92449</v>
      </c>
      <c r="K176" s="14">
        <v>13.22882</v>
      </c>
      <c r="L176" s="14">
        <v>10.45531</v>
      </c>
      <c r="M176" s="17"/>
      <c r="N176" s="17"/>
    </row>
    <row r="177" spans="1:14" ht="24">
      <c r="A177" s="12"/>
      <c r="B177" s="11">
        <v>21</v>
      </c>
      <c r="C177" s="78">
        <v>20387</v>
      </c>
      <c r="D177" s="14">
        <v>333.72</v>
      </c>
      <c r="E177" s="14">
        <v>1.411</v>
      </c>
      <c r="F177" s="62">
        <f t="shared" si="17"/>
        <v>0.12191040000000002</v>
      </c>
      <c r="G177" s="14">
        <f t="shared" si="20"/>
        <v>2.053166666666667</v>
      </c>
      <c r="H177" s="62">
        <f t="shared" si="21"/>
        <v>0.2503023696000001</v>
      </c>
      <c r="I177" s="11" t="s">
        <v>91</v>
      </c>
      <c r="J177" s="14">
        <v>2.33468</v>
      </c>
      <c r="K177" s="14">
        <v>0.66604</v>
      </c>
      <c r="L177" s="14">
        <v>3.15878</v>
      </c>
      <c r="M177" s="17"/>
      <c r="N177" s="17"/>
    </row>
    <row r="178" spans="1:14" ht="24">
      <c r="A178" s="12"/>
      <c r="B178" s="11">
        <v>22</v>
      </c>
      <c r="C178" s="78">
        <v>20395</v>
      </c>
      <c r="D178" s="14">
        <v>334.19</v>
      </c>
      <c r="E178" s="14">
        <v>9.58</v>
      </c>
      <c r="F178" s="62">
        <f t="shared" si="17"/>
        <v>0.827712</v>
      </c>
      <c r="G178" s="14">
        <f t="shared" si="20"/>
        <v>202.9778266666667</v>
      </c>
      <c r="H178" s="62">
        <f t="shared" si="21"/>
        <v>168.00718286592002</v>
      </c>
      <c r="I178" s="11" t="s">
        <v>92</v>
      </c>
      <c r="J178" s="14">
        <v>236.20034</v>
      </c>
      <c r="K178" s="14">
        <v>143.7465</v>
      </c>
      <c r="L178" s="14">
        <v>228.98664</v>
      </c>
      <c r="M178" s="17"/>
      <c r="N178" s="17"/>
    </row>
    <row r="179" spans="1:14" ht="24">
      <c r="A179" s="12"/>
      <c r="B179" s="11">
        <v>23</v>
      </c>
      <c r="C179" s="78">
        <v>20407</v>
      </c>
      <c r="D179" s="14">
        <v>334.48</v>
      </c>
      <c r="E179" s="14">
        <v>22.169</v>
      </c>
      <c r="F179" s="62">
        <f t="shared" si="17"/>
        <v>1.9154016</v>
      </c>
      <c r="G179" s="14">
        <f t="shared" si="20"/>
        <v>397.65653000000003</v>
      </c>
      <c r="H179" s="62">
        <f t="shared" si="21"/>
        <v>761.6719538124481</v>
      </c>
      <c r="I179" s="11" t="s">
        <v>70</v>
      </c>
      <c r="J179" s="14">
        <v>369.17052</v>
      </c>
      <c r="K179" s="14">
        <v>382.04052</v>
      </c>
      <c r="L179" s="14">
        <v>441.75855</v>
      </c>
      <c r="M179" s="17"/>
      <c r="N179" s="17"/>
    </row>
    <row r="180" spans="1:14" ht="24">
      <c r="A180" s="12"/>
      <c r="B180" s="11">
        <v>24</v>
      </c>
      <c r="C180" s="78">
        <v>20414</v>
      </c>
      <c r="D180" s="14">
        <v>334.15</v>
      </c>
      <c r="E180" s="14">
        <v>8.969</v>
      </c>
      <c r="F180" s="62">
        <f t="shared" si="17"/>
        <v>0.7749216</v>
      </c>
      <c r="G180" s="14">
        <f t="shared" si="20"/>
        <v>76.25005333333333</v>
      </c>
      <c r="H180" s="62">
        <f t="shared" si="21"/>
        <v>59.08781332915199</v>
      </c>
      <c r="I180" s="11" t="s">
        <v>71</v>
      </c>
      <c r="J180" s="14">
        <v>78.46359</v>
      </c>
      <c r="K180" s="14">
        <v>78.97832</v>
      </c>
      <c r="L180" s="14">
        <v>71.30825</v>
      </c>
      <c r="M180" s="17"/>
      <c r="N180" s="17"/>
    </row>
    <row r="181" spans="1:14" ht="24">
      <c r="A181" s="12"/>
      <c r="B181" s="11">
        <v>25</v>
      </c>
      <c r="C181" s="78">
        <v>20426</v>
      </c>
      <c r="D181" s="14">
        <v>334.12</v>
      </c>
      <c r="E181" s="14">
        <v>8.235</v>
      </c>
      <c r="F181" s="62">
        <f t="shared" si="17"/>
        <v>0.711504</v>
      </c>
      <c r="G181" s="14">
        <f t="shared" si="20"/>
        <v>26.377650000000003</v>
      </c>
      <c r="H181" s="62">
        <f t="shared" si="21"/>
        <v>18.767803485600002</v>
      </c>
      <c r="I181" s="11" t="s">
        <v>93</v>
      </c>
      <c r="J181" s="14">
        <v>28.07897</v>
      </c>
      <c r="K181" s="14">
        <v>24.1971</v>
      </c>
      <c r="L181" s="14">
        <v>26.85688</v>
      </c>
      <c r="M181" s="17"/>
      <c r="N181" s="17"/>
    </row>
    <row r="182" spans="1:14" ht="24">
      <c r="A182" s="12"/>
      <c r="B182" s="11">
        <v>26</v>
      </c>
      <c r="C182" s="78">
        <v>20435</v>
      </c>
      <c r="D182" s="14">
        <v>333.72</v>
      </c>
      <c r="E182" s="14">
        <v>1.46</v>
      </c>
      <c r="F182" s="62">
        <f t="shared" si="17"/>
        <v>0.126144</v>
      </c>
      <c r="G182" s="14">
        <f t="shared" si="20"/>
        <v>16.25039666666667</v>
      </c>
      <c r="H182" s="62">
        <f t="shared" si="21"/>
        <v>2.0498900371200004</v>
      </c>
      <c r="I182" s="11" t="s">
        <v>94</v>
      </c>
      <c r="J182" s="14">
        <v>20.17067</v>
      </c>
      <c r="K182" s="14">
        <v>14.82178</v>
      </c>
      <c r="L182" s="14">
        <v>13.75874</v>
      </c>
      <c r="M182" s="17"/>
      <c r="N182" s="17"/>
    </row>
    <row r="183" spans="1:13" ht="24">
      <c r="A183" s="12"/>
      <c r="B183" s="11">
        <v>27</v>
      </c>
      <c r="C183" s="78">
        <v>20448</v>
      </c>
      <c r="D183" s="14">
        <v>333.66</v>
      </c>
      <c r="E183" s="14">
        <v>0.384</v>
      </c>
      <c r="F183" s="62">
        <f t="shared" si="17"/>
        <v>0.0331776</v>
      </c>
      <c r="G183" s="14">
        <f>+AVERAGE(J183:L183)</f>
        <v>1.1348033333333334</v>
      </c>
      <c r="H183" s="62">
        <f>G183*F183</f>
        <v>0.037650051072</v>
      </c>
      <c r="I183" s="11" t="s">
        <v>95</v>
      </c>
      <c r="J183" s="14">
        <v>0.95877</v>
      </c>
      <c r="K183" s="14">
        <v>0.71602</v>
      </c>
      <c r="L183" s="14">
        <v>1.72962</v>
      </c>
      <c r="M183" s="17"/>
    </row>
    <row r="184" spans="1:14" ht="24">
      <c r="A184" s="12"/>
      <c r="B184" s="11">
        <v>28</v>
      </c>
      <c r="C184" s="78">
        <v>20457</v>
      </c>
      <c r="D184" s="14">
        <v>333.66</v>
      </c>
      <c r="E184" s="14">
        <v>0.452</v>
      </c>
      <c r="F184" s="62">
        <f t="shared" si="17"/>
        <v>0.039052800000000006</v>
      </c>
      <c r="G184" s="14">
        <f t="shared" si="20"/>
        <v>15.577683333333333</v>
      </c>
      <c r="H184" s="62">
        <f t="shared" si="21"/>
        <v>0.6083521516800001</v>
      </c>
      <c r="I184" s="11" t="s">
        <v>96</v>
      </c>
      <c r="J184" s="14">
        <v>16.87593</v>
      </c>
      <c r="K184" s="14">
        <v>11.25128</v>
      </c>
      <c r="L184" s="14">
        <v>18.60584</v>
      </c>
      <c r="M184" s="17"/>
      <c r="N184" s="17"/>
    </row>
    <row r="185" spans="1:14" ht="24">
      <c r="A185" s="12"/>
      <c r="B185" s="11">
        <v>29</v>
      </c>
      <c r="C185" s="78">
        <v>20465</v>
      </c>
      <c r="D185" s="14">
        <v>333.66</v>
      </c>
      <c r="E185" s="14">
        <v>0.408</v>
      </c>
      <c r="F185" s="62">
        <f t="shared" si="17"/>
        <v>0.035251199999999996</v>
      </c>
      <c r="G185" s="14">
        <f t="shared" si="20"/>
        <v>22.207586666666668</v>
      </c>
      <c r="H185" s="62">
        <f t="shared" si="21"/>
        <v>0.782844079104</v>
      </c>
      <c r="I185" s="11" t="s">
        <v>97</v>
      </c>
      <c r="J185" s="14">
        <v>18.53445</v>
      </c>
      <c r="K185" s="14">
        <v>18.8401</v>
      </c>
      <c r="L185" s="14">
        <v>29.24821</v>
      </c>
      <c r="M185" s="17"/>
      <c r="N185" s="17"/>
    </row>
    <row r="186" spans="1:14" ht="24">
      <c r="A186" s="12"/>
      <c r="B186" s="11">
        <v>30</v>
      </c>
      <c r="C186" s="78">
        <v>20476</v>
      </c>
      <c r="D186" s="14">
        <v>333.66</v>
      </c>
      <c r="E186" s="14">
        <v>0.401</v>
      </c>
      <c r="F186" s="62">
        <f t="shared" si="17"/>
        <v>0.0346464</v>
      </c>
      <c r="G186" s="14">
        <f t="shared" si="20"/>
        <v>22.15026333333333</v>
      </c>
      <c r="H186" s="62">
        <f t="shared" si="21"/>
        <v>0.767426883552</v>
      </c>
      <c r="I186" s="11" t="s">
        <v>98</v>
      </c>
      <c r="J186" s="14">
        <v>19.81483</v>
      </c>
      <c r="K186" s="14">
        <v>32.34977</v>
      </c>
      <c r="L186" s="14">
        <v>14.28619</v>
      </c>
      <c r="M186" s="17"/>
      <c r="N186" s="17"/>
    </row>
    <row r="187" spans="1:13" ht="24">
      <c r="A187" s="12"/>
      <c r="B187" s="11">
        <v>31</v>
      </c>
      <c r="C187" s="78">
        <v>20486</v>
      </c>
      <c r="D187" s="14">
        <v>333.67</v>
      </c>
      <c r="E187" s="14">
        <v>0.435</v>
      </c>
      <c r="F187" s="62">
        <f t="shared" si="17"/>
        <v>0.037584</v>
      </c>
      <c r="G187" s="14">
        <f>+AVERAGE(J187:L187)</f>
        <v>7.321143333333333</v>
      </c>
      <c r="H187" s="62">
        <f>G187*F187</f>
        <v>0.27515785103999996</v>
      </c>
      <c r="I187" s="11" t="s">
        <v>99</v>
      </c>
      <c r="J187" s="14">
        <v>15.28654</v>
      </c>
      <c r="K187" s="14">
        <v>4.36332</v>
      </c>
      <c r="L187" s="14">
        <v>2.31357</v>
      </c>
      <c r="M187" s="17"/>
    </row>
    <row r="188" spans="1:14" ht="24">
      <c r="A188" s="12"/>
      <c r="B188" s="11">
        <v>32</v>
      </c>
      <c r="C188" s="78">
        <v>20496</v>
      </c>
      <c r="D188" s="14">
        <v>333.66</v>
      </c>
      <c r="E188" s="14">
        <v>0.29</v>
      </c>
      <c r="F188" s="62">
        <f t="shared" si="17"/>
        <v>0.025056</v>
      </c>
      <c r="G188" s="14">
        <f t="shared" si="20"/>
        <v>10.839666666666666</v>
      </c>
      <c r="H188" s="62">
        <f t="shared" si="21"/>
        <v>0.271598688</v>
      </c>
      <c r="I188" s="11" t="s">
        <v>100</v>
      </c>
      <c r="J188" s="14">
        <v>9.60817</v>
      </c>
      <c r="K188" s="14">
        <v>7.3649</v>
      </c>
      <c r="L188" s="14">
        <v>15.54593</v>
      </c>
      <c r="M188" s="17"/>
      <c r="N188" s="17"/>
    </row>
    <row r="189" spans="1:15" ht="24">
      <c r="A189" s="12"/>
      <c r="B189" s="11">
        <v>33</v>
      </c>
      <c r="C189" s="78">
        <v>20511</v>
      </c>
      <c r="D189" s="14">
        <v>333.65</v>
      </c>
      <c r="E189" s="14">
        <v>0.387</v>
      </c>
      <c r="F189" s="62">
        <f t="shared" si="17"/>
        <v>0.0334368</v>
      </c>
      <c r="H189" s="14"/>
      <c r="I189" s="11" t="s">
        <v>108</v>
      </c>
      <c r="J189" s="17">
        <v>0</v>
      </c>
      <c r="K189" s="17">
        <v>0</v>
      </c>
      <c r="L189" s="14">
        <v>0</v>
      </c>
      <c r="N189" s="14">
        <f>+AVERAGE(J189:L189)</f>
        <v>0</v>
      </c>
      <c r="O189" s="62">
        <f>N189*F189</f>
        <v>0</v>
      </c>
    </row>
    <row r="190" spans="1:14" ht="24">
      <c r="A190" s="12"/>
      <c r="B190" s="11">
        <v>34</v>
      </c>
      <c r="C190" s="78">
        <v>20518</v>
      </c>
      <c r="D190" s="14">
        <v>333.66</v>
      </c>
      <c r="E190" s="14">
        <v>0.461</v>
      </c>
      <c r="F190" s="62">
        <f t="shared" si="17"/>
        <v>0.0398304</v>
      </c>
      <c r="G190" s="14">
        <f aca="true" t="shared" si="22" ref="G190:G241">+AVERAGE(J190:L190)</f>
        <v>16.686756666666668</v>
      </c>
      <c r="H190" s="62">
        <f aca="true" t="shared" si="23" ref="H190:H241">G190*F190</f>
        <v>0.6646401927360001</v>
      </c>
      <c r="I190" s="11" t="s">
        <v>109</v>
      </c>
      <c r="J190" s="14">
        <v>27.59967</v>
      </c>
      <c r="K190" s="14">
        <v>8.81473</v>
      </c>
      <c r="L190" s="14">
        <v>13.64587</v>
      </c>
      <c r="M190" s="17"/>
      <c r="N190" s="17"/>
    </row>
    <row r="191" spans="1:14" ht="24">
      <c r="A191" s="12"/>
      <c r="B191" s="11">
        <v>35</v>
      </c>
      <c r="C191" s="78">
        <v>20525</v>
      </c>
      <c r="D191" s="14">
        <v>333.65</v>
      </c>
      <c r="E191" s="14">
        <v>0.392</v>
      </c>
      <c r="F191" s="62">
        <f t="shared" si="17"/>
        <v>0.033868800000000004</v>
      </c>
      <c r="G191" s="14">
        <f t="shared" si="22"/>
        <v>6.77831</v>
      </c>
      <c r="H191" s="62">
        <f t="shared" si="23"/>
        <v>0.22957322572800004</v>
      </c>
      <c r="I191" s="11" t="s">
        <v>118</v>
      </c>
      <c r="J191" s="14">
        <v>6.42891</v>
      </c>
      <c r="K191" s="14">
        <v>11.92843</v>
      </c>
      <c r="L191" s="14">
        <v>1.97759</v>
      </c>
      <c r="M191" s="17"/>
      <c r="N191" s="17"/>
    </row>
    <row r="192" spans="1:17" ht="24">
      <c r="A192" s="12"/>
      <c r="B192" s="83">
        <v>36</v>
      </c>
      <c r="C192" s="96">
        <v>20541</v>
      </c>
      <c r="D192" s="84">
        <v>333.83</v>
      </c>
      <c r="E192" s="84">
        <v>0.369</v>
      </c>
      <c r="F192" s="85">
        <f t="shared" si="17"/>
        <v>0.0318816</v>
      </c>
      <c r="G192" s="84">
        <f t="shared" si="22"/>
        <v>7.043026666666666</v>
      </c>
      <c r="H192" s="85">
        <f t="shared" si="23"/>
        <v>0.224542958976</v>
      </c>
      <c r="I192" s="83" t="s">
        <v>119</v>
      </c>
      <c r="J192" s="84">
        <v>6.05135</v>
      </c>
      <c r="K192" s="84">
        <v>13.17566</v>
      </c>
      <c r="L192" s="84">
        <v>1.90207</v>
      </c>
      <c r="M192" s="86"/>
      <c r="N192" s="86"/>
      <c r="O192" s="82"/>
      <c r="P192" s="97"/>
      <c r="Q192" s="82"/>
    </row>
    <row r="193" spans="1:15" ht="24">
      <c r="A193" s="12"/>
      <c r="B193" s="11">
        <v>1</v>
      </c>
      <c r="C193" s="78">
        <v>20546</v>
      </c>
      <c r="D193" s="14">
        <v>333.8</v>
      </c>
      <c r="E193" s="14">
        <v>0.415</v>
      </c>
      <c r="F193" s="62">
        <f t="shared" si="17"/>
        <v>0.035856</v>
      </c>
      <c r="I193" s="11" t="s">
        <v>101</v>
      </c>
      <c r="J193" s="17">
        <v>0</v>
      </c>
      <c r="K193" s="17">
        <v>0</v>
      </c>
      <c r="L193" s="14">
        <v>0</v>
      </c>
      <c r="M193" s="17"/>
      <c r="N193" s="14">
        <f>+AVERAGE(J193:L193)</f>
        <v>0</v>
      </c>
      <c r="O193" s="62">
        <f>N193*F193</f>
        <v>0</v>
      </c>
    </row>
    <row r="194" spans="1:15" ht="24">
      <c r="A194" s="12"/>
      <c r="B194" s="11">
        <v>2</v>
      </c>
      <c r="C194" s="78">
        <v>20567</v>
      </c>
      <c r="D194" s="14">
        <v>333.82</v>
      </c>
      <c r="E194" s="14">
        <v>0.264</v>
      </c>
      <c r="F194" s="62">
        <f t="shared" si="17"/>
        <v>0.022809600000000003</v>
      </c>
      <c r="I194" s="77" t="s">
        <v>110</v>
      </c>
      <c r="J194" s="17">
        <v>0</v>
      </c>
      <c r="K194" s="17">
        <v>0</v>
      </c>
      <c r="L194" s="14">
        <v>0</v>
      </c>
      <c r="M194" s="17"/>
      <c r="N194" s="98">
        <f>+AVERAGE(J194:L194)</f>
        <v>0</v>
      </c>
      <c r="O194" s="99">
        <f>N194*F194</f>
        <v>0</v>
      </c>
    </row>
    <row r="195" spans="1:14" ht="24">
      <c r="A195" s="12"/>
      <c r="B195" s="11">
        <v>3</v>
      </c>
      <c r="C195" s="78">
        <v>20582</v>
      </c>
      <c r="D195" s="14">
        <v>333.82</v>
      </c>
      <c r="E195" s="14">
        <v>0.312</v>
      </c>
      <c r="F195" s="62">
        <f t="shared" si="17"/>
        <v>0.026956800000000003</v>
      </c>
      <c r="G195" s="14">
        <f t="shared" si="22"/>
        <v>10.579973333333333</v>
      </c>
      <c r="H195" s="62">
        <f t="shared" si="23"/>
        <v>0.28520222515200006</v>
      </c>
      <c r="I195" s="77" t="s">
        <v>103</v>
      </c>
      <c r="J195" s="14">
        <v>4.7081</v>
      </c>
      <c r="K195" s="14">
        <v>16.97493</v>
      </c>
      <c r="L195" s="14">
        <v>10.05689</v>
      </c>
      <c r="M195" s="17"/>
      <c r="N195" s="17"/>
    </row>
    <row r="196" spans="1:14" ht="24">
      <c r="A196" s="12"/>
      <c r="B196" s="11">
        <v>4</v>
      </c>
      <c r="C196" s="78">
        <v>20589</v>
      </c>
      <c r="D196" s="14">
        <v>333.8</v>
      </c>
      <c r="E196" s="14">
        <v>0.358</v>
      </c>
      <c r="F196" s="62">
        <f t="shared" si="17"/>
        <v>0.0309312</v>
      </c>
      <c r="G196" s="14">
        <f t="shared" si="22"/>
        <v>14.250546666666667</v>
      </c>
      <c r="H196" s="62">
        <f t="shared" si="23"/>
        <v>0.440786509056</v>
      </c>
      <c r="I196" s="11" t="s">
        <v>104</v>
      </c>
      <c r="J196" s="14">
        <v>21.8093</v>
      </c>
      <c r="K196" s="14">
        <v>10.08126</v>
      </c>
      <c r="L196" s="14">
        <v>10.86108</v>
      </c>
      <c r="M196" s="17"/>
      <c r="N196" s="17"/>
    </row>
    <row r="197" spans="1:14" ht="24">
      <c r="A197" s="12"/>
      <c r="B197" s="11">
        <v>5</v>
      </c>
      <c r="C197" s="78">
        <v>20597</v>
      </c>
      <c r="D197" s="14">
        <v>333.99</v>
      </c>
      <c r="E197" s="14">
        <v>1.699</v>
      </c>
      <c r="F197" s="62">
        <f t="shared" si="17"/>
        <v>0.14679360000000002</v>
      </c>
      <c r="G197" s="14">
        <f t="shared" si="22"/>
        <v>10.317996666666666</v>
      </c>
      <c r="H197" s="62">
        <f t="shared" si="23"/>
        <v>1.5146158754880001</v>
      </c>
      <c r="I197" s="11" t="s">
        <v>105</v>
      </c>
      <c r="J197" s="14">
        <v>3.08515</v>
      </c>
      <c r="K197" s="14">
        <v>6.79761</v>
      </c>
      <c r="L197" s="14">
        <v>21.07123</v>
      </c>
      <c r="M197" s="17"/>
      <c r="N197" s="17"/>
    </row>
    <row r="198" spans="1:14" ht="24">
      <c r="A198" s="12"/>
      <c r="B198" s="11">
        <v>6</v>
      </c>
      <c r="C198" s="78">
        <v>20609</v>
      </c>
      <c r="D198" s="14">
        <v>333.71</v>
      </c>
      <c r="E198" s="14">
        <v>0.495</v>
      </c>
      <c r="F198" s="62">
        <f t="shared" si="17"/>
        <v>0.042768</v>
      </c>
      <c r="G198" s="14">
        <f t="shared" si="22"/>
        <v>3.281663333333333</v>
      </c>
      <c r="H198" s="62">
        <f t="shared" si="23"/>
        <v>0.14035017743999997</v>
      </c>
      <c r="I198" s="11" t="s">
        <v>106</v>
      </c>
      <c r="J198" s="14">
        <v>2.13012</v>
      </c>
      <c r="K198" s="14">
        <v>6.4189</v>
      </c>
      <c r="L198" s="14">
        <v>1.29597</v>
      </c>
      <c r="M198" s="17"/>
      <c r="N198" s="17"/>
    </row>
    <row r="199" spans="1:14" ht="24">
      <c r="A199" s="12"/>
      <c r="B199" s="11">
        <v>7</v>
      </c>
      <c r="C199" s="78">
        <v>20624</v>
      </c>
      <c r="D199" s="14">
        <v>333.64</v>
      </c>
      <c r="E199" s="14">
        <v>0.316</v>
      </c>
      <c r="F199" s="62">
        <f t="shared" si="17"/>
        <v>0.0273024</v>
      </c>
      <c r="G199" s="14">
        <f t="shared" si="22"/>
        <v>2.5824000000000003</v>
      </c>
      <c r="H199" s="62">
        <f t="shared" si="23"/>
        <v>0.07050571776</v>
      </c>
      <c r="I199" s="11" t="s">
        <v>78</v>
      </c>
      <c r="J199" s="14">
        <v>0.94955</v>
      </c>
      <c r="K199" s="14">
        <v>3.24336</v>
      </c>
      <c r="L199" s="14">
        <v>3.55429</v>
      </c>
      <c r="M199" s="17"/>
      <c r="N199" s="17"/>
    </row>
    <row r="200" spans="1:14" ht="24">
      <c r="A200" s="12"/>
      <c r="B200" s="11">
        <v>8</v>
      </c>
      <c r="C200" s="78">
        <v>20632</v>
      </c>
      <c r="D200" s="14">
        <v>333.68</v>
      </c>
      <c r="E200" s="14">
        <v>0.469</v>
      </c>
      <c r="F200" s="62">
        <f t="shared" si="17"/>
        <v>0.0405216</v>
      </c>
      <c r="G200" s="14">
        <f t="shared" si="22"/>
        <v>2.9030566666666666</v>
      </c>
      <c r="H200" s="62">
        <f t="shared" si="23"/>
        <v>0.11763650102399999</v>
      </c>
      <c r="I200" s="11" t="s">
        <v>79</v>
      </c>
      <c r="J200" s="14">
        <v>1.94008</v>
      </c>
      <c r="K200" s="14">
        <v>3.38015</v>
      </c>
      <c r="L200" s="14">
        <v>3.38894</v>
      </c>
      <c r="M200" s="17"/>
      <c r="N200" s="17"/>
    </row>
    <row r="201" spans="1:14" ht="24">
      <c r="A201" s="12"/>
      <c r="B201" s="11">
        <v>9</v>
      </c>
      <c r="C201" s="78">
        <v>20645</v>
      </c>
      <c r="D201" s="14">
        <v>333.73</v>
      </c>
      <c r="E201" s="14">
        <v>0.722</v>
      </c>
      <c r="F201" s="62">
        <f t="shared" si="17"/>
        <v>0.0623808</v>
      </c>
      <c r="G201" s="14">
        <f t="shared" si="22"/>
        <v>41.26536333333333</v>
      </c>
      <c r="H201" s="62">
        <f t="shared" si="23"/>
        <v>2.574166377024</v>
      </c>
      <c r="I201" s="11" t="s">
        <v>80</v>
      </c>
      <c r="J201" s="14">
        <v>40.688</v>
      </c>
      <c r="K201" s="14">
        <v>42.39751</v>
      </c>
      <c r="L201" s="14">
        <v>40.71058</v>
      </c>
      <c r="M201" s="17"/>
      <c r="N201" s="17"/>
    </row>
    <row r="202" spans="1:14" ht="24">
      <c r="A202" s="12"/>
      <c r="B202" s="11">
        <v>10</v>
      </c>
      <c r="C202" s="78">
        <v>20652</v>
      </c>
      <c r="D202" s="14">
        <v>333.7</v>
      </c>
      <c r="E202" s="14">
        <v>0.535</v>
      </c>
      <c r="F202" s="62">
        <f t="shared" si="17"/>
        <v>0.04622400000000001</v>
      </c>
      <c r="G202" s="14">
        <f t="shared" si="22"/>
        <v>32.86788666666667</v>
      </c>
      <c r="H202" s="62">
        <f t="shared" si="23"/>
        <v>1.5192851932800004</v>
      </c>
      <c r="I202" s="11" t="s">
        <v>81</v>
      </c>
      <c r="J202" s="14">
        <v>32.62693</v>
      </c>
      <c r="K202" s="14">
        <v>34.90401</v>
      </c>
      <c r="L202" s="14">
        <v>31.07272</v>
      </c>
      <c r="M202" s="17"/>
      <c r="N202" s="17"/>
    </row>
    <row r="203" spans="1:14" ht="24">
      <c r="A203" s="12"/>
      <c r="B203" s="11">
        <v>11</v>
      </c>
      <c r="C203" s="78">
        <v>20661</v>
      </c>
      <c r="D203" s="14">
        <v>333.78</v>
      </c>
      <c r="E203" s="14">
        <v>1.1</v>
      </c>
      <c r="F203" s="62">
        <f t="shared" si="17"/>
        <v>0.09504000000000001</v>
      </c>
      <c r="G203" s="14">
        <f t="shared" si="22"/>
        <v>46.55432</v>
      </c>
      <c r="H203" s="62">
        <f t="shared" si="23"/>
        <v>4.4245225728</v>
      </c>
      <c r="I203" s="11" t="s">
        <v>82</v>
      </c>
      <c r="J203" s="14">
        <v>47.07828</v>
      </c>
      <c r="K203" s="14">
        <v>34.08377</v>
      </c>
      <c r="L203" s="14">
        <v>58.50091</v>
      </c>
      <c r="M203" s="17"/>
      <c r="N203" s="17"/>
    </row>
    <row r="204" spans="1:14" ht="24">
      <c r="A204" s="12"/>
      <c r="B204" s="11">
        <v>12</v>
      </c>
      <c r="C204" s="78">
        <v>20669</v>
      </c>
      <c r="D204" s="14">
        <v>333.81</v>
      </c>
      <c r="E204" s="14">
        <v>1.386</v>
      </c>
      <c r="F204" s="62">
        <f t="shared" si="17"/>
        <v>0.11975039999999999</v>
      </c>
      <c r="G204" s="14">
        <f t="shared" si="22"/>
        <v>15.512570000000002</v>
      </c>
      <c r="H204" s="62">
        <f t="shared" si="23"/>
        <v>1.8576364625280002</v>
      </c>
      <c r="I204" s="11" t="s">
        <v>83</v>
      </c>
      <c r="J204" s="14">
        <v>28.12536</v>
      </c>
      <c r="K204" s="14">
        <v>5.78135</v>
      </c>
      <c r="L204" s="14">
        <v>12.631</v>
      </c>
      <c r="M204" s="17"/>
      <c r="N204" s="17"/>
    </row>
    <row r="205" spans="1:14" ht="24">
      <c r="A205" s="12"/>
      <c r="B205" s="11">
        <v>13</v>
      </c>
      <c r="C205" s="78">
        <v>20677</v>
      </c>
      <c r="D205" s="14">
        <v>335.29</v>
      </c>
      <c r="E205" s="14">
        <v>44.055</v>
      </c>
      <c r="F205" s="62">
        <f t="shared" si="17"/>
        <v>3.806352</v>
      </c>
      <c r="G205" s="14">
        <f t="shared" si="22"/>
        <v>458.7457</v>
      </c>
      <c r="H205" s="62">
        <f t="shared" si="23"/>
        <v>1746.1476126864</v>
      </c>
      <c r="I205" s="11" t="s">
        <v>84</v>
      </c>
      <c r="J205" s="14">
        <v>440.79643</v>
      </c>
      <c r="K205" s="14">
        <v>504.80632</v>
      </c>
      <c r="L205" s="14">
        <v>430.63435</v>
      </c>
      <c r="M205" s="17"/>
      <c r="N205" s="17"/>
    </row>
    <row r="206" spans="1:14" ht="24">
      <c r="A206" s="12"/>
      <c r="B206" s="11">
        <v>14</v>
      </c>
      <c r="C206" s="78">
        <v>20682</v>
      </c>
      <c r="D206" s="14">
        <v>334.94</v>
      </c>
      <c r="E206" s="14">
        <v>32.735</v>
      </c>
      <c r="F206" s="62">
        <f t="shared" si="17"/>
        <v>2.828304</v>
      </c>
      <c r="G206" s="14">
        <f t="shared" si="22"/>
        <v>339.5208833333333</v>
      </c>
      <c r="H206" s="62">
        <f t="shared" si="23"/>
        <v>960.2682724151999</v>
      </c>
      <c r="I206" s="11" t="s">
        <v>85</v>
      </c>
      <c r="J206" s="14">
        <v>375.88678</v>
      </c>
      <c r="K206" s="14">
        <v>316.95072</v>
      </c>
      <c r="L206" s="14">
        <v>325.72515</v>
      </c>
      <c r="M206" s="17"/>
      <c r="N206" s="17"/>
    </row>
    <row r="207" spans="1:14" ht="24">
      <c r="A207" s="12"/>
      <c r="B207" s="11">
        <v>15</v>
      </c>
      <c r="C207" s="78">
        <v>20696</v>
      </c>
      <c r="D207" s="14">
        <v>333.88</v>
      </c>
      <c r="E207" s="14">
        <v>3.058</v>
      </c>
      <c r="F207" s="62">
        <f t="shared" si="17"/>
        <v>0.2642112</v>
      </c>
      <c r="G207" s="14">
        <f t="shared" si="22"/>
        <v>99.41572333333335</v>
      </c>
      <c r="H207" s="62">
        <f t="shared" si="23"/>
        <v>26.266747560768003</v>
      </c>
      <c r="I207" s="11" t="s">
        <v>86</v>
      </c>
      <c r="J207" s="14">
        <v>114.26117</v>
      </c>
      <c r="K207" s="14">
        <v>96.13827</v>
      </c>
      <c r="L207" s="14">
        <v>87.84773</v>
      </c>
      <c r="M207" s="17"/>
      <c r="N207" s="17"/>
    </row>
    <row r="208" spans="1:14" ht="24">
      <c r="A208" s="12"/>
      <c r="B208" s="11">
        <v>16</v>
      </c>
      <c r="C208" s="78">
        <v>20700</v>
      </c>
      <c r="D208" s="14">
        <v>334.65</v>
      </c>
      <c r="E208" s="14">
        <v>24.642</v>
      </c>
      <c r="F208" s="62">
        <f t="shared" si="17"/>
        <v>2.1290688</v>
      </c>
      <c r="G208" s="14">
        <f t="shared" si="22"/>
        <v>1025.3933200000001</v>
      </c>
      <c r="H208" s="62">
        <f t="shared" si="23"/>
        <v>2183.1329253404165</v>
      </c>
      <c r="I208" s="11" t="s">
        <v>87</v>
      </c>
      <c r="J208" s="14">
        <v>1019.53602</v>
      </c>
      <c r="K208" s="14">
        <v>811.85109</v>
      </c>
      <c r="L208" s="14">
        <v>1244.79285</v>
      </c>
      <c r="M208" s="17"/>
      <c r="N208" s="17"/>
    </row>
    <row r="209" spans="1:14" ht="24">
      <c r="A209" s="12"/>
      <c r="B209" s="11">
        <v>17</v>
      </c>
      <c r="C209" s="78">
        <v>20706</v>
      </c>
      <c r="D209" s="14">
        <v>335.71</v>
      </c>
      <c r="E209" s="14">
        <v>77.241</v>
      </c>
      <c r="F209" s="62">
        <f t="shared" si="17"/>
        <v>6.6736224</v>
      </c>
      <c r="G209" s="14">
        <f t="shared" si="22"/>
        <v>508.8036366666667</v>
      </c>
      <c r="H209" s="62">
        <f t="shared" si="23"/>
        <v>3395.563346860128</v>
      </c>
      <c r="I209" s="11" t="s">
        <v>88</v>
      </c>
      <c r="J209" s="14">
        <v>299.83284</v>
      </c>
      <c r="K209" s="14">
        <v>687.35113</v>
      </c>
      <c r="L209" s="14">
        <v>539.22694</v>
      </c>
      <c r="M209" s="17"/>
      <c r="N209" s="17"/>
    </row>
    <row r="210" spans="1:14" ht="24">
      <c r="A210" s="12"/>
      <c r="B210" s="11">
        <v>18</v>
      </c>
      <c r="C210" s="78">
        <v>20714</v>
      </c>
      <c r="D210" s="14">
        <v>335.48</v>
      </c>
      <c r="E210" s="14">
        <v>66.895</v>
      </c>
      <c r="F210" s="62">
        <f t="shared" si="17"/>
        <v>5.7797279999999995</v>
      </c>
      <c r="G210" s="14">
        <f t="shared" si="22"/>
        <v>121.00399333333333</v>
      </c>
      <c r="H210" s="62">
        <f t="shared" si="23"/>
        <v>699.3701683804799</v>
      </c>
      <c r="I210" s="11" t="s">
        <v>89</v>
      </c>
      <c r="J210" s="14">
        <v>115.30131</v>
      </c>
      <c r="K210" s="14">
        <v>113.7951</v>
      </c>
      <c r="L210" s="14">
        <v>133.91557</v>
      </c>
      <c r="M210" s="17"/>
      <c r="N210" s="17"/>
    </row>
    <row r="211" spans="1:14" ht="24">
      <c r="A211" s="12"/>
      <c r="B211" s="11">
        <v>19</v>
      </c>
      <c r="C211" s="78">
        <v>20721</v>
      </c>
      <c r="D211" s="14">
        <v>333.95</v>
      </c>
      <c r="E211" s="14">
        <v>7.994</v>
      </c>
      <c r="F211" s="62">
        <f t="shared" si="17"/>
        <v>0.6906816</v>
      </c>
      <c r="G211" s="14">
        <f t="shared" si="22"/>
        <v>568.5715666666666</v>
      </c>
      <c r="H211" s="62">
        <f t="shared" si="23"/>
        <v>392.70191937984</v>
      </c>
      <c r="I211" s="11" t="s">
        <v>90</v>
      </c>
      <c r="J211" s="14">
        <v>463.8186</v>
      </c>
      <c r="K211" s="14">
        <v>674.39987</v>
      </c>
      <c r="L211" s="14">
        <v>567.49623</v>
      </c>
      <c r="M211" s="17"/>
      <c r="N211" s="17"/>
    </row>
    <row r="212" spans="1:14" ht="24">
      <c r="A212" s="12"/>
      <c r="B212" s="11">
        <v>20</v>
      </c>
      <c r="C212" s="78">
        <v>20729</v>
      </c>
      <c r="D212" s="14">
        <v>334.35</v>
      </c>
      <c r="E212" s="14">
        <v>17.379</v>
      </c>
      <c r="F212" s="62">
        <f t="shared" si="17"/>
        <v>1.5015456000000003</v>
      </c>
      <c r="G212" s="14">
        <f t="shared" si="22"/>
        <v>51.50413</v>
      </c>
      <c r="H212" s="62">
        <f t="shared" si="23"/>
        <v>77.33579978332801</v>
      </c>
      <c r="I212" s="11" t="s">
        <v>69</v>
      </c>
      <c r="J212" s="14">
        <v>47.14668</v>
      </c>
      <c r="K212" s="14">
        <v>54.62169</v>
      </c>
      <c r="L212" s="14">
        <v>52.74402</v>
      </c>
      <c r="M212" s="17"/>
      <c r="N212" s="17"/>
    </row>
    <row r="213" spans="1:14" ht="24">
      <c r="A213" s="12"/>
      <c r="B213" s="11">
        <v>21</v>
      </c>
      <c r="C213" s="78">
        <v>20745</v>
      </c>
      <c r="D213" s="14">
        <v>333.5</v>
      </c>
      <c r="E213" s="14">
        <v>0.492</v>
      </c>
      <c r="F213" s="62">
        <f t="shared" si="17"/>
        <v>0.0425088</v>
      </c>
      <c r="G213" s="14">
        <f t="shared" si="22"/>
        <v>2.6772666666666667</v>
      </c>
      <c r="H213" s="62">
        <f t="shared" si="23"/>
        <v>0.11380739328</v>
      </c>
      <c r="I213" s="11" t="s">
        <v>91</v>
      </c>
      <c r="J213" s="14">
        <v>0.91884</v>
      </c>
      <c r="K213" s="14">
        <v>2.6154</v>
      </c>
      <c r="L213" s="14">
        <v>4.49756</v>
      </c>
      <c r="M213" s="17"/>
      <c r="N213" s="17"/>
    </row>
    <row r="214" spans="1:14" ht="24">
      <c r="A214" s="12"/>
      <c r="B214" s="11">
        <v>22</v>
      </c>
      <c r="C214" s="78">
        <v>20752</v>
      </c>
      <c r="D214" s="14">
        <v>334.95</v>
      </c>
      <c r="E214" s="14">
        <v>46.98</v>
      </c>
      <c r="F214" s="62">
        <f t="shared" si="17"/>
        <v>4.059072</v>
      </c>
      <c r="G214" s="14">
        <f t="shared" si="22"/>
        <v>229.33255999999997</v>
      </c>
      <c r="H214" s="62">
        <f t="shared" si="23"/>
        <v>930.8773729843198</v>
      </c>
      <c r="I214" s="11" t="s">
        <v>92</v>
      </c>
      <c r="J214" s="14">
        <v>251.54024</v>
      </c>
      <c r="K214" s="14">
        <v>235.76709</v>
      </c>
      <c r="L214" s="14">
        <v>200.69035</v>
      </c>
      <c r="M214" s="17"/>
      <c r="N214" s="17"/>
    </row>
    <row r="215" spans="1:14" ht="24">
      <c r="A215" s="12"/>
      <c r="B215" s="11">
        <v>23</v>
      </c>
      <c r="C215" s="78">
        <v>20764</v>
      </c>
      <c r="D215" s="14">
        <v>334.11</v>
      </c>
      <c r="E215" s="14">
        <v>14.003</v>
      </c>
      <c r="F215" s="62">
        <f t="shared" si="17"/>
        <v>1.2098592000000001</v>
      </c>
      <c r="G215" s="14">
        <f t="shared" si="22"/>
        <v>37.29720333333333</v>
      </c>
      <c r="H215" s="62">
        <f t="shared" si="23"/>
        <v>45.124364587104</v>
      </c>
      <c r="I215" s="11" t="s">
        <v>70</v>
      </c>
      <c r="J215" s="14">
        <v>36.87721</v>
      </c>
      <c r="K215" s="14">
        <v>21.80284</v>
      </c>
      <c r="L215" s="14">
        <v>53.21156</v>
      </c>
      <c r="M215" s="17"/>
      <c r="N215" s="17"/>
    </row>
    <row r="216" spans="1:14" ht="24">
      <c r="A216" s="12"/>
      <c r="B216" s="11">
        <v>24</v>
      </c>
      <c r="C216" s="78">
        <v>20772</v>
      </c>
      <c r="D216" s="14">
        <v>334.05</v>
      </c>
      <c r="E216" s="14">
        <v>11.944</v>
      </c>
      <c r="F216" s="62">
        <f t="shared" si="17"/>
        <v>1.0319616</v>
      </c>
      <c r="G216" s="14">
        <f t="shared" si="22"/>
        <v>29.753763333333335</v>
      </c>
      <c r="H216" s="62">
        <f t="shared" si="23"/>
        <v>30.704741215488003</v>
      </c>
      <c r="I216" s="11" t="s">
        <v>71</v>
      </c>
      <c r="J216" s="14">
        <v>27.25434</v>
      </c>
      <c r="K216" s="14">
        <v>28.83372</v>
      </c>
      <c r="L216" s="14">
        <v>33.17323</v>
      </c>
      <c r="M216" s="17"/>
      <c r="N216" s="17"/>
    </row>
    <row r="217" spans="1:14" ht="24">
      <c r="A217" s="12"/>
      <c r="B217" s="11">
        <v>25</v>
      </c>
      <c r="C217" s="78">
        <v>20780</v>
      </c>
      <c r="D217" s="14">
        <v>334.03</v>
      </c>
      <c r="E217" s="14">
        <v>11.532</v>
      </c>
      <c r="F217" s="62">
        <f t="shared" si="17"/>
        <v>0.9963648</v>
      </c>
      <c r="G217" s="14">
        <f t="shared" si="22"/>
        <v>80.20509333333332</v>
      </c>
      <c r="H217" s="62">
        <f t="shared" si="23"/>
        <v>79.913531778048</v>
      </c>
      <c r="I217" s="11" t="s">
        <v>93</v>
      </c>
      <c r="J217" s="14">
        <v>80.61945</v>
      </c>
      <c r="K217" s="14">
        <v>78.99988</v>
      </c>
      <c r="L217" s="14">
        <v>80.99595</v>
      </c>
      <c r="M217" s="17"/>
      <c r="N217" s="17"/>
    </row>
    <row r="218" spans="1:14" ht="24">
      <c r="A218" s="12"/>
      <c r="B218" s="11">
        <v>26</v>
      </c>
      <c r="C218" s="78">
        <v>20793</v>
      </c>
      <c r="D218" s="14">
        <v>333.8</v>
      </c>
      <c r="E218" s="14">
        <v>4.858</v>
      </c>
      <c r="F218" s="62">
        <f t="shared" si="17"/>
        <v>0.41973119999999997</v>
      </c>
      <c r="G218" s="14">
        <f t="shared" si="22"/>
        <v>70.18412666666667</v>
      </c>
      <c r="H218" s="62">
        <f t="shared" si="23"/>
        <v>29.458467706752</v>
      </c>
      <c r="I218" s="11" t="s">
        <v>94</v>
      </c>
      <c r="J218" s="14">
        <v>36.03604</v>
      </c>
      <c r="K218" s="14">
        <v>58.01822</v>
      </c>
      <c r="L218" s="14">
        <v>116.49812</v>
      </c>
      <c r="M218" s="17"/>
      <c r="N218" s="17"/>
    </row>
    <row r="219" spans="1:14" ht="24">
      <c r="A219" s="12"/>
      <c r="B219" s="11">
        <v>27</v>
      </c>
      <c r="C219" s="78">
        <v>20808</v>
      </c>
      <c r="D219" s="14">
        <v>333.5</v>
      </c>
      <c r="E219" s="14">
        <v>0.515</v>
      </c>
      <c r="F219" s="62">
        <f t="shared" si="17"/>
        <v>0.044496</v>
      </c>
      <c r="G219" s="14">
        <f t="shared" si="22"/>
        <v>26.071193333333337</v>
      </c>
      <c r="H219" s="62">
        <f t="shared" si="23"/>
        <v>1.1600638185600003</v>
      </c>
      <c r="I219" s="11" t="s">
        <v>95</v>
      </c>
      <c r="J219" s="14">
        <v>22.68431</v>
      </c>
      <c r="K219" s="14">
        <v>25.59134</v>
      </c>
      <c r="L219" s="14">
        <v>29.93793</v>
      </c>
      <c r="M219" s="17"/>
      <c r="N219" s="17"/>
    </row>
    <row r="220" spans="1:14" ht="24">
      <c r="A220" s="12"/>
      <c r="B220" s="11">
        <v>28</v>
      </c>
      <c r="C220" s="78">
        <v>20814</v>
      </c>
      <c r="D220" s="14">
        <v>333.49</v>
      </c>
      <c r="E220" s="14">
        <v>0.495</v>
      </c>
      <c r="F220" s="62">
        <f t="shared" si="17"/>
        <v>0.042768</v>
      </c>
      <c r="G220" s="14">
        <f t="shared" si="22"/>
        <v>19.88680666666667</v>
      </c>
      <c r="H220" s="62">
        <f t="shared" si="23"/>
        <v>0.8505189475200001</v>
      </c>
      <c r="I220" s="11" t="s">
        <v>96</v>
      </c>
      <c r="J220" s="14">
        <v>15.62842</v>
      </c>
      <c r="K220" s="14">
        <v>23.06987</v>
      </c>
      <c r="L220" s="14">
        <v>20.96213</v>
      </c>
      <c r="M220" s="17"/>
      <c r="N220" s="17"/>
    </row>
    <row r="221" spans="1:14" ht="24">
      <c r="A221" s="12"/>
      <c r="B221" s="11">
        <v>29</v>
      </c>
      <c r="C221" s="78">
        <v>20826</v>
      </c>
      <c r="D221" s="14">
        <v>333.42</v>
      </c>
      <c r="E221" s="14">
        <v>0.459</v>
      </c>
      <c r="F221" s="62">
        <f t="shared" si="17"/>
        <v>0.0396576</v>
      </c>
      <c r="G221" s="14">
        <f t="shared" si="22"/>
        <v>27.592113333333334</v>
      </c>
      <c r="H221" s="62">
        <f t="shared" si="23"/>
        <v>1.094236993728</v>
      </c>
      <c r="I221" s="11" t="s">
        <v>97</v>
      </c>
      <c r="J221" s="14">
        <v>26.36382</v>
      </c>
      <c r="K221" s="14">
        <v>30.51697</v>
      </c>
      <c r="L221" s="14">
        <v>25.89555</v>
      </c>
      <c r="M221" s="17"/>
      <c r="N221" s="17"/>
    </row>
    <row r="222" spans="1:14" ht="24">
      <c r="A222" s="12"/>
      <c r="B222" s="11">
        <v>30</v>
      </c>
      <c r="C222" s="78">
        <v>20833</v>
      </c>
      <c r="D222" s="14">
        <v>333.42</v>
      </c>
      <c r="E222" s="14">
        <v>0.318</v>
      </c>
      <c r="F222" s="62">
        <f t="shared" si="17"/>
        <v>0.0274752</v>
      </c>
      <c r="G222" s="14">
        <f t="shared" si="22"/>
        <v>30.160950000000003</v>
      </c>
      <c r="H222" s="62">
        <f t="shared" si="23"/>
        <v>0.8286781334400002</v>
      </c>
      <c r="I222" s="11" t="s">
        <v>98</v>
      </c>
      <c r="J222" s="14">
        <v>28.99005</v>
      </c>
      <c r="K222" s="14">
        <v>39.49416</v>
      </c>
      <c r="L222" s="14">
        <v>21.99864</v>
      </c>
      <c r="M222" s="17"/>
      <c r="N222" s="17"/>
    </row>
    <row r="223" spans="1:14" ht="24">
      <c r="A223" s="12"/>
      <c r="B223" s="11">
        <v>31</v>
      </c>
      <c r="C223" s="78">
        <v>20841</v>
      </c>
      <c r="D223" s="14">
        <v>333.42</v>
      </c>
      <c r="E223" s="14">
        <v>0.308</v>
      </c>
      <c r="F223" s="62">
        <f t="shared" si="17"/>
        <v>0.0266112</v>
      </c>
      <c r="G223" s="14">
        <f t="shared" si="22"/>
        <v>20.410886666666666</v>
      </c>
      <c r="H223" s="62">
        <f t="shared" si="23"/>
        <v>0.543158187264</v>
      </c>
      <c r="I223" s="11" t="s">
        <v>99</v>
      </c>
      <c r="J223" s="14">
        <v>21.32499</v>
      </c>
      <c r="K223" s="14">
        <v>19.17283</v>
      </c>
      <c r="L223" s="14">
        <v>20.73484</v>
      </c>
      <c r="M223" s="17"/>
      <c r="N223" s="17"/>
    </row>
    <row r="224" spans="1:14" ht="24">
      <c r="A224" s="12"/>
      <c r="B224" s="11">
        <v>32</v>
      </c>
      <c r="C224" s="78">
        <v>20854</v>
      </c>
      <c r="D224" s="14">
        <v>333.4</v>
      </c>
      <c r="E224" s="14">
        <v>0.287</v>
      </c>
      <c r="F224" s="62">
        <f t="shared" si="17"/>
        <v>0.0247968</v>
      </c>
      <c r="G224" s="14">
        <f t="shared" si="22"/>
        <v>18.983369999999997</v>
      </c>
      <c r="H224" s="62">
        <f t="shared" si="23"/>
        <v>0.47072682921599995</v>
      </c>
      <c r="I224" s="11" t="s">
        <v>100</v>
      </c>
      <c r="J224" s="14">
        <v>4.94263</v>
      </c>
      <c r="K224" s="14">
        <v>24.85598</v>
      </c>
      <c r="L224" s="14">
        <v>27.1515</v>
      </c>
      <c r="M224" s="17"/>
      <c r="N224" s="17"/>
    </row>
    <row r="225" spans="1:14" ht="24">
      <c r="A225" s="12"/>
      <c r="B225" s="11">
        <v>33</v>
      </c>
      <c r="C225" s="78">
        <v>20862</v>
      </c>
      <c r="D225" s="14">
        <v>333.4</v>
      </c>
      <c r="E225" s="14">
        <v>0.351</v>
      </c>
      <c r="F225" s="62">
        <f t="shared" si="17"/>
        <v>0.0303264</v>
      </c>
      <c r="G225" s="14">
        <f t="shared" si="22"/>
        <v>17.94767</v>
      </c>
      <c r="H225" s="62">
        <f t="shared" si="23"/>
        <v>0.544288219488</v>
      </c>
      <c r="I225" s="11" t="s">
        <v>108</v>
      </c>
      <c r="J225" s="14">
        <v>26.99144</v>
      </c>
      <c r="K225" s="14">
        <v>22.75796</v>
      </c>
      <c r="L225" s="14">
        <v>4.09361</v>
      </c>
      <c r="M225" s="17"/>
      <c r="N225" s="17"/>
    </row>
    <row r="226" spans="1:14" ht="24">
      <c r="A226" s="12"/>
      <c r="B226" s="11">
        <v>34</v>
      </c>
      <c r="C226" s="78">
        <v>20875</v>
      </c>
      <c r="D226" s="14">
        <v>333.39</v>
      </c>
      <c r="E226" s="14">
        <v>0.406</v>
      </c>
      <c r="F226" s="62">
        <f t="shared" si="17"/>
        <v>0.0350784</v>
      </c>
      <c r="G226" s="14">
        <f t="shared" si="22"/>
        <v>15.922966666666667</v>
      </c>
      <c r="H226" s="62">
        <f t="shared" si="23"/>
        <v>0.5585521939200001</v>
      </c>
      <c r="I226" s="11" t="s">
        <v>109</v>
      </c>
      <c r="J226" s="14">
        <v>11.38245</v>
      </c>
      <c r="K226" s="14">
        <v>11.57871</v>
      </c>
      <c r="L226" s="14">
        <v>24.80774</v>
      </c>
      <c r="M226" s="17"/>
      <c r="N226" s="17"/>
    </row>
    <row r="227" spans="1:14" ht="24">
      <c r="A227" s="12"/>
      <c r="B227" s="11">
        <v>35</v>
      </c>
      <c r="C227" s="78">
        <v>20883</v>
      </c>
      <c r="D227" s="14">
        <v>333.38</v>
      </c>
      <c r="E227" s="14">
        <v>0.373</v>
      </c>
      <c r="F227" s="62">
        <f t="shared" si="17"/>
        <v>0.032227200000000004</v>
      </c>
      <c r="G227" s="14">
        <f t="shared" si="22"/>
        <v>0.7183466666666667</v>
      </c>
      <c r="H227" s="62">
        <f t="shared" si="23"/>
        <v>0.023150301696000002</v>
      </c>
      <c r="I227" s="11" t="s">
        <v>118</v>
      </c>
      <c r="J227" s="14">
        <v>2.15504</v>
      </c>
      <c r="K227" s="14">
        <v>0</v>
      </c>
      <c r="L227" s="14">
        <v>0</v>
      </c>
      <c r="M227" s="17"/>
      <c r="N227" s="17"/>
    </row>
    <row r="228" spans="1:17" ht="24">
      <c r="A228" s="12"/>
      <c r="B228" s="83">
        <v>36</v>
      </c>
      <c r="C228" s="96">
        <v>20903</v>
      </c>
      <c r="D228" s="84">
        <v>333.37</v>
      </c>
      <c r="E228" s="84">
        <v>0.268</v>
      </c>
      <c r="F228" s="85">
        <f t="shared" si="17"/>
        <v>0.023155200000000004</v>
      </c>
      <c r="G228" s="84">
        <f t="shared" si="22"/>
        <v>0.9736733333333333</v>
      </c>
      <c r="H228" s="85">
        <f t="shared" si="23"/>
        <v>0.022545600768000003</v>
      </c>
      <c r="I228" s="83" t="s">
        <v>119</v>
      </c>
      <c r="J228" s="84">
        <v>0.63559</v>
      </c>
      <c r="K228" s="84">
        <v>1.01712</v>
      </c>
      <c r="L228" s="84">
        <v>1.26831</v>
      </c>
      <c r="M228" s="86"/>
      <c r="N228" s="86"/>
      <c r="O228" s="82"/>
      <c r="P228" s="82"/>
      <c r="Q228" s="82"/>
    </row>
    <row r="229" spans="1:14" ht="24">
      <c r="A229" s="12"/>
      <c r="B229" s="11">
        <v>1</v>
      </c>
      <c r="C229" s="78">
        <v>20913</v>
      </c>
      <c r="D229" s="14">
        <v>333.38</v>
      </c>
      <c r="E229" s="14">
        <v>0.152</v>
      </c>
      <c r="F229" s="62">
        <f t="shared" si="17"/>
        <v>0.0131328</v>
      </c>
      <c r="G229" s="14">
        <f t="shared" si="22"/>
        <v>12.481602068976102</v>
      </c>
      <c r="H229" s="62">
        <f t="shared" si="23"/>
        <v>0.16391838365144934</v>
      </c>
      <c r="I229" s="11" t="s">
        <v>101</v>
      </c>
      <c r="J229" s="14">
        <f>การคำนวณตะกอน!F6</f>
        <v>5.68314779527159</v>
      </c>
      <c r="K229" s="14">
        <f>การคำนวณตะกอน!F7</f>
        <v>20.349218852542528</v>
      </c>
      <c r="L229" s="14">
        <f>การคำนวณตะกอน!F8</f>
        <v>11.412439559114183</v>
      </c>
      <c r="M229" s="17"/>
      <c r="N229" s="17"/>
    </row>
    <row r="230" spans="1:14" ht="24">
      <c r="A230" s="12"/>
      <c r="B230" s="11">
        <v>2</v>
      </c>
      <c r="C230" s="78">
        <v>20931</v>
      </c>
      <c r="D230" s="14">
        <v>333.38</v>
      </c>
      <c r="E230" s="14">
        <v>0.298</v>
      </c>
      <c r="F230" s="62">
        <f t="shared" si="17"/>
        <v>0.0257472</v>
      </c>
      <c r="G230" s="14">
        <f t="shared" si="22"/>
        <v>16.520125707124112</v>
      </c>
      <c r="H230" s="62">
        <f t="shared" si="23"/>
        <v>0.425346980606466</v>
      </c>
      <c r="I230" s="77" t="s">
        <v>110</v>
      </c>
      <c r="J230" s="14">
        <f>การคำนวณตะกอน!F9</f>
        <v>17.391921629894032</v>
      </c>
      <c r="K230" s="14">
        <f>การคำนวณตะกอน!F10</f>
        <v>16.970245502912384</v>
      </c>
      <c r="L230" s="113">
        <f>การคำนวณตะกอน!F11</f>
        <v>15.198209988565921</v>
      </c>
      <c r="M230" s="17"/>
      <c r="N230" s="17"/>
    </row>
    <row r="231" spans="1:14" ht="24">
      <c r="A231" s="12"/>
      <c r="B231" s="11">
        <v>3</v>
      </c>
      <c r="C231" s="78">
        <v>20941</v>
      </c>
      <c r="D231" s="14">
        <v>333.39</v>
      </c>
      <c r="E231" s="14">
        <v>0.375</v>
      </c>
      <c r="F231" s="62">
        <f t="shared" si="17"/>
        <v>0.0324</v>
      </c>
      <c r="G231" s="14">
        <f t="shared" si="22"/>
        <v>0.8166932092037339</v>
      </c>
      <c r="H231" s="62">
        <f t="shared" si="23"/>
        <v>0.02646085997820098</v>
      </c>
      <c r="I231" s="77" t="s">
        <v>103</v>
      </c>
      <c r="J231" s="14">
        <f>การคำนวณตะกอน!F12</f>
        <v>2.450079627611202</v>
      </c>
      <c r="K231" s="14">
        <f>การคำนวณตะกอน!F13</f>
        <v>0</v>
      </c>
      <c r="L231" s="14">
        <f>การคำนวณตะกอน!F14</f>
        <v>0</v>
      </c>
      <c r="M231" s="17"/>
      <c r="N231" s="17"/>
    </row>
    <row r="232" spans="1:14" ht="24">
      <c r="A232" s="12"/>
      <c r="B232" s="11">
        <v>4</v>
      </c>
      <c r="C232" s="78">
        <v>20954</v>
      </c>
      <c r="D232" s="14">
        <v>333.38</v>
      </c>
      <c r="E232" s="14">
        <v>0.338</v>
      </c>
      <c r="F232" s="62">
        <f t="shared" si="17"/>
        <v>0.029203200000000002</v>
      </c>
      <c r="G232" s="14">
        <f t="shared" si="22"/>
        <v>1.2609068441904523</v>
      </c>
      <c r="H232" s="62">
        <f t="shared" si="23"/>
        <v>0.03682251475226262</v>
      </c>
      <c r="I232" s="11" t="s">
        <v>104</v>
      </c>
      <c r="J232" s="14">
        <f>การคำนวณตะกอน!F15</f>
        <v>0</v>
      </c>
      <c r="K232" s="14">
        <f>การคำนวณตะกอน!F16</f>
        <v>0</v>
      </c>
      <c r="L232" s="14">
        <f>การคำนวณตะกอน!F17</f>
        <v>3.782720532571357</v>
      </c>
      <c r="M232" s="17"/>
      <c r="N232" s="17"/>
    </row>
    <row r="233" spans="1:14" ht="24">
      <c r="A233" s="12"/>
      <c r="B233" s="11">
        <v>5</v>
      </c>
      <c r="C233" s="78">
        <v>20974</v>
      </c>
      <c r="D233" s="14">
        <v>333.42</v>
      </c>
      <c r="E233" s="14">
        <v>0.488</v>
      </c>
      <c r="F233" s="62">
        <f t="shared" si="17"/>
        <v>0.0421632</v>
      </c>
      <c r="G233" s="14">
        <f t="shared" si="22"/>
        <v>18.10924429912507</v>
      </c>
      <c r="H233" s="62">
        <f t="shared" si="23"/>
        <v>0.7635436892328701</v>
      </c>
      <c r="I233" s="11" t="s">
        <v>105</v>
      </c>
      <c r="J233" s="14">
        <f>การคำนวณตะกอน!F18</f>
        <v>22.299986276891737</v>
      </c>
      <c r="K233" s="14">
        <f>การคำนวณตะกอน!F19</f>
        <v>5.779047741319228</v>
      </c>
      <c r="L233" s="14">
        <f>การคำนวณตะกอน!F20</f>
        <v>26.248698879164248</v>
      </c>
      <c r="M233" s="17"/>
      <c r="N233" s="17"/>
    </row>
    <row r="234" spans="1:14" ht="24">
      <c r="A234" s="12"/>
      <c r="B234" s="11">
        <v>6</v>
      </c>
      <c r="C234" s="78">
        <v>20982</v>
      </c>
      <c r="D234" s="14">
        <v>334.43</v>
      </c>
      <c r="E234" s="14">
        <v>14.233</v>
      </c>
      <c r="F234" s="62">
        <f t="shared" si="17"/>
        <v>1.2297312</v>
      </c>
      <c r="G234" s="14">
        <f t="shared" si="22"/>
        <v>622.1343388742947</v>
      </c>
      <c r="H234" s="62">
        <f t="shared" si="23"/>
        <v>765.0580071050931</v>
      </c>
      <c r="I234" s="11" t="s">
        <v>106</v>
      </c>
      <c r="J234" s="14">
        <f>การคำนวณตะกอน!F21</f>
        <v>653.4355735979387</v>
      </c>
      <c r="K234" s="14">
        <f>การคำนวณตะกอน!F22</f>
        <v>626.2158717381158</v>
      </c>
      <c r="L234" s="14">
        <f>การคำนวณตะกอน!F23</f>
        <v>586.7515712868293</v>
      </c>
      <c r="M234" s="17"/>
      <c r="N234" s="17"/>
    </row>
    <row r="235" spans="1:14" ht="24">
      <c r="A235" s="12"/>
      <c r="B235" s="11">
        <v>7</v>
      </c>
      <c r="C235" s="78">
        <v>20994</v>
      </c>
      <c r="D235" s="14">
        <v>333.56</v>
      </c>
      <c r="E235" s="14">
        <v>1.602</v>
      </c>
      <c r="F235" s="62">
        <f t="shared" si="17"/>
        <v>0.1384128</v>
      </c>
      <c r="G235" s="14">
        <f t="shared" si="22"/>
        <v>45.50670924518934</v>
      </c>
      <c r="H235" s="62">
        <f t="shared" si="23"/>
        <v>6.298711045412543</v>
      </c>
      <c r="I235" s="11" t="s">
        <v>78</v>
      </c>
      <c r="J235" s="14">
        <f>การคำนวณตะกอน!F24</f>
        <v>39.66093786452114</v>
      </c>
      <c r="K235" s="14">
        <f>การคำนวณตะกอน!F25</f>
        <v>51.36237796881507</v>
      </c>
      <c r="L235" s="14">
        <f>การคำนวณตะกอน!F26</f>
        <v>45.49681190223182</v>
      </c>
      <c r="M235" s="17"/>
      <c r="N235" s="17"/>
    </row>
    <row r="236" spans="1:14" ht="24">
      <c r="A236" s="12"/>
      <c r="B236" s="11">
        <v>8</v>
      </c>
      <c r="C236" s="78">
        <v>21003</v>
      </c>
      <c r="D236" s="14">
        <v>333.48</v>
      </c>
      <c r="E236" s="14">
        <v>0.859</v>
      </c>
      <c r="F236" s="62">
        <f t="shared" si="17"/>
        <v>0.07421760000000001</v>
      </c>
      <c r="G236" s="14">
        <f t="shared" si="22"/>
        <v>1.8930543307185097</v>
      </c>
      <c r="H236" s="62">
        <f t="shared" si="23"/>
        <v>0.1404979490955341</v>
      </c>
      <c r="I236" s="11" t="s">
        <v>79</v>
      </c>
      <c r="J236" s="14">
        <f>การคำนวณตะกอน!F27</f>
        <v>1.885440627483644</v>
      </c>
      <c r="K236" s="14">
        <f>การคำนวณตะกอน!F28</f>
        <v>1.3323858589258668</v>
      </c>
      <c r="L236" s="14">
        <f>การคำนวณตะกอน!F29</f>
        <v>2.461336505746018</v>
      </c>
      <c r="M236" s="17"/>
      <c r="N236" s="17"/>
    </row>
    <row r="237" spans="1:14" ht="24">
      <c r="A237" s="12"/>
      <c r="B237" s="11">
        <v>9</v>
      </c>
      <c r="C237" s="78">
        <v>21016</v>
      </c>
      <c r="D237" s="14">
        <v>333.88</v>
      </c>
      <c r="E237" s="14">
        <v>7.166</v>
      </c>
      <c r="F237" s="62">
        <f t="shared" si="17"/>
        <v>0.6191424000000001</v>
      </c>
      <c r="G237" s="14">
        <f t="shared" si="22"/>
        <v>109.50738909820096</v>
      </c>
      <c r="H237" s="62">
        <f t="shared" si="23"/>
        <v>67.800667703994</v>
      </c>
      <c r="I237" s="11" t="s">
        <v>80</v>
      </c>
      <c r="J237" s="14">
        <f>การคำนวณตะกอน!F30</f>
        <v>113.98034306216053</v>
      </c>
      <c r="K237" s="14">
        <f>การคำนวณตะกอน!F31</f>
        <v>99.30615784911978</v>
      </c>
      <c r="L237" s="14">
        <f>การคำนวณตะกอน!F32</f>
        <v>115.23566638332255</v>
      </c>
      <c r="M237" s="17"/>
      <c r="N237" s="17"/>
    </row>
    <row r="238" spans="1:14" ht="24">
      <c r="A238" s="12"/>
      <c r="B238" s="11">
        <v>10</v>
      </c>
      <c r="C238" s="78">
        <v>21025</v>
      </c>
      <c r="D238" s="14">
        <v>333.54</v>
      </c>
      <c r="E238" s="14">
        <v>1.32</v>
      </c>
      <c r="F238" s="62">
        <f t="shared" si="17"/>
        <v>0.11404800000000001</v>
      </c>
      <c r="G238" s="14">
        <f t="shared" si="22"/>
        <v>12.810129713911701</v>
      </c>
      <c r="H238" s="62">
        <f t="shared" si="23"/>
        <v>1.4609696736122018</v>
      </c>
      <c r="I238" s="11" t="s">
        <v>81</v>
      </c>
      <c r="J238" s="14">
        <f>การคำนวณตะกอน!F33</f>
        <v>6.765899864666234</v>
      </c>
      <c r="K238" s="14">
        <f>การคำนวณตะกอน!F34</f>
        <v>11.231305787072912</v>
      </c>
      <c r="L238" s="14">
        <f>การคำนวณตะกอน!F35</f>
        <v>20.433183489995958</v>
      </c>
      <c r="M238" s="17"/>
      <c r="N238" s="17"/>
    </row>
    <row r="239" spans="1:14" ht="24">
      <c r="A239" s="12"/>
      <c r="B239" s="11">
        <v>11</v>
      </c>
      <c r="C239" s="78">
        <v>21037</v>
      </c>
      <c r="D239" s="14">
        <v>333.61</v>
      </c>
      <c r="E239" s="14">
        <v>1.631</v>
      </c>
      <c r="F239" s="62">
        <f t="shared" si="17"/>
        <v>0.1409184</v>
      </c>
      <c r="G239" s="14">
        <f t="shared" si="22"/>
        <v>95.50393147930409</v>
      </c>
      <c r="H239" s="62">
        <f t="shared" si="23"/>
        <v>13.458261217773165</v>
      </c>
      <c r="I239" s="11" t="s">
        <v>82</v>
      </c>
      <c r="J239" s="14">
        <f>การคำนวณตะกอน!F36</f>
        <v>94.39646515363937</v>
      </c>
      <c r="K239" s="14">
        <f>การคำนวณตะกอน!F37</f>
        <v>87.23887019795524</v>
      </c>
      <c r="L239" s="14">
        <f>การคำนวณตะกอน!F38</f>
        <v>104.87645908631764</v>
      </c>
      <c r="M239" s="17"/>
      <c r="N239" s="17"/>
    </row>
    <row r="240" spans="1:14" ht="24">
      <c r="A240" s="12"/>
      <c r="B240" s="11">
        <v>12</v>
      </c>
      <c r="C240" s="78">
        <v>21053</v>
      </c>
      <c r="D240" s="14">
        <v>334.92</v>
      </c>
      <c r="E240" s="14">
        <v>31.442</v>
      </c>
      <c r="F240" s="62">
        <f t="shared" si="17"/>
        <v>2.7165888000000002</v>
      </c>
      <c r="G240" s="14">
        <f t="shared" si="22"/>
        <v>365.55388786348664</v>
      </c>
      <c r="H240" s="62">
        <f t="shared" si="23"/>
        <v>993.0595975664038</v>
      </c>
      <c r="I240" s="11" t="s">
        <v>83</v>
      </c>
      <c r="J240" s="14">
        <f>การคำนวณตะกอน!F39</f>
        <v>413.0724454730437</v>
      </c>
      <c r="K240" s="14">
        <f>การคำนวณตะกอน!F40</f>
        <v>357.0231934774809</v>
      </c>
      <c r="L240" s="14">
        <f>การคำนวณตะกอน!F41</f>
        <v>326.5660246399354</v>
      </c>
      <c r="M240" s="17"/>
      <c r="N240" s="17"/>
    </row>
    <row r="241" spans="1:14" ht="24">
      <c r="A241" s="12"/>
      <c r="B241" s="11">
        <v>13</v>
      </c>
      <c r="C241" s="78">
        <v>21058</v>
      </c>
      <c r="D241" s="14">
        <v>334.86</v>
      </c>
      <c r="E241" s="14">
        <v>34.096</v>
      </c>
      <c r="F241" s="62">
        <f t="shared" si="17"/>
        <v>2.9458944</v>
      </c>
      <c r="G241" s="14">
        <f t="shared" si="22"/>
        <v>1327.6969850122566</v>
      </c>
      <c r="H241" s="62">
        <f t="shared" si="23"/>
        <v>3911.2551130444904</v>
      </c>
      <c r="I241" s="11" t="s">
        <v>84</v>
      </c>
      <c r="J241" s="14">
        <f>การคำนวณตะกอน!F42</f>
        <v>1603.7773759292916</v>
      </c>
      <c r="K241" s="14">
        <f>การคำนวณตะกอน!F43</f>
        <v>1101.5244006411122</v>
      </c>
      <c r="L241" s="14">
        <f>การคำนวณตะกอน!F44</f>
        <v>1277.7891784663666</v>
      </c>
      <c r="M241" s="17"/>
      <c r="N241" s="17"/>
    </row>
    <row r="242" spans="1:14" ht="24">
      <c r="A242" s="12"/>
      <c r="B242" s="11">
        <v>14</v>
      </c>
      <c r="C242" s="78">
        <v>21067</v>
      </c>
      <c r="D242" s="14">
        <v>335.3</v>
      </c>
      <c r="E242" s="14">
        <v>52.591</v>
      </c>
      <c r="F242" s="62">
        <f t="shared" si="17"/>
        <v>4.5438624</v>
      </c>
      <c r="G242" s="14">
        <f>+AVERAGE(J242:L242)</f>
        <v>751.0161393599036</v>
      </c>
      <c r="H242" s="62">
        <f>G242*F242</f>
        <v>3412.513997430626</v>
      </c>
      <c r="I242" s="11" t="s">
        <v>85</v>
      </c>
      <c r="J242" s="14">
        <f>การคำนวณตะกอน!F45</f>
        <v>891.9465803318415</v>
      </c>
      <c r="K242" s="14">
        <f>การคำนวณตะกอน!F46</f>
        <v>640.771970411891</v>
      </c>
      <c r="L242" s="14">
        <f>การคำนวณตะกอน!F47</f>
        <v>720.3298673359782</v>
      </c>
      <c r="M242" s="17"/>
      <c r="N242" s="17"/>
    </row>
    <row r="243" spans="1:14" ht="24">
      <c r="A243" s="12"/>
      <c r="B243" s="11">
        <v>15</v>
      </c>
      <c r="C243" s="78">
        <v>21074</v>
      </c>
      <c r="D243" s="14">
        <v>333.74</v>
      </c>
      <c r="E243" s="14">
        <v>4.444</v>
      </c>
      <c r="F243" s="62">
        <f t="shared" si="17"/>
        <v>0.3839616</v>
      </c>
      <c r="G243" s="14">
        <f>+AVERAGE(J243:L243)</f>
        <v>39.29557047545509</v>
      </c>
      <c r="H243" s="62">
        <f>G243*F243</f>
        <v>15.087990112668496</v>
      </c>
      <c r="I243" s="11" t="s">
        <v>86</v>
      </c>
      <c r="J243" s="14">
        <f>การคำนวณตะกอน!F48</f>
        <v>31.248993266953896</v>
      </c>
      <c r="K243" s="14">
        <f>การคำนวณตะกอน!F49</f>
        <v>38.42668116728879</v>
      </c>
      <c r="L243" s="14">
        <f>การคำนวณตะกอน!F50</f>
        <v>48.211036992122565</v>
      </c>
      <c r="M243" s="17"/>
      <c r="N243" s="17"/>
    </row>
    <row r="244" spans="1:14" ht="24">
      <c r="A244" s="12"/>
      <c r="B244" s="11">
        <v>16</v>
      </c>
      <c r="C244" s="78">
        <v>21087</v>
      </c>
      <c r="D244" s="14">
        <v>333.8</v>
      </c>
      <c r="E244" s="14">
        <v>7.773</v>
      </c>
      <c r="F244" s="62">
        <f t="shared" si="17"/>
        <v>0.6715872</v>
      </c>
      <c r="G244" s="14">
        <f>+AVERAGE(J244:L244)</f>
        <v>52.46553736434911</v>
      </c>
      <c r="H244" s="62">
        <f>G244*F244</f>
        <v>35.235183335018604</v>
      </c>
      <c r="I244" s="11" t="s">
        <v>87</v>
      </c>
      <c r="J244" s="14">
        <f>การคำนวณตะกอน!F51</f>
        <v>41.40384926410671</v>
      </c>
      <c r="K244" s="14">
        <f>การคำนวณตะกอน!F52</f>
        <v>46.07562758181818</v>
      </c>
      <c r="L244" s="14">
        <f>การคำนวณตะกอน!F53</f>
        <v>69.91713524712243</v>
      </c>
      <c r="M244" s="17"/>
      <c r="N244" s="17"/>
    </row>
    <row r="245" spans="1:14" ht="24">
      <c r="A245" s="12"/>
      <c r="B245" s="11">
        <v>17</v>
      </c>
      <c r="C245" s="78">
        <v>21099</v>
      </c>
      <c r="D245" s="14">
        <v>333.57</v>
      </c>
      <c r="E245" s="14">
        <v>3.754</v>
      </c>
      <c r="F245" s="62">
        <f t="shared" si="17"/>
        <v>0.3243456</v>
      </c>
      <c r="G245" s="14">
        <f aca="true" t="shared" si="24" ref="G245:G253">+AVERAGE(J245:L245)</f>
        <v>183.42768363573927</v>
      </c>
      <c r="H245" s="62">
        <f aca="true" t="shared" si="25" ref="H245:H253">G245*F245</f>
        <v>59.49396210544404</v>
      </c>
      <c r="I245" s="11" t="s">
        <v>88</v>
      </c>
      <c r="J245" s="14">
        <f>การคำนวณตะกอน!F54</f>
        <v>223.88782993570373</v>
      </c>
      <c r="K245" s="14">
        <f>การคำนวณตะกอน!F55</f>
        <v>178.93030794165077</v>
      </c>
      <c r="L245" s="14">
        <f>การคำนวณตะกอน!F56</f>
        <v>147.46491302986328</v>
      </c>
      <c r="M245" s="17"/>
      <c r="N245" s="17"/>
    </row>
    <row r="246" spans="1:14" ht="24">
      <c r="A246" s="12"/>
      <c r="B246" s="11">
        <v>18</v>
      </c>
      <c r="C246" s="78">
        <v>21107</v>
      </c>
      <c r="D246" s="14">
        <v>333.27</v>
      </c>
      <c r="E246" s="14">
        <v>0.734</v>
      </c>
      <c r="F246" s="62">
        <f t="shared" si="17"/>
        <v>0.0634176</v>
      </c>
      <c r="G246" s="14">
        <f t="shared" si="24"/>
        <v>16.08285639660585</v>
      </c>
      <c r="H246" s="62">
        <f t="shared" si="25"/>
        <v>1.0199361538173914</v>
      </c>
      <c r="I246" s="11" t="s">
        <v>89</v>
      </c>
      <c r="J246" s="14">
        <f>การคำนวณตะกอน!F57</f>
        <v>13.110681755445242</v>
      </c>
      <c r="K246" s="14">
        <f>การคำนวณตะกอน!F58</f>
        <v>21.506999207653767</v>
      </c>
      <c r="L246" s="14">
        <f>การคำนวณตะกอน!F59</f>
        <v>13.630888226718557</v>
      </c>
      <c r="M246" s="17"/>
      <c r="N246" s="17"/>
    </row>
    <row r="247" spans="1:14" ht="24">
      <c r="A247" s="12"/>
      <c r="B247" s="11">
        <v>19</v>
      </c>
      <c r="C247" s="78">
        <v>21114</v>
      </c>
      <c r="D247" s="14">
        <v>333.21</v>
      </c>
      <c r="E247" s="14">
        <v>0.59</v>
      </c>
      <c r="F247" s="62">
        <f t="shared" si="17"/>
        <v>0.050976</v>
      </c>
      <c r="G247" s="14">
        <f t="shared" si="24"/>
        <v>8.419865500654012</v>
      </c>
      <c r="H247" s="62">
        <f t="shared" si="25"/>
        <v>0.42921106376133894</v>
      </c>
      <c r="I247" s="11" t="s">
        <v>90</v>
      </c>
      <c r="J247" s="14">
        <f>การคำนวณตะกอน!F60</f>
        <v>4.407551605073104</v>
      </c>
      <c r="K247" s="14">
        <f>การคำนวณตะกอน!F61</f>
        <v>6.073719773739784</v>
      </c>
      <c r="L247" s="14">
        <f>การคำนวณตะกอน!F62</f>
        <v>14.77832512314915</v>
      </c>
      <c r="M247" s="17"/>
      <c r="N247" s="17"/>
    </row>
    <row r="248" spans="1:14" ht="24">
      <c r="A248" s="12"/>
      <c r="B248" s="11">
        <v>20</v>
      </c>
      <c r="C248" s="78">
        <v>21129</v>
      </c>
      <c r="D248" s="14">
        <v>333.78</v>
      </c>
      <c r="E248" s="14">
        <v>8.563</v>
      </c>
      <c r="F248" s="62">
        <f t="shared" si="17"/>
        <v>0.7398432000000001</v>
      </c>
      <c r="G248" s="14">
        <f t="shared" si="24"/>
        <v>531.8831032446886</v>
      </c>
      <c r="H248" s="62">
        <f t="shared" si="25"/>
        <v>393.5100971304809</v>
      </c>
      <c r="I248" s="11" t="s">
        <v>69</v>
      </c>
      <c r="J248" s="14">
        <f>การคำนวณตะกอน!F63</f>
        <v>530.2686419345623</v>
      </c>
      <c r="K248" s="14">
        <f>การคำนวณตะกอน!F64</f>
        <v>521.08514638728</v>
      </c>
      <c r="L248" s="14">
        <f>การคำนวณตะกอน!F65</f>
        <v>544.2955214122236</v>
      </c>
      <c r="M248" s="17"/>
      <c r="N248" s="17"/>
    </row>
    <row r="249" spans="1:14" ht="24">
      <c r="A249" s="12"/>
      <c r="B249" s="11">
        <v>21</v>
      </c>
      <c r="C249" s="78">
        <v>21137</v>
      </c>
      <c r="D249" s="14">
        <v>333.24</v>
      </c>
      <c r="E249" s="14">
        <v>0.637</v>
      </c>
      <c r="F249" s="62">
        <f t="shared" si="17"/>
        <v>0.055036800000000004</v>
      </c>
      <c r="G249" s="14">
        <f t="shared" si="24"/>
        <v>16.28871448278686</v>
      </c>
      <c r="H249" s="62">
        <f t="shared" si="25"/>
        <v>0.8964787212462441</v>
      </c>
      <c r="I249" s="11" t="s">
        <v>91</v>
      </c>
      <c r="J249" s="14">
        <f>การคำนวณตะกอน!F66</f>
        <v>15.901862789630913</v>
      </c>
      <c r="K249" s="14">
        <f>การคำนวณตะกอน!F67</f>
        <v>10.880576295392656</v>
      </c>
      <c r="L249" s="14">
        <f>การคำนวณตะกอน!F68</f>
        <v>22.083704363337013</v>
      </c>
      <c r="M249" s="17"/>
      <c r="N249" s="17"/>
    </row>
    <row r="250" spans="1:14" ht="24">
      <c r="A250" s="12"/>
      <c r="B250" s="11">
        <v>22</v>
      </c>
      <c r="C250" s="78">
        <v>21149</v>
      </c>
      <c r="D250" s="14">
        <v>333.48</v>
      </c>
      <c r="E250" s="14">
        <v>2.859</v>
      </c>
      <c r="F250" s="62">
        <f t="shared" si="17"/>
        <v>0.2470176</v>
      </c>
      <c r="G250" s="14">
        <f t="shared" si="24"/>
        <v>1.166991623602551</v>
      </c>
      <c r="H250" s="62">
        <f t="shared" si="25"/>
        <v>0.2882674700824055</v>
      </c>
      <c r="I250" s="11" t="s">
        <v>92</v>
      </c>
      <c r="J250" s="14">
        <f>การคำนวณตะกอน!F69</f>
        <v>1.5733165512864529</v>
      </c>
      <c r="K250" s="14">
        <f>การคำนวณตะกอน!F70</f>
        <v>1.152914953290604</v>
      </c>
      <c r="L250" s="14">
        <f>การคำนวณตะกอน!F71</f>
        <v>0.7747433662305965</v>
      </c>
      <c r="M250" s="17"/>
      <c r="N250" s="17"/>
    </row>
    <row r="251" spans="1:14" ht="24">
      <c r="A251" s="12"/>
      <c r="B251" s="11">
        <v>23</v>
      </c>
      <c r="C251" s="78">
        <v>21157</v>
      </c>
      <c r="D251" s="14">
        <v>333.33</v>
      </c>
      <c r="E251" s="14">
        <v>1.12</v>
      </c>
      <c r="F251" s="62">
        <f t="shared" si="17"/>
        <v>0.09676800000000002</v>
      </c>
      <c r="G251" s="14">
        <f t="shared" si="24"/>
        <v>8.669114358466521</v>
      </c>
      <c r="H251" s="62">
        <f t="shared" si="25"/>
        <v>0.8388928582400885</v>
      </c>
      <c r="I251" s="11" t="s">
        <v>70</v>
      </c>
      <c r="J251" s="14">
        <f>การคำนวณตะกอน!F72</f>
        <v>13.996554694234744</v>
      </c>
      <c r="K251" s="14">
        <f>การคำนวณตะกอน!F73</f>
        <v>10.899553799539333</v>
      </c>
      <c r="L251" s="14">
        <f>การคำนวณตะกอน!F74</f>
        <v>1.1112345816254858</v>
      </c>
      <c r="M251" s="17"/>
      <c r="N251" s="17"/>
    </row>
    <row r="252" spans="1:14" ht="24">
      <c r="A252" s="12"/>
      <c r="B252" s="11">
        <v>24</v>
      </c>
      <c r="C252" s="78">
        <v>21169</v>
      </c>
      <c r="D252" s="14">
        <v>333.16</v>
      </c>
      <c r="E252" s="14">
        <v>0.374</v>
      </c>
      <c r="F252" s="62">
        <f t="shared" si="17"/>
        <v>0.032313600000000005</v>
      </c>
      <c r="G252" s="14">
        <f t="shared" si="24"/>
        <v>21.108219215360105</v>
      </c>
      <c r="H252" s="62">
        <f t="shared" si="25"/>
        <v>0.6820825524374604</v>
      </c>
      <c r="I252" s="11" t="s">
        <v>71</v>
      </c>
      <c r="J252" s="14">
        <f>การคำนวณตะกอน!F75</f>
        <v>35.38182890356191</v>
      </c>
      <c r="K252" s="14">
        <f>การคำนวณตะกอน!F76</f>
        <v>4.03209548004022</v>
      </c>
      <c r="L252" s="14">
        <f>การคำนวณตะกอน!F77</f>
        <v>23.910733262478182</v>
      </c>
      <c r="M252" s="17"/>
      <c r="N252" s="17"/>
    </row>
    <row r="253" spans="1:14" ht="24">
      <c r="A253" s="12"/>
      <c r="B253" s="11">
        <v>25</v>
      </c>
      <c r="C253" s="78">
        <v>21176</v>
      </c>
      <c r="D253" s="14">
        <v>333.14</v>
      </c>
      <c r="E253" s="14">
        <v>0.352</v>
      </c>
      <c r="F253" s="62">
        <f t="shared" si="17"/>
        <v>0.0304128</v>
      </c>
      <c r="G253" s="14">
        <f t="shared" si="24"/>
        <v>10.724323933722175</v>
      </c>
      <c r="H253" s="62">
        <f t="shared" si="25"/>
        <v>0.3261567189315058</v>
      </c>
      <c r="I253" s="11" t="s">
        <v>93</v>
      </c>
      <c r="J253" s="14">
        <f>การคำนวณตะกอน!F78</f>
        <v>16.579973992193665</v>
      </c>
      <c r="K253" s="14">
        <f>การคำนวณตะกอน!F79</f>
        <v>7.9040022993532295</v>
      </c>
      <c r="L253" s="14">
        <f>การคำนวณตะกอน!F80</f>
        <v>7.688995509619629</v>
      </c>
      <c r="M253" s="17"/>
      <c r="N253" s="17"/>
    </row>
    <row r="254" spans="1:14" ht="24">
      <c r="A254" s="12"/>
      <c r="B254" s="11">
        <v>26</v>
      </c>
      <c r="C254" s="78">
        <v>21191</v>
      </c>
      <c r="D254" s="14">
        <v>333.13</v>
      </c>
      <c r="E254" s="14">
        <v>0.338</v>
      </c>
      <c r="F254" s="62">
        <f t="shared" si="17"/>
        <v>0.029203200000000002</v>
      </c>
      <c r="G254" s="14">
        <f aca="true" t="shared" si="26" ref="G254:G283">+AVERAGE(J254:L254)</f>
        <v>2.0143</v>
      </c>
      <c r="H254" s="62">
        <f aca="true" t="shared" si="27" ref="H254:H283">G254*F254</f>
        <v>0.058824005760000006</v>
      </c>
      <c r="I254" s="11" t="s">
        <v>94</v>
      </c>
      <c r="J254" s="14">
        <v>1.46854</v>
      </c>
      <c r="K254" s="14">
        <v>1.6715</v>
      </c>
      <c r="L254" s="14">
        <v>2.90286</v>
      </c>
      <c r="M254" s="17"/>
      <c r="N254" s="17"/>
    </row>
    <row r="255" spans="1:14" ht="24">
      <c r="A255" s="12"/>
      <c r="B255" s="11">
        <v>27</v>
      </c>
      <c r="C255" s="78">
        <v>21199</v>
      </c>
      <c r="D255" s="14">
        <v>333.13</v>
      </c>
      <c r="E255" s="14">
        <v>0.332</v>
      </c>
      <c r="F255" s="62">
        <f aca="true" t="shared" si="28" ref="F255:F403">E255*0.0864</f>
        <v>0.028684800000000003</v>
      </c>
      <c r="G255" s="14">
        <f t="shared" si="26"/>
        <v>1.1938100000000003</v>
      </c>
      <c r="H255" s="62">
        <f t="shared" si="27"/>
        <v>0.03424420108800001</v>
      </c>
      <c r="I255" s="11" t="s">
        <v>144</v>
      </c>
      <c r="J255" s="14">
        <v>2.84378</v>
      </c>
      <c r="K255" s="14">
        <v>0.37103</v>
      </c>
      <c r="L255" s="14">
        <v>0.36662</v>
      </c>
      <c r="M255" s="17"/>
      <c r="N255" s="17"/>
    </row>
    <row r="256" spans="1:14" ht="24">
      <c r="A256" s="12"/>
      <c r="B256" s="11">
        <v>28</v>
      </c>
      <c r="C256" s="78">
        <v>21207</v>
      </c>
      <c r="D256" s="14">
        <v>333.13</v>
      </c>
      <c r="E256" s="14">
        <v>0.314</v>
      </c>
      <c r="F256" s="62">
        <f t="shared" si="28"/>
        <v>0.0271296</v>
      </c>
      <c r="G256" s="14">
        <f t="shared" si="26"/>
        <v>7.792490000000001</v>
      </c>
      <c r="H256" s="62">
        <f t="shared" si="27"/>
        <v>0.21140713670400002</v>
      </c>
      <c r="I256" s="11" t="s">
        <v>96</v>
      </c>
      <c r="J256" s="14">
        <v>6.77215</v>
      </c>
      <c r="K256" s="14">
        <v>7.77194</v>
      </c>
      <c r="L256" s="14">
        <v>8.83338</v>
      </c>
      <c r="M256" s="17"/>
      <c r="N256" s="17"/>
    </row>
    <row r="257" spans="1:14" ht="24">
      <c r="A257" s="12"/>
      <c r="B257" s="11">
        <v>29</v>
      </c>
      <c r="C257" s="78">
        <v>21219</v>
      </c>
      <c r="D257" s="14">
        <v>333.12</v>
      </c>
      <c r="E257" s="14">
        <v>0.269</v>
      </c>
      <c r="F257" s="62">
        <f t="shared" si="28"/>
        <v>0.0232416</v>
      </c>
      <c r="G257" s="14">
        <f t="shared" si="26"/>
        <v>28.216619999999995</v>
      </c>
      <c r="H257" s="62">
        <f t="shared" si="27"/>
        <v>0.6557993953919999</v>
      </c>
      <c r="I257" s="11" t="s">
        <v>97</v>
      </c>
      <c r="J257" s="14">
        <v>29.70264</v>
      </c>
      <c r="K257" s="14">
        <v>14.46448</v>
      </c>
      <c r="L257" s="14">
        <v>40.48274</v>
      </c>
      <c r="M257" s="17"/>
      <c r="N257" s="17"/>
    </row>
    <row r="258" spans="1:14" ht="24">
      <c r="A258" s="12"/>
      <c r="B258" s="11">
        <v>30</v>
      </c>
      <c r="C258" s="78">
        <v>21228</v>
      </c>
      <c r="D258" s="14">
        <v>333.12</v>
      </c>
      <c r="E258" s="14">
        <v>0.267</v>
      </c>
      <c r="F258" s="62">
        <f t="shared" si="28"/>
        <v>0.023068800000000004</v>
      </c>
      <c r="G258" s="14">
        <f t="shared" si="26"/>
        <v>18.214863333333337</v>
      </c>
      <c r="H258" s="62">
        <f t="shared" si="27"/>
        <v>0.42019503926400015</v>
      </c>
      <c r="I258" s="11" t="s">
        <v>98</v>
      </c>
      <c r="J258" s="14">
        <v>12.3942</v>
      </c>
      <c r="K258" s="14">
        <v>16.50982</v>
      </c>
      <c r="L258" s="14">
        <v>25.74057</v>
      </c>
      <c r="M258" s="17"/>
      <c r="N258" s="17"/>
    </row>
    <row r="259" spans="1:14" ht="24">
      <c r="A259" s="12"/>
      <c r="B259" s="11">
        <v>31</v>
      </c>
      <c r="C259" s="78">
        <v>21254</v>
      </c>
      <c r="D259" s="14">
        <v>333.09</v>
      </c>
      <c r="E259" s="14">
        <v>0.265</v>
      </c>
      <c r="F259" s="62">
        <f t="shared" si="28"/>
        <v>0.022896000000000003</v>
      </c>
      <c r="G259" s="14">
        <f t="shared" si="26"/>
        <v>30.201766666666668</v>
      </c>
      <c r="H259" s="62">
        <f t="shared" si="27"/>
        <v>0.6914996496000001</v>
      </c>
      <c r="I259" s="11" t="s">
        <v>99</v>
      </c>
      <c r="J259" s="14">
        <v>27.66106</v>
      </c>
      <c r="K259" s="14">
        <v>45.21556</v>
      </c>
      <c r="L259" s="14">
        <v>17.72868</v>
      </c>
      <c r="M259" s="17"/>
      <c r="N259" s="17"/>
    </row>
    <row r="260" spans="1:14" ht="24">
      <c r="A260" s="12"/>
      <c r="B260" s="11">
        <v>32</v>
      </c>
      <c r="C260" s="78">
        <v>21269</v>
      </c>
      <c r="D260" s="14">
        <v>333.08</v>
      </c>
      <c r="E260" s="14">
        <v>0.259</v>
      </c>
      <c r="F260" s="62">
        <f t="shared" si="28"/>
        <v>0.0223776</v>
      </c>
      <c r="G260" s="14">
        <f t="shared" si="26"/>
        <v>11.926326666666668</v>
      </c>
      <c r="H260" s="62">
        <f t="shared" si="27"/>
        <v>0.26688256761600004</v>
      </c>
      <c r="I260" s="11" t="s">
        <v>100</v>
      </c>
      <c r="J260" s="14">
        <v>13.31816</v>
      </c>
      <c r="K260" s="14">
        <v>9.3985</v>
      </c>
      <c r="L260" s="14">
        <v>13.06232</v>
      </c>
      <c r="M260" s="17"/>
      <c r="N260" s="17"/>
    </row>
    <row r="261" spans="1:14" ht="24">
      <c r="A261" s="12"/>
      <c r="B261" s="149">
        <v>1</v>
      </c>
      <c r="C261" s="150">
        <v>21276</v>
      </c>
      <c r="D261" s="151">
        <v>333.06</v>
      </c>
      <c r="E261" s="151">
        <v>0.244</v>
      </c>
      <c r="F261" s="152">
        <f t="shared" si="28"/>
        <v>0.0210816</v>
      </c>
      <c r="G261" s="151">
        <f t="shared" si="26"/>
        <v>28.903603333333336</v>
      </c>
      <c r="H261" s="152">
        <f t="shared" si="27"/>
        <v>0.609334204032</v>
      </c>
      <c r="I261" s="157" t="s">
        <v>72</v>
      </c>
      <c r="J261" s="151">
        <v>17.99801</v>
      </c>
      <c r="K261" s="151">
        <v>33.00436</v>
      </c>
      <c r="L261" s="151">
        <v>35.70844</v>
      </c>
      <c r="N261" s="153"/>
    </row>
    <row r="262" spans="1:14" ht="24">
      <c r="A262" s="12"/>
      <c r="B262" s="11">
        <v>2</v>
      </c>
      <c r="C262" s="78">
        <v>21296</v>
      </c>
      <c r="D262" s="14">
        <v>333.13</v>
      </c>
      <c r="E262" s="14">
        <v>0.275</v>
      </c>
      <c r="F262" s="62">
        <f t="shared" si="28"/>
        <v>0.023760000000000003</v>
      </c>
      <c r="G262" s="14">
        <f t="shared" si="26"/>
        <v>30.393819999999995</v>
      </c>
      <c r="H262" s="62">
        <f t="shared" si="27"/>
        <v>0.7221571632</v>
      </c>
      <c r="I262" s="158" t="s">
        <v>73</v>
      </c>
      <c r="J262" s="14">
        <v>50.72615</v>
      </c>
      <c r="K262" s="14">
        <v>32.10225</v>
      </c>
      <c r="L262" s="14">
        <v>8.35306</v>
      </c>
      <c r="M262" s="17"/>
      <c r="N262" s="17"/>
    </row>
    <row r="263" spans="1:14" ht="24">
      <c r="A263" s="12"/>
      <c r="B263" s="11">
        <v>3</v>
      </c>
      <c r="C263" s="78">
        <v>21312</v>
      </c>
      <c r="D263" s="14">
        <v>333.54</v>
      </c>
      <c r="E263" s="14">
        <v>3.236</v>
      </c>
      <c r="F263" s="62">
        <f t="shared" si="28"/>
        <v>0.2795904</v>
      </c>
      <c r="G263" s="14">
        <f t="shared" si="26"/>
        <v>47.65265</v>
      </c>
      <c r="H263" s="62">
        <f t="shared" si="27"/>
        <v>13.32322347456</v>
      </c>
      <c r="I263" s="158" t="s">
        <v>74</v>
      </c>
      <c r="J263" s="14">
        <v>46.58913</v>
      </c>
      <c r="K263" s="14">
        <v>46.86387</v>
      </c>
      <c r="L263" s="14">
        <v>49.50495</v>
      </c>
      <c r="M263" s="17"/>
      <c r="N263" s="17"/>
    </row>
    <row r="264" spans="1:14" ht="24">
      <c r="A264" s="12"/>
      <c r="B264" s="11">
        <v>4</v>
      </c>
      <c r="C264" s="78">
        <v>21319</v>
      </c>
      <c r="D264" s="14">
        <v>333.3</v>
      </c>
      <c r="E264" s="14">
        <v>1.315</v>
      </c>
      <c r="F264" s="62">
        <f t="shared" si="28"/>
        <v>0.113616</v>
      </c>
      <c r="G264" s="14">
        <f t="shared" si="26"/>
        <v>13.326676666666666</v>
      </c>
      <c r="H264" s="62">
        <f t="shared" si="27"/>
        <v>1.5141236961599998</v>
      </c>
      <c r="I264" s="158" t="s">
        <v>75</v>
      </c>
      <c r="J264" s="14">
        <v>10.42311</v>
      </c>
      <c r="K264" s="14">
        <v>13.98644</v>
      </c>
      <c r="L264" s="14">
        <v>15.57048</v>
      </c>
      <c r="M264" s="17"/>
      <c r="N264" s="17"/>
    </row>
    <row r="265" spans="1:14" ht="24">
      <c r="A265" s="12"/>
      <c r="B265" s="11">
        <v>5</v>
      </c>
      <c r="C265" s="78">
        <v>21330</v>
      </c>
      <c r="D265" s="14">
        <v>333.95</v>
      </c>
      <c r="E265" s="14">
        <v>9.516</v>
      </c>
      <c r="F265" s="62">
        <f t="shared" si="28"/>
        <v>0.8221824000000001</v>
      </c>
      <c r="G265" s="14">
        <f t="shared" si="26"/>
        <v>285.07104666666663</v>
      </c>
      <c r="H265" s="62">
        <f t="shared" si="27"/>
        <v>234.380397318912</v>
      </c>
      <c r="I265" s="158" t="s">
        <v>76</v>
      </c>
      <c r="J265" s="14">
        <v>284.90745</v>
      </c>
      <c r="K265" s="14">
        <v>293.9729</v>
      </c>
      <c r="L265" s="14">
        <v>276.33279</v>
      </c>
      <c r="M265" s="17"/>
      <c r="N265" s="17"/>
    </row>
    <row r="266" spans="1:14" ht="24">
      <c r="A266" s="12"/>
      <c r="B266" s="11">
        <v>6</v>
      </c>
      <c r="C266" s="78">
        <v>21340</v>
      </c>
      <c r="D266" s="14">
        <v>333.08</v>
      </c>
      <c r="E266" s="14">
        <v>0.539</v>
      </c>
      <c r="F266" s="62">
        <f t="shared" si="28"/>
        <v>0.0465696</v>
      </c>
      <c r="G266" s="14">
        <f t="shared" si="26"/>
        <v>20.957416666666667</v>
      </c>
      <c r="H266" s="62">
        <f t="shared" si="27"/>
        <v>0.9759785112000001</v>
      </c>
      <c r="I266" s="158" t="s">
        <v>77</v>
      </c>
      <c r="J266" s="14">
        <v>10.99683</v>
      </c>
      <c r="K266" s="14">
        <v>17.40561</v>
      </c>
      <c r="L266" s="14">
        <v>34.46981</v>
      </c>
      <c r="M266" s="17"/>
      <c r="N266" s="17"/>
    </row>
    <row r="267" spans="1:14" ht="24">
      <c r="A267" s="12"/>
      <c r="B267" s="11">
        <v>7</v>
      </c>
      <c r="C267" s="78">
        <v>21354</v>
      </c>
      <c r="D267" s="14">
        <v>333.05</v>
      </c>
      <c r="E267" s="14">
        <v>0.488</v>
      </c>
      <c r="F267" s="62">
        <f t="shared" si="28"/>
        <v>0.0421632</v>
      </c>
      <c r="G267" s="14">
        <f t="shared" si="26"/>
        <v>26.025126666666665</v>
      </c>
      <c r="H267" s="62">
        <f t="shared" si="27"/>
        <v>1.0973026206719998</v>
      </c>
      <c r="I267" s="158" t="s">
        <v>78</v>
      </c>
      <c r="J267" s="14">
        <v>22.12389</v>
      </c>
      <c r="K267" s="14">
        <v>27.88644</v>
      </c>
      <c r="L267" s="14">
        <v>28.06505</v>
      </c>
      <c r="M267" s="17"/>
      <c r="N267" s="17"/>
    </row>
    <row r="268" spans="1:14" ht="24">
      <c r="A268" s="12"/>
      <c r="B268" s="11">
        <v>8</v>
      </c>
      <c r="C268" s="78">
        <v>21361</v>
      </c>
      <c r="D268" s="14">
        <v>333.06</v>
      </c>
      <c r="E268" s="14">
        <v>0.498</v>
      </c>
      <c r="F268" s="62">
        <f t="shared" si="28"/>
        <v>0.0430272</v>
      </c>
      <c r="G268" s="14">
        <f t="shared" si="26"/>
        <v>43.364943333333336</v>
      </c>
      <c r="H268" s="62">
        <f t="shared" si="27"/>
        <v>1.8658720897920003</v>
      </c>
      <c r="I268" s="158" t="s">
        <v>79</v>
      </c>
      <c r="J268" s="14">
        <v>49.79137</v>
      </c>
      <c r="K268" s="14">
        <v>36.46006</v>
      </c>
      <c r="L268" s="14">
        <v>43.8434</v>
      </c>
      <c r="M268" s="17"/>
      <c r="N268" s="17"/>
    </row>
    <row r="269" spans="1:14" ht="24">
      <c r="A269" s="12"/>
      <c r="B269" s="11">
        <v>9</v>
      </c>
      <c r="C269" s="78">
        <v>21374</v>
      </c>
      <c r="D269" s="14">
        <v>333.63</v>
      </c>
      <c r="E269" s="14">
        <v>0.41</v>
      </c>
      <c r="F269" s="62">
        <f t="shared" si="28"/>
        <v>0.035424</v>
      </c>
      <c r="G269" s="14">
        <f t="shared" si="26"/>
        <v>58.94518</v>
      </c>
      <c r="H269" s="62">
        <f t="shared" si="27"/>
        <v>2.08807405632</v>
      </c>
      <c r="I269" s="158" t="s">
        <v>80</v>
      </c>
      <c r="J269" s="14">
        <v>58.83172</v>
      </c>
      <c r="K269" s="14">
        <v>61.55475</v>
      </c>
      <c r="L269" s="14">
        <v>56.44907</v>
      </c>
      <c r="M269" s="17"/>
      <c r="N269" s="17"/>
    </row>
    <row r="270" spans="1:14" ht="24">
      <c r="A270" s="12"/>
      <c r="B270" s="11">
        <v>10</v>
      </c>
      <c r="C270" s="78">
        <v>21381</v>
      </c>
      <c r="D270" s="14">
        <v>333.58</v>
      </c>
      <c r="E270" s="14">
        <v>0.377</v>
      </c>
      <c r="F270" s="62">
        <f t="shared" si="28"/>
        <v>0.0325728</v>
      </c>
      <c r="G270" s="14">
        <f t="shared" si="26"/>
        <v>61.46759333333333</v>
      </c>
      <c r="H270" s="62">
        <f t="shared" si="27"/>
        <v>2.002171624128</v>
      </c>
      <c r="I270" s="158" t="s">
        <v>81</v>
      </c>
      <c r="J270" s="14">
        <v>58.8972</v>
      </c>
      <c r="K270" s="14">
        <v>55.20806</v>
      </c>
      <c r="L270" s="14">
        <v>70.29752</v>
      </c>
      <c r="M270" s="17"/>
      <c r="N270" s="17"/>
    </row>
    <row r="271" spans="1:14" ht="24">
      <c r="A271" s="12"/>
      <c r="B271" s="11">
        <v>11</v>
      </c>
      <c r="C271" s="78">
        <v>21389</v>
      </c>
      <c r="D271" s="14">
        <v>333.66</v>
      </c>
      <c r="E271" s="14">
        <v>0.419</v>
      </c>
      <c r="F271" s="62">
        <f t="shared" si="28"/>
        <v>0.0362016</v>
      </c>
      <c r="G271" s="14">
        <f t="shared" si="26"/>
        <v>153.90999333333335</v>
      </c>
      <c r="H271" s="62">
        <f t="shared" si="27"/>
        <v>5.571788014656001</v>
      </c>
      <c r="I271" s="158" t="s">
        <v>82</v>
      </c>
      <c r="J271" s="14">
        <v>164.33728</v>
      </c>
      <c r="K271" s="14">
        <v>158.63331</v>
      </c>
      <c r="L271" s="14">
        <v>138.75939</v>
      </c>
      <c r="M271" s="17"/>
      <c r="N271" s="17"/>
    </row>
    <row r="272" spans="1:14" ht="24">
      <c r="A272" s="12"/>
      <c r="B272" s="11">
        <v>12</v>
      </c>
      <c r="C272" s="78">
        <v>21410</v>
      </c>
      <c r="D272" s="14">
        <v>334.64</v>
      </c>
      <c r="E272" s="14">
        <v>24.418</v>
      </c>
      <c r="F272" s="62">
        <f t="shared" si="28"/>
        <v>2.1097152</v>
      </c>
      <c r="G272" s="14">
        <f t="shared" si="26"/>
        <v>685.40541</v>
      </c>
      <c r="H272" s="62">
        <f t="shared" si="27"/>
        <v>1446.010211639232</v>
      </c>
      <c r="I272" s="158" t="s">
        <v>83</v>
      </c>
      <c r="J272" s="14">
        <v>807.99333</v>
      </c>
      <c r="K272" s="14">
        <v>765.98484</v>
      </c>
      <c r="L272" s="14">
        <v>482.23806</v>
      </c>
      <c r="M272" s="17"/>
      <c r="N272" s="17"/>
    </row>
    <row r="273" spans="1:14" ht="24">
      <c r="A273" s="12"/>
      <c r="B273" s="11">
        <v>13</v>
      </c>
      <c r="C273" s="78">
        <v>21411</v>
      </c>
      <c r="D273" s="14">
        <v>335.17</v>
      </c>
      <c r="E273" s="14">
        <v>38.355</v>
      </c>
      <c r="F273" s="62">
        <f t="shared" si="28"/>
        <v>3.313872</v>
      </c>
      <c r="G273" s="14">
        <f t="shared" si="26"/>
        <v>1578.0928666666666</v>
      </c>
      <c r="H273" s="62">
        <f t="shared" si="27"/>
        <v>5229.5977642463995</v>
      </c>
      <c r="I273" s="158" t="s">
        <v>84</v>
      </c>
      <c r="J273" s="14">
        <v>1529.86342</v>
      </c>
      <c r="K273" s="14">
        <v>1775.16576</v>
      </c>
      <c r="L273" s="14">
        <v>1429.24942</v>
      </c>
      <c r="M273" s="17"/>
      <c r="N273" s="17"/>
    </row>
    <row r="274" spans="1:14" ht="24">
      <c r="A274" s="12"/>
      <c r="B274" s="11">
        <v>14</v>
      </c>
      <c r="C274" s="78">
        <v>21423</v>
      </c>
      <c r="D274" s="14">
        <v>333.51</v>
      </c>
      <c r="E274" s="14">
        <v>2.853</v>
      </c>
      <c r="F274" s="62">
        <f t="shared" si="28"/>
        <v>0.24649920000000003</v>
      </c>
      <c r="G274" s="14">
        <f t="shared" si="26"/>
        <v>90.04055666666666</v>
      </c>
      <c r="H274" s="62">
        <f t="shared" si="27"/>
        <v>22.194925185888</v>
      </c>
      <c r="I274" s="158" t="s">
        <v>85</v>
      </c>
      <c r="J274" s="14">
        <v>42.73666</v>
      </c>
      <c r="K274" s="14">
        <v>97.42011</v>
      </c>
      <c r="L274" s="14">
        <v>129.9649</v>
      </c>
      <c r="M274" s="17"/>
      <c r="N274" s="17"/>
    </row>
    <row r="275" spans="1:14" ht="24">
      <c r="A275" s="12"/>
      <c r="B275" s="11">
        <v>15</v>
      </c>
      <c r="C275" s="78">
        <v>21430</v>
      </c>
      <c r="D275" s="14">
        <v>333.28</v>
      </c>
      <c r="E275" s="14">
        <v>0.634</v>
      </c>
      <c r="F275" s="62">
        <f t="shared" si="28"/>
        <v>0.0547776</v>
      </c>
      <c r="G275" s="14">
        <f t="shared" si="26"/>
        <v>23.350506666666664</v>
      </c>
      <c r="H275" s="62">
        <f t="shared" si="27"/>
        <v>1.279084713984</v>
      </c>
      <c r="I275" s="158" t="s">
        <v>86</v>
      </c>
      <c r="J275" s="14">
        <v>27.67</v>
      </c>
      <c r="K275" s="14">
        <v>22.70616</v>
      </c>
      <c r="L275" s="14">
        <v>19.67536</v>
      </c>
      <c r="M275" s="17"/>
      <c r="N275" s="17"/>
    </row>
    <row r="276" spans="1:14" ht="24">
      <c r="A276" s="12"/>
      <c r="B276" s="11">
        <v>16</v>
      </c>
      <c r="C276" s="78">
        <v>21439</v>
      </c>
      <c r="D276" s="14">
        <v>333.28</v>
      </c>
      <c r="E276" s="14">
        <v>0.627</v>
      </c>
      <c r="F276" s="62">
        <f t="shared" si="28"/>
        <v>0.0541728</v>
      </c>
      <c r="G276" s="14">
        <f t="shared" si="26"/>
        <v>26.696159999999995</v>
      </c>
      <c r="H276" s="62">
        <f t="shared" si="27"/>
        <v>1.4462057364479997</v>
      </c>
      <c r="I276" s="158" t="s">
        <v>87</v>
      </c>
      <c r="J276" s="14">
        <v>34.97109</v>
      </c>
      <c r="K276" s="14">
        <v>13.59596</v>
      </c>
      <c r="L276" s="14">
        <v>31.52143</v>
      </c>
      <c r="M276" s="17"/>
      <c r="N276" s="17"/>
    </row>
    <row r="277" spans="1:14" ht="24">
      <c r="A277" s="12"/>
      <c r="B277" s="11">
        <v>17</v>
      </c>
      <c r="C277" s="78">
        <v>21457</v>
      </c>
      <c r="D277" s="14">
        <v>333.27</v>
      </c>
      <c r="E277" s="14">
        <v>0.632</v>
      </c>
      <c r="F277" s="62">
        <f t="shared" si="28"/>
        <v>0.0546048</v>
      </c>
      <c r="G277" s="14">
        <f t="shared" si="26"/>
        <v>20.716523333333335</v>
      </c>
      <c r="H277" s="62">
        <f t="shared" si="27"/>
        <v>1.131221613312</v>
      </c>
      <c r="I277" s="158" t="s">
        <v>88</v>
      </c>
      <c r="J277" s="14">
        <v>41.16847</v>
      </c>
      <c r="K277" s="14">
        <v>13.11328</v>
      </c>
      <c r="L277" s="14">
        <v>7.86782</v>
      </c>
      <c r="M277" s="17"/>
      <c r="N277" s="17"/>
    </row>
    <row r="278" spans="1:14" ht="24">
      <c r="A278" s="12"/>
      <c r="B278" s="11">
        <v>18</v>
      </c>
      <c r="C278" s="78">
        <v>21464</v>
      </c>
      <c r="D278" s="14">
        <v>333.32</v>
      </c>
      <c r="E278" s="14">
        <v>0.78</v>
      </c>
      <c r="F278" s="62">
        <f t="shared" si="28"/>
        <v>0.06739200000000001</v>
      </c>
      <c r="G278" s="14">
        <f t="shared" si="26"/>
        <v>4.643693333333334</v>
      </c>
      <c r="H278" s="62">
        <f t="shared" si="27"/>
        <v>0.3129477811200001</v>
      </c>
      <c r="I278" s="158" t="s">
        <v>89</v>
      </c>
      <c r="J278" s="14">
        <v>4.90223</v>
      </c>
      <c r="K278" s="14">
        <v>2.43665</v>
      </c>
      <c r="L278" s="14">
        <v>6.5922</v>
      </c>
      <c r="M278" s="17"/>
      <c r="N278" s="17"/>
    </row>
    <row r="279" spans="1:14" ht="24">
      <c r="A279" s="12"/>
      <c r="B279" s="11">
        <v>19</v>
      </c>
      <c r="C279" s="78">
        <v>21478</v>
      </c>
      <c r="D279" s="14">
        <v>333.32</v>
      </c>
      <c r="E279" s="14">
        <v>0.776</v>
      </c>
      <c r="F279" s="62">
        <f t="shared" si="28"/>
        <v>0.0670464</v>
      </c>
      <c r="G279" s="14">
        <f t="shared" si="26"/>
        <v>8.585533333333332</v>
      </c>
      <c r="H279" s="62">
        <f t="shared" si="27"/>
        <v>0.57562910208</v>
      </c>
      <c r="I279" s="158" t="s">
        <v>90</v>
      </c>
      <c r="J279" s="14">
        <v>9.5648</v>
      </c>
      <c r="K279" s="14">
        <v>1.69611</v>
      </c>
      <c r="L279" s="14">
        <v>14.49569</v>
      </c>
      <c r="M279" s="17"/>
      <c r="N279" s="17"/>
    </row>
    <row r="280" spans="1:14" ht="24">
      <c r="A280" s="12"/>
      <c r="B280" s="11">
        <v>20</v>
      </c>
      <c r="C280" s="78">
        <v>21493</v>
      </c>
      <c r="D280" s="14">
        <v>333.35</v>
      </c>
      <c r="E280" s="14">
        <v>0.438</v>
      </c>
      <c r="F280" s="62">
        <f t="shared" si="28"/>
        <v>0.0378432</v>
      </c>
      <c r="G280" s="14">
        <f t="shared" si="26"/>
        <v>10.830973333333333</v>
      </c>
      <c r="H280" s="62">
        <f t="shared" si="27"/>
        <v>0.409878690048</v>
      </c>
      <c r="I280" s="158" t="s">
        <v>69</v>
      </c>
      <c r="J280" s="14">
        <v>11.79941</v>
      </c>
      <c r="K280" s="14">
        <v>11.19361</v>
      </c>
      <c r="L280" s="14">
        <v>9.4999</v>
      </c>
      <c r="M280" s="17"/>
      <c r="N280" s="17"/>
    </row>
    <row r="281" spans="1:14" ht="24">
      <c r="A281" s="12"/>
      <c r="B281" s="11">
        <v>21</v>
      </c>
      <c r="C281" s="78">
        <v>21512</v>
      </c>
      <c r="D281" s="14">
        <v>333.28</v>
      </c>
      <c r="E281" s="14">
        <v>0.362</v>
      </c>
      <c r="F281" s="62">
        <f t="shared" si="28"/>
        <v>0.0312768</v>
      </c>
      <c r="G281" s="14">
        <f t="shared" si="26"/>
        <v>87.74170666666667</v>
      </c>
      <c r="H281" s="62">
        <f t="shared" si="27"/>
        <v>2.7442798110720004</v>
      </c>
      <c r="I281" s="158" t="s">
        <v>91</v>
      </c>
      <c r="J281" s="14">
        <v>86.15898</v>
      </c>
      <c r="K281" s="14">
        <v>77.61522</v>
      </c>
      <c r="L281" s="14">
        <v>99.45092</v>
      </c>
      <c r="M281" s="17"/>
      <c r="N281" s="17"/>
    </row>
    <row r="282" spans="1:14" ht="24">
      <c r="A282" s="12"/>
      <c r="B282" s="11">
        <v>22</v>
      </c>
      <c r="C282" s="78">
        <v>21521</v>
      </c>
      <c r="D282" s="14">
        <v>333.45</v>
      </c>
      <c r="E282" s="14">
        <v>3.388</v>
      </c>
      <c r="F282" s="62">
        <f t="shared" si="28"/>
        <v>0.2927232</v>
      </c>
      <c r="G282" s="14">
        <f t="shared" si="26"/>
        <v>124.85850666666666</v>
      </c>
      <c r="H282" s="62">
        <f t="shared" si="27"/>
        <v>36.548981618687996</v>
      </c>
      <c r="I282" s="158" t="s">
        <v>92</v>
      </c>
      <c r="J282" s="14">
        <v>101.45866</v>
      </c>
      <c r="K282" s="14">
        <v>105.59662</v>
      </c>
      <c r="L282" s="14">
        <v>167.52024</v>
      </c>
      <c r="M282" s="17"/>
      <c r="N282" s="17"/>
    </row>
    <row r="283" spans="1:14" ht="24">
      <c r="A283" s="12"/>
      <c r="B283" s="11">
        <v>23</v>
      </c>
      <c r="C283" s="78">
        <v>21541</v>
      </c>
      <c r="D283" s="14">
        <v>333.19</v>
      </c>
      <c r="E283" s="14">
        <v>0.354</v>
      </c>
      <c r="F283" s="62">
        <f t="shared" si="28"/>
        <v>0.0305856</v>
      </c>
      <c r="G283" s="14">
        <f t="shared" si="26"/>
        <v>12.90813</v>
      </c>
      <c r="H283" s="62">
        <f t="shared" si="27"/>
        <v>0.394802900928</v>
      </c>
      <c r="I283" s="158" t="s">
        <v>70</v>
      </c>
      <c r="J283" s="14">
        <v>19.15007</v>
      </c>
      <c r="K283" s="14">
        <v>12.47583</v>
      </c>
      <c r="L283" s="14">
        <v>7.09849</v>
      </c>
      <c r="M283" s="17"/>
      <c r="N283" s="17"/>
    </row>
    <row r="284" spans="1:14" ht="24">
      <c r="A284" s="12"/>
      <c r="B284" s="11">
        <v>24</v>
      </c>
      <c r="C284" s="78">
        <v>21555</v>
      </c>
      <c r="D284" s="14">
        <v>333.17</v>
      </c>
      <c r="E284" s="14">
        <v>0.347</v>
      </c>
      <c r="F284" s="62">
        <f t="shared" si="28"/>
        <v>0.0299808</v>
      </c>
      <c r="G284" s="14">
        <f aca="true" t="shared" si="29" ref="G284:G414">+AVERAGE(J284:L284)</f>
        <v>29.28355</v>
      </c>
      <c r="H284" s="62">
        <f aca="true" t="shared" si="30" ref="H284:H403">G284*F284</f>
        <v>0.87794425584</v>
      </c>
      <c r="I284" s="158" t="s">
        <v>71</v>
      </c>
      <c r="J284" s="14">
        <v>26.26068</v>
      </c>
      <c r="K284" s="14">
        <v>40.98493</v>
      </c>
      <c r="L284" s="14">
        <v>20.60504</v>
      </c>
      <c r="M284" s="17"/>
      <c r="N284" s="17"/>
    </row>
    <row r="285" spans="1:14" ht="24">
      <c r="A285" s="12"/>
      <c r="B285" s="11">
        <v>25</v>
      </c>
      <c r="C285" s="78">
        <v>21575</v>
      </c>
      <c r="D285" s="14">
        <v>333.18</v>
      </c>
      <c r="E285" s="14">
        <v>0.351</v>
      </c>
      <c r="F285" s="62">
        <f t="shared" si="28"/>
        <v>0.0303264</v>
      </c>
      <c r="G285" s="14">
        <f t="shared" si="29"/>
        <v>22.974483333333335</v>
      </c>
      <c r="H285" s="62">
        <f t="shared" si="30"/>
        <v>0.69673337136</v>
      </c>
      <c r="I285" s="158" t="s">
        <v>93</v>
      </c>
      <c r="J285" s="14">
        <v>20.69932</v>
      </c>
      <c r="K285" s="14">
        <v>31.26724</v>
      </c>
      <c r="L285" s="14">
        <v>16.95689</v>
      </c>
      <c r="M285" s="17"/>
      <c r="N285" s="17"/>
    </row>
    <row r="286" spans="1:14" ht="24">
      <c r="A286" s="12"/>
      <c r="B286" s="11">
        <v>26</v>
      </c>
      <c r="C286" s="78">
        <v>21590</v>
      </c>
      <c r="D286" s="14">
        <v>333.15</v>
      </c>
      <c r="E286" s="14">
        <v>0.34</v>
      </c>
      <c r="F286" s="62">
        <f t="shared" si="28"/>
        <v>0.029376000000000003</v>
      </c>
      <c r="G286" s="14">
        <f t="shared" si="29"/>
        <v>31.52170666666667</v>
      </c>
      <c r="H286" s="62">
        <f t="shared" si="30"/>
        <v>0.9259816550400002</v>
      </c>
      <c r="I286" s="158" t="s">
        <v>94</v>
      </c>
      <c r="J286" s="14">
        <v>30.56306</v>
      </c>
      <c r="K286" s="14">
        <v>35.07513</v>
      </c>
      <c r="L286" s="14">
        <v>28.92693</v>
      </c>
      <c r="M286" s="17"/>
      <c r="N286" s="17"/>
    </row>
    <row r="287" spans="1:14" ht="24">
      <c r="A287" s="12"/>
      <c r="B287" s="11">
        <v>27</v>
      </c>
      <c r="C287" s="78">
        <v>21604</v>
      </c>
      <c r="D287" s="14">
        <v>333.17</v>
      </c>
      <c r="E287" s="14">
        <v>0.345</v>
      </c>
      <c r="F287" s="62">
        <f t="shared" si="28"/>
        <v>0.029807999999999998</v>
      </c>
      <c r="G287" s="14">
        <f t="shared" si="29"/>
        <v>21.75773666666667</v>
      </c>
      <c r="H287" s="62">
        <f t="shared" si="30"/>
        <v>0.6485546145600001</v>
      </c>
      <c r="I287" s="158" t="s">
        <v>95</v>
      </c>
      <c r="J287" s="14">
        <v>21.27738</v>
      </c>
      <c r="K287" s="14">
        <v>19.87296</v>
      </c>
      <c r="L287" s="14">
        <v>24.12287</v>
      </c>
      <c r="M287" s="17"/>
      <c r="N287" s="17"/>
    </row>
    <row r="288" spans="1:14" ht="24">
      <c r="A288" s="12"/>
      <c r="B288" s="11">
        <v>28</v>
      </c>
      <c r="C288" s="78">
        <v>21611</v>
      </c>
      <c r="D288" s="14">
        <v>333.17</v>
      </c>
      <c r="E288" s="14">
        <v>0.342</v>
      </c>
      <c r="F288" s="62">
        <f t="shared" si="28"/>
        <v>0.029548800000000004</v>
      </c>
      <c r="G288" s="14">
        <f t="shared" si="29"/>
        <v>12.766073333333333</v>
      </c>
      <c r="H288" s="62">
        <f t="shared" si="30"/>
        <v>0.377222147712</v>
      </c>
      <c r="I288" s="158" t="s">
        <v>96</v>
      </c>
      <c r="J288" s="14">
        <v>18.93081</v>
      </c>
      <c r="K288" s="14">
        <v>4.02263</v>
      </c>
      <c r="L288" s="14">
        <v>15.34478</v>
      </c>
      <c r="M288" s="17"/>
      <c r="N288" s="17"/>
    </row>
    <row r="289" spans="2:14" s="159" customFormat="1" ht="24.75" thickBot="1">
      <c r="B289" s="160">
        <v>29</v>
      </c>
      <c r="C289" s="161">
        <v>21633</v>
      </c>
      <c r="D289" s="162">
        <v>333.34</v>
      </c>
      <c r="E289" s="162">
        <v>0.403</v>
      </c>
      <c r="F289" s="163">
        <f t="shared" si="28"/>
        <v>0.0348192</v>
      </c>
      <c r="G289" s="162">
        <f t="shared" si="29"/>
        <v>7.460773333333333</v>
      </c>
      <c r="H289" s="163">
        <f t="shared" si="30"/>
        <v>0.259778158848</v>
      </c>
      <c r="I289" s="164" t="s">
        <v>97</v>
      </c>
      <c r="J289" s="162">
        <v>8.666</v>
      </c>
      <c r="K289" s="162">
        <v>7.66131</v>
      </c>
      <c r="L289" s="162">
        <v>6.05501</v>
      </c>
      <c r="M289" s="165"/>
      <c r="N289" s="165"/>
    </row>
    <row r="290" spans="1:14" ht="24">
      <c r="A290" s="12"/>
      <c r="B290" s="11">
        <v>1</v>
      </c>
      <c r="C290" s="78">
        <v>21644</v>
      </c>
      <c r="D290" s="14">
        <v>333.34</v>
      </c>
      <c r="E290" s="14">
        <v>0.398</v>
      </c>
      <c r="F290" s="62">
        <f t="shared" si="28"/>
        <v>0.03438720000000001</v>
      </c>
      <c r="G290" s="14">
        <f t="shared" si="29"/>
        <v>11.176213333333331</v>
      </c>
      <c r="H290" s="62">
        <f t="shared" si="30"/>
        <v>0.384318683136</v>
      </c>
      <c r="I290" s="158" t="s">
        <v>72</v>
      </c>
      <c r="J290" s="14">
        <v>4.14611</v>
      </c>
      <c r="K290" s="14">
        <v>5.80624</v>
      </c>
      <c r="L290" s="14">
        <v>23.57629</v>
      </c>
      <c r="M290" s="17"/>
      <c r="N290" s="17"/>
    </row>
    <row r="291" spans="1:14" ht="24">
      <c r="A291" s="12"/>
      <c r="B291" s="11">
        <v>2</v>
      </c>
      <c r="C291" s="78">
        <v>21661</v>
      </c>
      <c r="D291" s="14">
        <v>333.36</v>
      </c>
      <c r="E291" s="14">
        <v>0.407</v>
      </c>
      <c r="F291" s="62">
        <f t="shared" si="28"/>
        <v>0.035164799999999996</v>
      </c>
      <c r="G291" s="14">
        <f t="shared" si="29"/>
        <v>14.973123333333334</v>
      </c>
      <c r="H291" s="62">
        <f t="shared" si="30"/>
        <v>0.5265268873919999</v>
      </c>
      <c r="I291" s="158" t="s">
        <v>73</v>
      </c>
      <c r="J291" s="14">
        <v>15.76458</v>
      </c>
      <c r="K291" s="14">
        <v>12.54031</v>
      </c>
      <c r="L291" s="14">
        <v>16.61448</v>
      </c>
      <c r="M291" s="17"/>
      <c r="N291" s="17"/>
    </row>
    <row r="292" spans="1:14" ht="24">
      <c r="A292" s="12"/>
      <c r="B292" s="11">
        <v>3</v>
      </c>
      <c r="C292" s="78">
        <v>21673</v>
      </c>
      <c r="D292" s="14">
        <v>333.4</v>
      </c>
      <c r="E292" s="14">
        <v>0.421</v>
      </c>
      <c r="F292" s="62">
        <f t="shared" si="28"/>
        <v>0.0363744</v>
      </c>
      <c r="G292" s="14">
        <f t="shared" si="29"/>
        <v>12.93705</v>
      </c>
      <c r="H292" s="62">
        <f t="shared" si="30"/>
        <v>0.47057743152</v>
      </c>
      <c r="I292" s="158" t="s">
        <v>74</v>
      </c>
      <c r="J292" s="14">
        <v>15.80753</v>
      </c>
      <c r="K292" s="14">
        <v>11.42342</v>
      </c>
      <c r="L292" s="14">
        <v>11.5802</v>
      </c>
      <c r="M292" s="17"/>
      <c r="N292" s="17"/>
    </row>
    <row r="293" spans="1:14" ht="24">
      <c r="A293" s="12"/>
      <c r="B293" s="11">
        <v>4</v>
      </c>
      <c r="C293" s="78">
        <v>21689</v>
      </c>
      <c r="D293" s="14">
        <v>333.42</v>
      </c>
      <c r="E293" s="14">
        <v>0.426</v>
      </c>
      <c r="F293" s="62">
        <f t="shared" si="28"/>
        <v>0.0368064</v>
      </c>
      <c r="G293" s="14">
        <f t="shared" si="29"/>
        <v>13.243053333333334</v>
      </c>
      <c r="H293" s="62">
        <f t="shared" si="30"/>
        <v>0.48742911820800006</v>
      </c>
      <c r="I293" s="158" t="s">
        <v>75</v>
      </c>
      <c r="J293" s="14">
        <v>11.07853</v>
      </c>
      <c r="K293" s="14">
        <v>7.90139</v>
      </c>
      <c r="L293" s="14">
        <v>20.74924</v>
      </c>
      <c r="M293" s="17"/>
      <c r="N293" s="17"/>
    </row>
    <row r="294" spans="1:14" ht="24">
      <c r="A294" s="12"/>
      <c r="B294" s="11">
        <v>5</v>
      </c>
      <c r="C294" s="78">
        <v>21708</v>
      </c>
      <c r="D294" s="14">
        <v>333.42</v>
      </c>
      <c r="E294" s="14">
        <v>0.431</v>
      </c>
      <c r="F294" s="62">
        <f t="shared" si="28"/>
        <v>0.037238400000000005</v>
      </c>
      <c r="G294" s="14">
        <f t="shared" si="29"/>
        <v>86.66232000000001</v>
      </c>
      <c r="H294" s="62">
        <f t="shared" si="30"/>
        <v>3.227166137088001</v>
      </c>
      <c r="I294" s="158" t="s">
        <v>76</v>
      </c>
      <c r="J294" s="14">
        <v>95.39585</v>
      </c>
      <c r="K294" s="14">
        <v>79.37051</v>
      </c>
      <c r="L294" s="14">
        <v>85.2206</v>
      </c>
      <c r="M294" s="17"/>
      <c r="N294" s="17"/>
    </row>
    <row r="295" spans="1:14" ht="24">
      <c r="A295" s="12"/>
      <c r="B295" s="11">
        <v>6</v>
      </c>
      <c r="C295" s="78">
        <v>21716</v>
      </c>
      <c r="D295" s="14">
        <v>333.36</v>
      </c>
      <c r="E295" s="14">
        <v>0.41</v>
      </c>
      <c r="F295" s="62">
        <f t="shared" si="28"/>
        <v>0.035424</v>
      </c>
      <c r="G295" s="14">
        <f t="shared" si="29"/>
        <v>27.577276666666666</v>
      </c>
      <c r="H295" s="62">
        <f t="shared" si="30"/>
        <v>0.9768974486399999</v>
      </c>
      <c r="I295" s="158" t="s">
        <v>77</v>
      </c>
      <c r="J295" s="14">
        <v>19.54728</v>
      </c>
      <c r="K295" s="14">
        <v>26.04502</v>
      </c>
      <c r="L295" s="14">
        <v>37.13953</v>
      </c>
      <c r="M295" s="17"/>
      <c r="N295" s="17"/>
    </row>
    <row r="296" spans="1:14" ht="24">
      <c r="A296" s="12"/>
      <c r="B296" s="11">
        <v>7</v>
      </c>
      <c r="C296" s="78">
        <v>21724</v>
      </c>
      <c r="D296" s="14">
        <v>334.45</v>
      </c>
      <c r="E296" s="14">
        <v>13.258</v>
      </c>
      <c r="F296" s="62">
        <f t="shared" si="28"/>
        <v>1.1454912</v>
      </c>
      <c r="G296" s="14">
        <f t="shared" si="29"/>
        <v>1200.547553333333</v>
      </c>
      <c r="H296" s="62">
        <f t="shared" si="30"/>
        <v>1375.2166575248636</v>
      </c>
      <c r="I296" s="158" t="s">
        <v>78</v>
      </c>
      <c r="J296" s="14">
        <v>1151.46596</v>
      </c>
      <c r="K296" s="14">
        <v>1255.3652</v>
      </c>
      <c r="L296" s="14">
        <v>1194.8115</v>
      </c>
      <c r="M296" s="17"/>
      <c r="N296" s="17"/>
    </row>
    <row r="297" spans="1:14" ht="24">
      <c r="A297" s="12"/>
      <c r="B297" s="11">
        <v>8</v>
      </c>
      <c r="C297" s="78">
        <v>21737</v>
      </c>
      <c r="D297" s="14">
        <v>333.35</v>
      </c>
      <c r="E297" s="14">
        <v>0.415</v>
      </c>
      <c r="F297" s="62">
        <f t="shared" si="28"/>
        <v>0.035856</v>
      </c>
      <c r="G297" s="14">
        <f t="shared" si="29"/>
        <v>70.88637999999999</v>
      </c>
      <c r="H297" s="62">
        <f t="shared" si="30"/>
        <v>2.5417020412799993</v>
      </c>
      <c r="I297" s="158" t="s">
        <v>79</v>
      </c>
      <c r="J297" s="14">
        <v>70.80662</v>
      </c>
      <c r="K297" s="14">
        <v>68.02721</v>
      </c>
      <c r="L297" s="14">
        <v>73.82531</v>
      </c>
      <c r="M297" s="17"/>
      <c r="N297" s="17"/>
    </row>
    <row r="298" spans="1:14" ht="24">
      <c r="A298" s="12"/>
      <c r="B298" s="11">
        <v>9</v>
      </c>
      <c r="C298" s="78">
        <v>21742</v>
      </c>
      <c r="D298" s="14">
        <v>334.12</v>
      </c>
      <c r="E298" s="14">
        <v>8.09</v>
      </c>
      <c r="F298" s="62">
        <f t="shared" si="28"/>
        <v>0.698976</v>
      </c>
      <c r="G298" s="14">
        <f t="shared" si="29"/>
        <v>435.92227</v>
      </c>
      <c r="H298" s="62">
        <f t="shared" si="30"/>
        <v>304.69920459552003</v>
      </c>
      <c r="I298" s="158" t="s">
        <v>80</v>
      </c>
      <c r="J298" s="14">
        <v>431.86307</v>
      </c>
      <c r="K298" s="14">
        <v>446.5719</v>
      </c>
      <c r="L298" s="14">
        <v>429.33184</v>
      </c>
      <c r="M298" s="17"/>
      <c r="N298" s="17"/>
    </row>
    <row r="299" spans="1:14" ht="24">
      <c r="A299" s="12"/>
      <c r="B299" s="11">
        <v>10</v>
      </c>
      <c r="C299" s="78">
        <v>21756</v>
      </c>
      <c r="D299" s="14">
        <v>333.85</v>
      </c>
      <c r="E299" s="14">
        <v>5.9</v>
      </c>
      <c r="F299" s="62">
        <f t="shared" si="28"/>
        <v>0.5097600000000001</v>
      </c>
      <c r="G299" s="14">
        <f t="shared" si="29"/>
        <v>351.4138766666667</v>
      </c>
      <c r="H299" s="62">
        <f t="shared" si="30"/>
        <v>179.13673776960005</v>
      </c>
      <c r="I299" s="158" t="s">
        <v>81</v>
      </c>
      <c r="J299" s="14">
        <v>336.71196</v>
      </c>
      <c r="K299" s="14">
        <v>359.85792</v>
      </c>
      <c r="L299" s="14">
        <v>357.67175</v>
      </c>
      <c r="M299" s="17"/>
      <c r="N299" s="17"/>
    </row>
    <row r="300" spans="1:14" ht="24">
      <c r="A300" s="12"/>
      <c r="B300" s="11">
        <v>11</v>
      </c>
      <c r="C300" s="78">
        <v>21771</v>
      </c>
      <c r="D300" s="14">
        <v>333.69</v>
      </c>
      <c r="E300" s="14">
        <v>4.144</v>
      </c>
      <c r="F300" s="62">
        <f t="shared" si="28"/>
        <v>0.3580416</v>
      </c>
      <c r="G300" s="14">
        <f t="shared" si="29"/>
        <v>193.87494333333333</v>
      </c>
      <c r="H300" s="62">
        <f t="shared" si="30"/>
        <v>69.415294910976</v>
      </c>
      <c r="I300" s="158" t="s">
        <v>82</v>
      </c>
      <c r="J300" s="14">
        <v>183.77535</v>
      </c>
      <c r="K300" s="14">
        <v>200.92484</v>
      </c>
      <c r="L300" s="14">
        <v>196.92464</v>
      </c>
      <c r="M300" s="17"/>
      <c r="N300" s="17"/>
    </row>
    <row r="301" spans="1:14" ht="24">
      <c r="A301" s="12"/>
      <c r="B301" s="11">
        <v>12</v>
      </c>
      <c r="C301" s="78">
        <v>21786</v>
      </c>
      <c r="D301" s="14">
        <v>334.67</v>
      </c>
      <c r="E301" s="14">
        <v>22.389</v>
      </c>
      <c r="F301" s="62">
        <f t="shared" si="28"/>
        <v>1.9344096</v>
      </c>
      <c r="G301" s="14">
        <f t="shared" si="29"/>
        <v>746.7731266666666</v>
      </c>
      <c r="H301" s="62">
        <f t="shared" si="30"/>
        <v>1444.5651052460157</v>
      </c>
      <c r="I301" s="158" t="s">
        <v>83</v>
      </c>
      <c r="J301" s="14">
        <v>698.3559</v>
      </c>
      <c r="K301" s="14">
        <v>818.51001</v>
      </c>
      <c r="L301" s="14">
        <v>723.45347</v>
      </c>
      <c r="M301" s="17"/>
      <c r="N301" s="17"/>
    </row>
    <row r="302" spans="1:14" ht="24">
      <c r="A302" s="12"/>
      <c r="B302" s="11">
        <v>13</v>
      </c>
      <c r="C302" s="78">
        <v>21792</v>
      </c>
      <c r="D302" s="14">
        <v>335.43</v>
      </c>
      <c r="E302" s="14">
        <v>50.213</v>
      </c>
      <c r="F302" s="62">
        <f t="shared" si="28"/>
        <v>4.3384032</v>
      </c>
      <c r="G302" s="14">
        <f t="shared" si="29"/>
        <v>1621.66017</v>
      </c>
      <c r="H302" s="62">
        <f t="shared" si="30"/>
        <v>7035.415670840544</v>
      </c>
      <c r="I302" s="158" t="s">
        <v>84</v>
      </c>
      <c r="J302" s="14">
        <v>1644.66056</v>
      </c>
      <c r="K302" s="14">
        <v>1601.49407</v>
      </c>
      <c r="L302" s="14">
        <v>1618.82588</v>
      </c>
      <c r="M302" s="17"/>
      <c r="N302" s="17"/>
    </row>
    <row r="303" spans="1:14" ht="24">
      <c r="A303" s="12"/>
      <c r="B303" s="11">
        <v>14</v>
      </c>
      <c r="C303" s="78">
        <v>21815</v>
      </c>
      <c r="D303" s="14">
        <v>334.62</v>
      </c>
      <c r="E303" s="14">
        <v>19.709</v>
      </c>
      <c r="F303" s="62">
        <f t="shared" si="28"/>
        <v>1.7028576</v>
      </c>
      <c r="G303" s="14">
        <f t="shared" si="29"/>
        <v>142.05696</v>
      </c>
      <c r="H303" s="62">
        <f t="shared" si="30"/>
        <v>241.902773968896</v>
      </c>
      <c r="I303" s="158" t="s">
        <v>85</v>
      </c>
      <c r="J303" s="14">
        <v>146.13309</v>
      </c>
      <c r="K303" s="14">
        <v>102.41435</v>
      </c>
      <c r="L303" s="14">
        <v>177.62344</v>
      </c>
      <c r="M303" s="17"/>
      <c r="N303" s="17"/>
    </row>
    <row r="304" spans="1:14" ht="24">
      <c r="A304" s="12"/>
      <c r="B304" s="11">
        <v>15</v>
      </c>
      <c r="C304" s="78">
        <v>21820</v>
      </c>
      <c r="D304" s="14">
        <v>334.2</v>
      </c>
      <c r="E304" s="14">
        <v>29.064</v>
      </c>
      <c r="F304" s="62">
        <f t="shared" si="28"/>
        <v>2.5111296000000003</v>
      </c>
      <c r="G304" s="14">
        <f t="shared" si="29"/>
        <v>245.8770933333333</v>
      </c>
      <c r="H304" s="62">
        <f t="shared" si="30"/>
        <v>617.429247031296</v>
      </c>
      <c r="I304" s="158" t="s">
        <v>86</v>
      </c>
      <c r="J304" s="14">
        <v>251.22457</v>
      </c>
      <c r="K304" s="14">
        <v>249.92849</v>
      </c>
      <c r="L304" s="14">
        <v>236.47822</v>
      </c>
      <c r="M304" s="17"/>
      <c r="N304" s="17"/>
    </row>
    <row r="305" spans="1:14" ht="24">
      <c r="A305" s="12"/>
      <c r="B305" s="11">
        <v>16</v>
      </c>
      <c r="C305" s="78">
        <v>21822</v>
      </c>
      <c r="D305" s="14">
        <v>333.8</v>
      </c>
      <c r="E305" s="14">
        <v>4.314</v>
      </c>
      <c r="F305" s="62">
        <f t="shared" si="28"/>
        <v>0.37272960000000005</v>
      </c>
      <c r="G305" s="14">
        <f t="shared" si="29"/>
        <v>242.56018666666668</v>
      </c>
      <c r="H305" s="62">
        <f t="shared" si="30"/>
        <v>90.40936135219202</v>
      </c>
      <c r="I305" s="158" t="s">
        <v>87</v>
      </c>
      <c r="J305" s="14">
        <v>269.65003</v>
      </c>
      <c r="K305" s="14">
        <v>223.47675</v>
      </c>
      <c r="L305" s="14">
        <v>234.55378</v>
      </c>
      <c r="M305" s="17"/>
      <c r="N305" s="17"/>
    </row>
    <row r="306" spans="1:14" ht="24">
      <c r="A306" s="12"/>
      <c r="B306" s="11">
        <v>17</v>
      </c>
      <c r="C306" s="78">
        <v>21829</v>
      </c>
      <c r="D306" s="14">
        <v>333.72</v>
      </c>
      <c r="E306" s="14">
        <v>3.825</v>
      </c>
      <c r="F306" s="62">
        <f t="shared" si="28"/>
        <v>0.33048000000000005</v>
      </c>
      <c r="G306" s="14">
        <f t="shared" si="29"/>
        <v>146.59906999999998</v>
      </c>
      <c r="H306" s="62">
        <f t="shared" si="30"/>
        <v>48.4480606536</v>
      </c>
      <c r="I306" s="158" t="s">
        <v>88</v>
      </c>
      <c r="J306" s="14">
        <v>145.0193</v>
      </c>
      <c r="K306" s="14">
        <v>163.87</v>
      </c>
      <c r="L306" s="14">
        <v>130.90791</v>
      </c>
      <c r="M306" s="17"/>
      <c r="N306" s="17"/>
    </row>
    <row r="307" spans="1:14" ht="24">
      <c r="A307" s="12"/>
      <c r="B307" s="11">
        <v>18</v>
      </c>
      <c r="C307" s="78">
        <v>21840</v>
      </c>
      <c r="D307" s="14">
        <v>333.51</v>
      </c>
      <c r="E307" s="14">
        <v>3.398</v>
      </c>
      <c r="F307" s="62">
        <f t="shared" si="28"/>
        <v>0.29358720000000005</v>
      </c>
      <c r="G307" s="14">
        <f t="shared" si="29"/>
        <v>103.41605333333332</v>
      </c>
      <c r="H307" s="62">
        <f t="shared" si="30"/>
        <v>30.361629533184</v>
      </c>
      <c r="I307" s="158" t="s">
        <v>89</v>
      </c>
      <c r="J307" s="14">
        <v>115.27378</v>
      </c>
      <c r="K307" s="14">
        <v>99.36196</v>
      </c>
      <c r="L307" s="14">
        <v>95.61242</v>
      </c>
      <c r="M307" s="17"/>
      <c r="N307" s="17"/>
    </row>
    <row r="308" spans="1:14" ht="24">
      <c r="A308" s="12"/>
      <c r="B308" s="11">
        <v>19</v>
      </c>
      <c r="C308" s="78">
        <v>21849</v>
      </c>
      <c r="D308" s="14">
        <v>333.8</v>
      </c>
      <c r="E308" s="14">
        <v>4.326</v>
      </c>
      <c r="F308" s="62">
        <f t="shared" si="28"/>
        <v>0.3737664</v>
      </c>
      <c r="G308" s="14">
        <f t="shared" si="29"/>
        <v>221.1385766666667</v>
      </c>
      <c r="H308" s="62">
        <f t="shared" si="30"/>
        <v>82.654169701824</v>
      </c>
      <c r="I308" s="158" t="s">
        <v>90</v>
      </c>
      <c r="J308" s="14">
        <v>229.8331</v>
      </c>
      <c r="K308" s="14">
        <v>236.09138</v>
      </c>
      <c r="L308" s="14">
        <v>197.49125</v>
      </c>
      <c r="M308" s="17"/>
      <c r="N308" s="17"/>
    </row>
    <row r="309" spans="1:14" ht="24">
      <c r="A309" s="12"/>
      <c r="B309" s="11">
        <v>20</v>
      </c>
      <c r="C309" s="78">
        <v>21855</v>
      </c>
      <c r="D309" s="14">
        <v>333.64</v>
      </c>
      <c r="E309" s="14">
        <v>3.552</v>
      </c>
      <c r="F309" s="62">
        <f t="shared" si="28"/>
        <v>0.3068928</v>
      </c>
      <c r="G309" s="14">
        <f t="shared" si="29"/>
        <v>34.073523333333334</v>
      </c>
      <c r="H309" s="62">
        <f t="shared" si="30"/>
        <v>10.456918981632</v>
      </c>
      <c r="I309" s="158" t="s">
        <v>69</v>
      </c>
      <c r="J309" s="14">
        <v>30.5582</v>
      </c>
      <c r="K309" s="14">
        <v>30.24529</v>
      </c>
      <c r="L309" s="14">
        <v>41.41708</v>
      </c>
      <c r="M309" s="17"/>
      <c r="N309" s="17"/>
    </row>
    <row r="310" spans="1:14" ht="24">
      <c r="A310" s="12"/>
      <c r="B310" s="11">
        <v>21</v>
      </c>
      <c r="C310" s="78">
        <v>21865</v>
      </c>
      <c r="D310" s="14">
        <v>335.65</v>
      </c>
      <c r="E310" s="14">
        <v>131.938</v>
      </c>
      <c r="F310" s="62">
        <f t="shared" si="28"/>
        <v>11.3994432</v>
      </c>
      <c r="G310" s="14">
        <f t="shared" si="29"/>
        <v>6552.38088</v>
      </c>
      <c r="H310" s="62">
        <f t="shared" si="30"/>
        <v>74693.49366632602</v>
      </c>
      <c r="I310" s="158" t="s">
        <v>91</v>
      </c>
      <c r="J310" s="14">
        <v>5653.97545</v>
      </c>
      <c r="K310" s="14">
        <v>6540.92439</v>
      </c>
      <c r="L310" s="14">
        <v>7462.2428</v>
      </c>
      <c r="M310" s="17"/>
      <c r="N310" s="17"/>
    </row>
    <row r="311" spans="2:14" ht="24">
      <c r="B311" s="2">
        <v>22</v>
      </c>
      <c r="C311" s="101">
        <v>21876</v>
      </c>
      <c r="D311" s="88">
        <v>333.8</v>
      </c>
      <c r="E311" s="1">
        <v>12.592</v>
      </c>
      <c r="F311" s="88">
        <f t="shared" si="28"/>
        <v>1.0879488000000002</v>
      </c>
      <c r="G311" s="14">
        <f t="shared" si="29"/>
        <v>75.42696000000001</v>
      </c>
      <c r="H311" s="88">
        <f t="shared" si="30"/>
        <v>82.06067061964802</v>
      </c>
      <c r="I311" s="158" t="s">
        <v>92</v>
      </c>
      <c r="J311" s="14">
        <v>80.64798</v>
      </c>
      <c r="K311" s="14">
        <v>65.2873</v>
      </c>
      <c r="L311" s="14">
        <v>80.3456</v>
      </c>
      <c r="M311" s="10"/>
      <c r="N311" s="10"/>
    </row>
    <row r="312" spans="2:14" ht="24">
      <c r="B312" s="2">
        <v>23</v>
      </c>
      <c r="C312" s="101">
        <v>21897</v>
      </c>
      <c r="D312" s="88">
        <v>333.37</v>
      </c>
      <c r="E312" s="1">
        <v>0.368</v>
      </c>
      <c r="F312" s="88">
        <f t="shared" si="28"/>
        <v>0.0317952</v>
      </c>
      <c r="G312" s="14">
        <f t="shared" si="29"/>
        <v>12.340186666666668</v>
      </c>
      <c r="H312" s="88">
        <f t="shared" si="30"/>
        <v>0.39235870310400006</v>
      </c>
      <c r="I312" s="158" t="s">
        <v>70</v>
      </c>
      <c r="J312" s="14">
        <v>11.17592</v>
      </c>
      <c r="K312" s="14">
        <v>18.01619</v>
      </c>
      <c r="L312" s="14">
        <v>7.82845</v>
      </c>
      <c r="M312" s="10"/>
      <c r="N312" s="10"/>
    </row>
    <row r="313" spans="2:14" ht="24">
      <c r="B313" s="2">
        <v>24</v>
      </c>
      <c r="C313" s="101">
        <v>21905</v>
      </c>
      <c r="D313" s="88">
        <v>333.35</v>
      </c>
      <c r="E313" s="1">
        <v>0.312</v>
      </c>
      <c r="F313" s="88">
        <f t="shared" si="28"/>
        <v>0.026956800000000003</v>
      </c>
      <c r="G313" s="14">
        <f t="shared" si="29"/>
        <v>25.339906666666668</v>
      </c>
      <c r="H313" s="88">
        <f t="shared" si="30"/>
        <v>0.6830827960320001</v>
      </c>
      <c r="I313" s="2" t="s">
        <v>71</v>
      </c>
      <c r="J313" s="14">
        <v>20.39152</v>
      </c>
      <c r="K313" s="14">
        <v>15.72624</v>
      </c>
      <c r="L313" s="14">
        <v>39.90196</v>
      </c>
      <c r="M313" s="10"/>
      <c r="N313" s="10"/>
    </row>
    <row r="314" spans="2:14" ht="24">
      <c r="B314" s="2">
        <v>25</v>
      </c>
      <c r="C314" s="101">
        <v>21919</v>
      </c>
      <c r="D314" s="88">
        <v>333.35</v>
      </c>
      <c r="E314" s="1">
        <v>0.315</v>
      </c>
      <c r="F314" s="88">
        <f t="shared" si="28"/>
        <v>0.027216</v>
      </c>
      <c r="G314" s="14">
        <f t="shared" si="29"/>
        <v>2.4915233333333333</v>
      </c>
      <c r="H314" s="88">
        <f t="shared" si="30"/>
        <v>0.06780929904</v>
      </c>
      <c r="I314" s="2" t="s">
        <v>93</v>
      </c>
      <c r="J314" s="14">
        <v>1.95053</v>
      </c>
      <c r="K314" s="14">
        <v>0.40815</v>
      </c>
      <c r="L314" s="14">
        <v>5.11589</v>
      </c>
      <c r="M314" s="10"/>
      <c r="N314" s="10"/>
    </row>
    <row r="315" spans="2:14" ht="24">
      <c r="B315" s="2">
        <v>26</v>
      </c>
      <c r="C315" s="101">
        <v>21931</v>
      </c>
      <c r="D315" s="88">
        <v>333.35</v>
      </c>
      <c r="E315" s="1">
        <v>0.311</v>
      </c>
      <c r="F315" s="88">
        <f t="shared" si="28"/>
        <v>0.026870400000000003</v>
      </c>
      <c r="G315" s="14">
        <f t="shared" si="29"/>
        <v>35.93899666666666</v>
      </c>
      <c r="H315" s="88">
        <f t="shared" si="30"/>
        <v>0.9656952160319999</v>
      </c>
      <c r="I315" s="2" t="s">
        <v>94</v>
      </c>
      <c r="J315" s="14">
        <v>2.88486</v>
      </c>
      <c r="K315" s="14">
        <v>9.83965</v>
      </c>
      <c r="L315" s="14">
        <v>95.09248</v>
      </c>
      <c r="M315" s="10"/>
      <c r="N315" s="10"/>
    </row>
    <row r="316" spans="2:14" ht="24">
      <c r="B316" s="2">
        <v>27</v>
      </c>
      <c r="C316" s="101">
        <v>21939</v>
      </c>
      <c r="D316" s="88">
        <v>333.2</v>
      </c>
      <c r="E316" s="1">
        <v>0.058</v>
      </c>
      <c r="F316" s="88">
        <f t="shared" si="28"/>
        <v>0.0050112</v>
      </c>
      <c r="G316" s="14">
        <f t="shared" si="29"/>
        <v>93.23506333333334</v>
      </c>
      <c r="H316" s="88">
        <f t="shared" si="30"/>
        <v>0.4672195493760001</v>
      </c>
      <c r="I316" s="2" t="s">
        <v>95</v>
      </c>
      <c r="J316" s="88">
        <v>76.86426</v>
      </c>
      <c r="K316" s="88">
        <v>88.99579</v>
      </c>
      <c r="L316" s="88">
        <v>113.84514</v>
      </c>
      <c r="M316" s="10"/>
      <c r="N316" s="10"/>
    </row>
    <row r="317" spans="2:14" ht="24">
      <c r="B317" s="2">
        <v>28</v>
      </c>
      <c r="C317" s="101">
        <v>21948</v>
      </c>
      <c r="D317" s="88">
        <v>333.25</v>
      </c>
      <c r="E317" s="1">
        <v>0.096</v>
      </c>
      <c r="F317" s="88">
        <f t="shared" si="28"/>
        <v>0.0082944</v>
      </c>
      <c r="G317" s="14">
        <f t="shared" si="29"/>
        <v>22.48418666666667</v>
      </c>
      <c r="H317" s="88">
        <f t="shared" si="30"/>
        <v>0.18649283788800003</v>
      </c>
      <c r="I317" s="2" t="s">
        <v>96</v>
      </c>
      <c r="J317" s="88">
        <v>16.06502</v>
      </c>
      <c r="K317" s="88">
        <v>21.72024</v>
      </c>
      <c r="L317" s="88">
        <v>29.6673</v>
      </c>
      <c r="M317" s="10"/>
      <c r="N317" s="10"/>
    </row>
    <row r="318" spans="2:14" ht="24">
      <c r="B318" s="2">
        <v>29</v>
      </c>
      <c r="C318" s="101">
        <v>21960</v>
      </c>
      <c r="D318" s="88">
        <v>333.25</v>
      </c>
      <c r="E318" s="1">
        <v>0.095</v>
      </c>
      <c r="F318" s="88">
        <f t="shared" si="28"/>
        <v>0.008208</v>
      </c>
      <c r="G318" s="14">
        <f t="shared" si="29"/>
        <v>35.594253333333334</v>
      </c>
      <c r="H318" s="88">
        <f t="shared" si="30"/>
        <v>0.29215763136</v>
      </c>
      <c r="I318" s="2" t="s">
        <v>97</v>
      </c>
      <c r="J318" s="88">
        <v>31.72662</v>
      </c>
      <c r="K318" s="88">
        <v>46.1046</v>
      </c>
      <c r="L318" s="88">
        <v>28.95154</v>
      </c>
      <c r="M318" s="10"/>
      <c r="N318" s="10"/>
    </row>
    <row r="319" spans="2:14" ht="24">
      <c r="B319" s="2">
        <v>30</v>
      </c>
      <c r="C319" s="101">
        <v>21967</v>
      </c>
      <c r="D319" s="88">
        <v>333.25</v>
      </c>
      <c r="E319" s="1">
        <v>0.093</v>
      </c>
      <c r="F319" s="88">
        <f t="shared" si="28"/>
        <v>0.008035200000000001</v>
      </c>
      <c r="G319" s="14">
        <f t="shared" si="29"/>
        <v>13.675243333333334</v>
      </c>
      <c r="H319" s="88">
        <f t="shared" si="30"/>
        <v>0.10988331523200003</v>
      </c>
      <c r="I319" s="2" t="s">
        <v>98</v>
      </c>
      <c r="J319" s="88">
        <v>6.54148</v>
      </c>
      <c r="K319" s="88">
        <v>11.35038</v>
      </c>
      <c r="L319" s="88">
        <v>23.13387</v>
      </c>
      <c r="M319" s="10"/>
      <c r="N319" s="10"/>
    </row>
    <row r="320" spans="2:14" ht="24">
      <c r="B320" s="2">
        <v>31</v>
      </c>
      <c r="C320" s="101">
        <v>21976</v>
      </c>
      <c r="D320" s="88">
        <v>333.25</v>
      </c>
      <c r="E320" s="1">
        <v>0.093</v>
      </c>
      <c r="F320" s="88">
        <f t="shared" si="28"/>
        <v>0.008035200000000001</v>
      </c>
      <c r="G320" s="14">
        <f t="shared" si="29"/>
        <v>23.603700000000003</v>
      </c>
      <c r="H320" s="88">
        <f t="shared" si="30"/>
        <v>0.18966045024000006</v>
      </c>
      <c r="I320" s="2" t="s">
        <v>99</v>
      </c>
      <c r="J320" s="88">
        <v>33.5292</v>
      </c>
      <c r="K320" s="88">
        <v>13.64665</v>
      </c>
      <c r="L320" s="88">
        <v>23.63525</v>
      </c>
      <c r="M320" s="10"/>
      <c r="N320" s="10"/>
    </row>
    <row r="321" spans="2:14" ht="24">
      <c r="B321" s="2">
        <v>32</v>
      </c>
      <c r="C321" s="101">
        <v>21990</v>
      </c>
      <c r="D321" s="88">
        <v>333.25</v>
      </c>
      <c r="E321" s="1">
        <v>0.09</v>
      </c>
      <c r="F321" s="88">
        <f t="shared" si="28"/>
        <v>0.007776</v>
      </c>
      <c r="G321" s="14">
        <f t="shared" si="29"/>
        <v>25.75749666666667</v>
      </c>
      <c r="H321" s="88">
        <f t="shared" si="30"/>
        <v>0.20029029408000001</v>
      </c>
      <c r="I321" s="2" t="s">
        <v>100</v>
      </c>
      <c r="J321" s="88">
        <v>24.21959</v>
      </c>
      <c r="K321" s="88">
        <v>27.7924</v>
      </c>
      <c r="L321" s="88">
        <v>25.2605</v>
      </c>
      <c r="M321" s="10"/>
      <c r="N321" s="10"/>
    </row>
    <row r="322" spans="2:14" s="159" customFormat="1" ht="24.75" thickBot="1">
      <c r="B322" s="160">
        <v>33</v>
      </c>
      <c r="C322" s="161">
        <v>21998</v>
      </c>
      <c r="D322" s="162">
        <v>333.25</v>
      </c>
      <c r="E322" s="159">
        <v>0.087</v>
      </c>
      <c r="F322" s="162">
        <f t="shared" si="28"/>
        <v>0.0075168</v>
      </c>
      <c r="G322" s="162">
        <f t="shared" si="29"/>
        <v>24.197146666666665</v>
      </c>
      <c r="H322" s="162">
        <f t="shared" si="30"/>
        <v>0.181885112064</v>
      </c>
      <c r="I322" s="160" t="s">
        <v>108</v>
      </c>
      <c r="J322" s="162">
        <v>20.84828</v>
      </c>
      <c r="K322" s="162">
        <v>30.37439</v>
      </c>
      <c r="L322" s="162">
        <v>21.36877</v>
      </c>
      <c r="M322" s="165"/>
      <c r="N322" s="165"/>
    </row>
    <row r="323" spans="2:14" ht="24">
      <c r="B323" s="2">
        <v>1</v>
      </c>
      <c r="C323" s="101">
        <v>22009</v>
      </c>
      <c r="D323" s="88">
        <v>333.25</v>
      </c>
      <c r="E323" s="1">
        <v>0.084</v>
      </c>
      <c r="F323" s="88">
        <f t="shared" si="28"/>
        <v>0.007257600000000001</v>
      </c>
      <c r="G323" s="14">
        <f t="shared" si="29"/>
        <v>20.16627</v>
      </c>
      <c r="H323" s="88">
        <f t="shared" si="30"/>
        <v>0.14635872115200002</v>
      </c>
      <c r="I323" s="2" t="s">
        <v>72</v>
      </c>
      <c r="J323" s="88">
        <v>16.77752</v>
      </c>
      <c r="K323" s="88">
        <v>23.06087</v>
      </c>
      <c r="L323" s="88">
        <v>20.66042</v>
      </c>
      <c r="M323" s="10"/>
      <c r="N323" s="10"/>
    </row>
    <row r="324" spans="2:14" ht="24">
      <c r="B324" s="2">
        <v>2</v>
      </c>
      <c r="C324" s="101">
        <v>22025</v>
      </c>
      <c r="D324" s="88">
        <v>333.25</v>
      </c>
      <c r="E324" s="1">
        <v>0.085</v>
      </c>
      <c r="F324" s="88">
        <f t="shared" si="28"/>
        <v>0.007344000000000001</v>
      </c>
      <c r="G324" s="14">
        <f t="shared" si="29"/>
        <v>17.4592</v>
      </c>
      <c r="H324" s="88">
        <f t="shared" si="30"/>
        <v>0.12822036480000001</v>
      </c>
      <c r="I324" s="2" t="s">
        <v>73</v>
      </c>
      <c r="J324" s="88">
        <v>15.19154</v>
      </c>
      <c r="K324" s="88">
        <v>22.96172</v>
      </c>
      <c r="L324" s="88">
        <v>14.22434</v>
      </c>
      <c r="M324" s="10"/>
      <c r="N324" s="10"/>
    </row>
    <row r="325" spans="2:14" ht="24">
      <c r="B325" s="2">
        <v>3</v>
      </c>
      <c r="C325" s="101">
        <v>22038</v>
      </c>
      <c r="D325" s="88">
        <v>333.25</v>
      </c>
      <c r="E325" s="1">
        <v>0.085</v>
      </c>
      <c r="F325" s="88">
        <f t="shared" si="28"/>
        <v>0.007344000000000001</v>
      </c>
      <c r="G325" s="14">
        <f t="shared" si="29"/>
        <v>9.612086666666666</v>
      </c>
      <c r="H325" s="88">
        <f t="shared" si="30"/>
        <v>0.07059116448000001</v>
      </c>
      <c r="I325" s="2" t="s">
        <v>74</v>
      </c>
      <c r="J325" s="88">
        <v>11.56298</v>
      </c>
      <c r="K325" s="88">
        <v>6.00658</v>
      </c>
      <c r="L325" s="88">
        <v>11.2667</v>
      </c>
      <c r="M325" s="10"/>
      <c r="N325" s="10"/>
    </row>
    <row r="326" spans="2:14" ht="24">
      <c r="B326" s="2">
        <v>4</v>
      </c>
      <c r="C326" s="101">
        <v>22059</v>
      </c>
      <c r="D326" s="88">
        <v>333.65</v>
      </c>
      <c r="E326" s="1">
        <v>4.358</v>
      </c>
      <c r="F326" s="88">
        <f t="shared" si="28"/>
        <v>0.3765312</v>
      </c>
      <c r="G326" s="14">
        <f t="shared" si="29"/>
        <v>65.45697666666666</v>
      </c>
      <c r="H326" s="88">
        <f t="shared" si="30"/>
        <v>24.646593972671997</v>
      </c>
      <c r="I326" s="2" t="s">
        <v>75</v>
      </c>
      <c r="J326" s="88">
        <v>52.01911</v>
      </c>
      <c r="K326" s="88">
        <v>64.8767</v>
      </c>
      <c r="L326" s="88">
        <v>79.47512</v>
      </c>
      <c r="M326" s="10"/>
      <c r="N326" s="10"/>
    </row>
    <row r="327" spans="2:14" ht="24">
      <c r="B327" s="2">
        <v>5</v>
      </c>
      <c r="C327" s="101">
        <v>22067</v>
      </c>
      <c r="D327" s="88">
        <v>334.17</v>
      </c>
      <c r="E327" s="1">
        <v>26.581</v>
      </c>
      <c r="F327" s="88">
        <f t="shared" si="28"/>
        <v>2.2965984</v>
      </c>
      <c r="G327" s="14">
        <f t="shared" si="29"/>
        <v>540.2279</v>
      </c>
      <c r="H327" s="88">
        <f t="shared" si="30"/>
        <v>1240.68653077536</v>
      </c>
      <c r="I327" s="2" t="s">
        <v>76</v>
      </c>
      <c r="J327" s="88">
        <v>573.70874</v>
      </c>
      <c r="K327" s="88">
        <v>577.45515</v>
      </c>
      <c r="L327" s="88">
        <v>469.51981</v>
      </c>
      <c r="M327" s="10"/>
      <c r="N327" s="10"/>
    </row>
    <row r="328" spans="2:14" ht="24">
      <c r="B328" s="2">
        <v>6</v>
      </c>
      <c r="C328" s="101">
        <v>22079</v>
      </c>
      <c r="D328" s="88">
        <v>333.93</v>
      </c>
      <c r="E328" s="1">
        <v>7.104</v>
      </c>
      <c r="F328" s="88">
        <f t="shared" si="28"/>
        <v>0.6137856</v>
      </c>
      <c r="G328" s="14">
        <f t="shared" si="29"/>
        <v>102.59480666666667</v>
      </c>
      <c r="H328" s="88">
        <f t="shared" si="30"/>
        <v>62.971214966784004</v>
      </c>
      <c r="I328" s="2" t="s">
        <v>77</v>
      </c>
      <c r="J328" s="88">
        <v>95.38532</v>
      </c>
      <c r="K328" s="88">
        <v>97.40876</v>
      </c>
      <c r="L328" s="88">
        <v>114.99034</v>
      </c>
      <c r="M328" s="10"/>
      <c r="N328" s="10"/>
    </row>
    <row r="329" spans="2:14" ht="24">
      <c r="B329" s="2">
        <v>7</v>
      </c>
      <c r="C329" s="101">
        <v>22088</v>
      </c>
      <c r="D329" s="88">
        <v>333.22</v>
      </c>
      <c r="E329" s="1">
        <v>0.616</v>
      </c>
      <c r="F329" s="88">
        <f t="shared" si="28"/>
        <v>0.0532224</v>
      </c>
      <c r="G329" s="14">
        <f t="shared" si="29"/>
        <v>82.69144666666666</v>
      </c>
      <c r="H329" s="88">
        <f t="shared" si="30"/>
        <v>4.401037251072</v>
      </c>
      <c r="I329" s="2" t="s">
        <v>78</v>
      </c>
      <c r="J329" s="88">
        <v>65.10015</v>
      </c>
      <c r="K329" s="88">
        <v>76.64039</v>
      </c>
      <c r="L329" s="88">
        <v>106.3338</v>
      </c>
      <c r="M329" s="10"/>
      <c r="N329" s="10"/>
    </row>
    <row r="330" spans="2:14" ht="24">
      <c r="B330" s="2">
        <v>8</v>
      </c>
      <c r="C330" s="101">
        <v>22096</v>
      </c>
      <c r="D330" s="88">
        <v>334.16</v>
      </c>
      <c r="E330" s="1">
        <v>25.235</v>
      </c>
      <c r="F330" s="88">
        <f t="shared" si="28"/>
        <v>2.180304</v>
      </c>
      <c r="G330" s="14">
        <f t="shared" si="29"/>
        <v>2151.503726666667</v>
      </c>
      <c r="H330" s="88">
        <f t="shared" si="30"/>
        <v>4690.93218126624</v>
      </c>
      <c r="I330" s="2" t="s">
        <v>79</v>
      </c>
      <c r="J330" s="88">
        <v>2274.2252</v>
      </c>
      <c r="K330" s="88">
        <v>2069.07692</v>
      </c>
      <c r="L330" s="88">
        <v>2111.20906</v>
      </c>
      <c r="M330" s="10"/>
      <c r="N330" s="10"/>
    </row>
    <row r="331" spans="2:14" ht="24">
      <c r="B331" s="2">
        <v>9</v>
      </c>
      <c r="C331" s="101">
        <v>22100</v>
      </c>
      <c r="D331" s="88">
        <v>333.4</v>
      </c>
      <c r="E331" s="88">
        <v>1.11</v>
      </c>
      <c r="F331" s="88">
        <f t="shared" si="28"/>
        <v>0.09590400000000002</v>
      </c>
      <c r="G331" s="14">
        <f t="shared" si="29"/>
        <v>62.16562</v>
      </c>
      <c r="H331" s="88">
        <f t="shared" si="30"/>
        <v>5.961931620480001</v>
      </c>
      <c r="I331" s="2" t="s">
        <v>80</v>
      </c>
      <c r="J331" s="88">
        <v>50.76142</v>
      </c>
      <c r="K331" s="88">
        <v>57.2435</v>
      </c>
      <c r="L331" s="88">
        <v>78.49194</v>
      </c>
      <c r="M331" s="10"/>
      <c r="N331" s="10"/>
    </row>
    <row r="332" spans="2:14" ht="24">
      <c r="B332" s="2">
        <v>10</v>
      </c>
      <c r="C332" s="101">
        <v>22115</v>
      </c>
      <c r="D332" s="88">
        <v>335.31</v>
      </c>
      <c r="E332" s="1">
        <v>102.998</v>
      </c>
      <c r="F332" s="88">
        <f t="shared" si="28"/>
        <v>8.8990272</v>
      </c>
      <c r="G332" s="14">
        <f t="shared" si="29"/>
        <v>3352.4929233333332</v>
      </c>
      <c r="H332" s="88">
        <f t="shared" si="30"/>
        <v>29833.92571255085</v>
      </c>
      <c r="I332" s="2" t="s">
        <v>81</v>
      </c>
      <c r="J332" s="88">
        <v>2744.0433</v>
      </c>
      <c r="K332" s="88">
        <v>3671.41398</v>
      </c>
      <c r="L332" s="88">
        <v>3642.02149</v>
      </c>
      <c r="M332" s="10"/>
      <c r="N332" s="10"/>
    </row>
    <row r="333" spans="2:14" ht="24">
      <c r="B333" s="2">
        <v>11</v>
      </c>
      <c r="C333" s="101">
        <v>22120</v>
      </c>
      <c r="D333" s="88">
        <v>335.91</v>
      </c>
      <c r="E333" s="1">
        <v>227.038</v>
      </c>
      <c r="F333" s="88">
        <f t="shared" si="28"/>
        <v>19.616083200000002</v>
      </c>
      <c r="G333" s="14">
        <f t="shared" si="29"/>
        <v>4701.179926666667</v>
      </c>
      <c r="H333" s="88">
        <f t="shared" si="30"/>
        <v>92218.73657966324</v>
      </c>
      <c r="I333" s="2" t="s">
        <v>82</v>
      </c>
      <c r="J333" s="88">
        <v>4344.75407</v>
      </c>
      <c r="K333" s="88">
        <v>5096.45593</v>
      </c>
      <c r="L333" s="88">
        <v>4662.32978</v>
      </c>
      <c r="M333" s="10"/>
      <c r="N333" s="10"/>
    </row>
    <row r="334" spans="2:14" ht="24">
      <c r="B334" s="2">
        <v>12</v>
      </c>
      <c r="C334" s="101">
        <v>22131</v>
      </c>
      <c r="D334" s="88">
        <v>333.3</v>
      </c>
      <c r="E334" s="1">
        <v>1.288</v>
      </c>
      <c r="F334" s="88">
        <f t="shared" si="28"/>
        <v>0.11128320000000001</v>
      </c>
      <c r="G334" s="14">
        <f t="shared" si="29"/>
        <v>119.13865</v>
      </c>
      <c r="H334" s="88">
        <f t="shared" si="30"/>
        <v>13.258130215680001</v>
      </c>
      <c r="I334" s="2" t="s">
        <v>83</v>
      </c>
      <c r="J334" s="88">
        <v>115.51588</v>
      </c>
      <c r="K334" s="88">
        <v>129.67695</v>
      </c>
      <c r="L334" s="88">
        <v>112.22312</v>
      </c>
      <c r="M334" s="10"/>
      <c r="N334" s="10"/>
    </row>
    <row r="335" spans="2:14" ht="24">
      <c r="B335" s="2">
        <v>13</v>
      </c>
      <c r="C335" s="101">
        <v>22144</v>
      </c>
      <c r="D335" s="88">
        <v>333.15</v>
      </c>
      <c r="E335" s="1">
        <v>0.546</v>
      </c>
      <c r="F335" s="88">
        <f t="shared" si="28"/>
        <v>0.047174400000000005</v>
      </c>
      <c r="G335" s="14">
        <f t="shared" si="29"/>
        <v>42.320683333333335</v>
      </c>
      <c r="H335" s="88">
        <f t="shared" si="30"/>
        <v>1.9964528438400002</v>
      </c>
      <c r="I335" s="2" t="s">
        <v>84</v>
      </c>
      <c r="J335" s="88">
        <v>34.23579</v>
      </c>
      <c r="K335" s="88">
        <v>44.66098</v>
      </c>
      <c r="L335" s="88">
        <v>48.06528</v>
      </c>
      <c r="M335" s="10"/>
      <c r="N335" s="10"/>
    </row>
    <row r="336" spans="2:14" ht="24">
      <c r="B336" s="2">
        <v>14</v>
      </c>
      <c r="C336" s="101">
        <v>22152</v>
      </c>
      <c r="D336" s="88">
        <v>333.4</v>
      </c>
      <c r="E336" s="1">
        <v>1.69</v>
      </c>
      <c r="F336" s="88">
        <f t="shared" si="28"/>
        <v>0.146016</v>
      </c>
      <c r="G336" s="14">
        <f t="shared" si="29"/>
        <v>310.46764666666667</v>
      </c>
      <c r="H336" s="88">
        <f t="shared" si="30"/>
        <v>45.33324389568</v>
      </c>
      <c r="I336" s="2" t="s">
        <v>85</v>
      </c>
      <c r="J336" s="88">
        <v>305.95753</v>
      </c>
      <c r="K336" s="88">
        <v>320.05771</v>
      </c>
      <c r="L336" s="88">
        <v>305.3877</v>
      </c>
      <c r="M336" s="10"/>
      <c r="N336" s="10"/>
    </row>
    <row r="337" spans="2:14" ht="24">
      <c r="B337" s="2">
        <v>15</v>
      </c>
      <c r="C337" s="101">
        <v>22163</v>
      </c>
      <c r="D337" s="88">
        <v>333.8</v>
      </c>
      <c r="E337" s="1">
        <v>23.993</v>
      </c>
      <c r="F337" s="88">
        <f t="shared" si="28"/>
        <v>2.0729952</v>
      </c>
      <c r="G337" s="14">
        <f t="shared" si="29"/>
        <v>1035.3998433333334</v>
      </c>
      <c r="H337" s="88">
        <f t="shared" si="30"/>
        <v>2146.378905310752</v>
      </c>
      <c r="I337" s="2" t="s">
        <v>86</v>
      </c>
      <c r="J337" s="88">
        <v>834.46242</v>
      </c>
      <c r="K337" s="88">
        <v>902.36639</v>
      </c>
      <c r="L337" s="88">
        <v>1369.37072</v>
      </c>
      <c r="M337" s="10"/>
      <c r="N337" s="10"/>
    </row>
    <row r="338" spans="2:14" ht="24">
      <c r="B338" s="2">
        <v>16</v>
      </c>
      <c r="C338" s="101">
        <v>22178</v>
      </c>
      <c r="D338" s="88">
        <v>334.4</v>
      </c>
      <c r="E338" s="1">
        <v>58.001</v>
      </c>
      <c r="F338" s="88">
        <f t="shared" si="28"/>
        <v>5.0112864</v>
      </c>
      <c r="G338" s="14">
        <f t="shared" si="29"/>
        <v>926.2696300000001</v>
      </c>
      <c r="H338" s="88">
        <f t="shared" si="30"/>
        <v>4641.8023995520325</v>
      </c>
      <c r="I338" s="2" t="s">
        <v>87</v>
      </c>
      <c r="J338" s="88">
        <v>863.39987</v>
      </c>
      <c r="K338" s="88">
        <v>830.42401</v>
      </c>
      <c r="L338" s="88">
        <v>1084.98501</v>
      </c>
      <c r="M338" s="10"/>
      <c r="N338" s="10"/>
    </row>
    <row r="339" spans="2:14" ht="24">
      <c r="B339" s="2">
        <v>17</v>
      </c>
      <c r="C339" s="101">
        <v>22185</v>
      </c>
      <c r="D339" s="88">
        <v>333.68</v>
      </c>
      <c r="E339" s="1">
        <v>19.486</v>
      </c>
      <c r="F339" s="88">
        <f t="shared" si="28"/>
        <v>1.6835904000000002</v>
      </c>
      <c r="G339" s="14">
        <f t="shared" si="29"/>
        <v>259.15481</v>
      </c>
      <c r="H339" s="88">
        <f t="shared" si="30"/>
        <v>436.31055022982406</v>
      </c>
      <c r="I339" s="2" t="s">
        <v>88</v>
      </c>
      <c r="J339" s="88">
        <v>257.90982</v>
      </c>
      <c r="K339" s="88">
        <v>265.73624</v>
      </c>
      <c r="L339" s="88">
        <v>253.81837</v>
      </c>
      <c r="M339" s="10"/>
      <c r="N339" s="10"/>
    </row>
    <row r="340" spans="2:14" ht="24">
      <c r="B340" s="2">
        <v>18</v>
      </c>
      <c r="C340" s="101">
        <v>22191</v>
      </c>
      <c r="D340" s="88">
        <v>333.71</v>
      </c>
      <c r="E340" s="1">
        <v>3.68</v>
      </c>
      <c r="F340" s="88">
        <f t="shared" si="28"/>
        <v>0.317952</v>
      </c>
      <c r="G340" s="14">
        <f t="shared" si="29"/>
        <v>818.7579733333333</v>
      </c>
      <c r="H340" s="88">
        <f t="shared" si="30"/>
        <v>260.32573513728</v>
      </c>
      <c r="I340" s="2" t="s">
        <v>89</v>
      </c>
      <c r="J340" s="88">
        <v>839.5508</v>
      </c>
      <c r="K340" s="88">
        <v>816.12514</v>
      </c>
      <c r="L340" s="88">
        <v>800.59798</v>
      </c>
      <c r="M340" s="10"/>
      <c r="N340" s="10"/>
    </row>
    <row r="341" spans="2:14" ht="24">
      <c r="B341" s="2">
        <v>19</v>
      </c>
      <c r="C341" s="101">
        <v>22207</v>
      </c>
      <c r="D341" s="88">
        <v>334.31</v>
      </c>
      <c r="E341" s="1">
        <v>54.274</v>
      </c>
      <c r="F341" s="88">
        <f t="shared" si="28"/>
        <v>4.6892736</v>
      </c>
      <c r="G341" s="14">
        <f t="shared" si="29"/>
        <v>203.55478666666667</v>
      </c>
      <c r="H341" s="88">
        <f t="shared" si="30"/>
        <v>954.524087269632</v>
      </c>
      <c r="I341" s="2" t="s">
        <v>90</v>
      </c>
      <c r="J341" s="88">
        <v>198.70377</v>
      </c>
      <c r="K341" s="88">
        <v>226.11988</v>
      </c>
      <c r="L341" s="88">
        <v>185.84071</v>
      </c>
      <c r="M341" s="10"/>
      <c r="N341" s="10"/>
    </row>
    <row r="342" spans="2:14" ht="24">
      <c r="B342" s="2">
        <v>20</v>
      </c>
      <c r="C342" s="101">
        <v>22213</v>
      </c>
      <c r="D342" s="88">
        <v>333.96</v>
      </c>
      <c r="E342" s="1">
        <v>7.282</v>
      </c>
      <c r="F342" s="88">
        <f t="shared" si="28"/>
        <v>0.6291648000000001</v>
      </c>
      <c r="G342" s="14">
        <f t="shared" si="29"/>
        <v>866.54072</v>
      </c>
      <c r="H342" s="88">
        <f t="shared" si="30"/>
        <v>545.196918790656</v>
      </c>
      <c r="I342" s="2" t="s">
        <v>69</v>
      </c>
      <c r="J342" s="88">
        <v>783.96128</v>
      </c>
      <c r="K342" s="88">
        <v>839.38447</v>
      </c>
      <c r="L342" s="88">
        <v>976.27641</v>
      </c>
      <c r="M342" s="10"/>
      <c r="N342" s="10"/>
    </row>
    <row r="343" spans="2:14" ht="24">
      <c r="B343" s="2">
        <v>21</v>
      </c>
      <c r="C343" s="101">
        <v>22223</v>
      </c>
      <c r="D343" s="88">
        <v>333.9</v>
      </c>
      <c r="E343" s="1">
        <v>6.841</v>
      </c>
      <c r="F343" s="88">
        <f t="shared" si="28"/>
        <v>0.5910624000000001</v>
      </c>
      <c r="G343" s="14">
        <f t="shared" si="29"/>
        <v>27.850046666666668</v>
      </c>
      <c r="H343" s="88">
        <f t="shared" si="30"/>
        <v>16.461115422912002</v>
      </c>
      <c r="I343" s="2" t="s">
        <v>91</v>
      </c>
      <c r="J343" s="88">
        <v>24.14273</v>
      </c>
      <c r="K343" s="88">
        <v>32.07482</v>
      </c>
      <c r="L343" s="88">
        <v>27.33259</v>
      </c>
      <c r="M343" s="10"/>
      <c r="N343" s="10"/>
    </row>
    <row r="344" spans="2:14" ht="24">
      <c r="B344" s="2">
        <v>22</v>
      </c>
      <c r="C344" s="101">
        <v>22233</v>
      </c>
      <c r="D344" s="88">
        <v>333.9</v>
      </c>
      <c r="E344" s="1">
        <v>6.787</v>
      </c>
      <c r="F344" s="88">
        <f t="shared" si="28"/>
        <v>0.5863968</v>
      </c>
      <c r="G344" s="14">
        <f t="shared" si="29"/>
        <v>50.773923333333336</v>
      </c>
      <c r="H344" s="88">
        <f t="shared" si="30"/>
        <v>29.773666166112005</v>
      </c>
      <c r="I344" s="2" t="s">
        <v>92</v>
      </c>
      <c r="J344" s="88">
        <v>39.1656</v>
      </c>
      <c r="K344" s="88">
        <v>51.34506</v>
      </c>
      <c r="L344" s="88">
        <v>61.81111</v>
      </c>
      <c r="M344" s="10"/>
      <c r="N344" s="10"/>
    </row>
    <row r="345" spans="2:14" ht="24">
      <c r="B345" s="2">
        <v>23</v>
      </c>
      <c r="C345" s="101">
        <v>22242</v>
      </c>
      <c r="D345" s="88">
        <v>333.96</v>
      </c>
      <c r="E345" s="1">
        <v>4.755</v>
      </c>
      <c r="F345" s="88">
        <f t="shared" si="28"/>
        <v>0.41083200000000003</v>
      </c>
      <c r="G345" s="14">
        <f t="shared" si="29"/>
        <v>37.08957</v>
      </c>
      <c r="H345" s="88">
        <f t="shared" si="30"/>
        <v>15.237582222240002</v>
      </c>
      <c r="I345" s="2" t="s">
        <v>70</v>
      </c>
      <c r="J345" s="88">
        <v>22.09279</v>
      </c>
      <c r="K345" s="88">
        <v>14.63464</v>
      </c>
      <c r="L345" s="88">
        <v>74.54128</v>
      </c>
      <c r="M345" s="10"/>
      <c r="N345" s="10"/>
    </row>
    <row r="346" spans="2:14" ht="24">
      <c r="B346" s="2">
        <v>24</v>
      </c>
      <c r="C346" s="101">
        <v>22254</v>
      </c>
      <c r="D346" s="88">
        <v>333.57</v>
      </c>
      <c r="E346" s="1">
        <v>4.152</v>
      </c>
      <c r="F346" s="88">
        <f t="shared" si="28"/>
        <v>0.3587328</v>
      </c>
      <c r="G346" s="14">
        <f t="shared" si="29"/>
        <v>4.161196666666667</v>
      </c>
      <c r="H346" s="88">
        <f t="shared" si="30"/>
        <v>1.4927577315840002</v>
      </c>
      <c r="I346" s="2" t="s">
        <v>71</v>
      </c>
      <c r="J346" s="88">
        <v>9.79597</v>
      </c>
      <c r="K346" s="88">
        <v>2.06319</v>
      </c>
      <c r="L346" s="88">
        <v>0.62443</v>
      </c>
      <c r="M346" s="10"/>
      <c r="N346" s="10"/>
    </row>
    <row r="347" spans="2:14" ht="24">
      <c r="B347" s="2">
        <v>25</v>
      </c>
      <c r="C347" s="101">
        <v>22264</v>
      </c>
      <c r="D347" s="88">
        <v>333.3</v>
      </c>
      <c r="E347" s="1">
        <v>1.288</v>
      </c>
      <c r="F347" s="88">
        <f t="shared" si="28"/>
        <v>0.11128320000000001</v>
      </c>
      <c r="G347" s="14">
        <f t="shared" si="29"/>
        <v>4.36662</v>
      </c>
      <c r="H347" s="88">
        <f t="shared" si="30"/>
        <v>0.4859314467840001</v>
      </c>
      <c r="I347" s="2" t="s">
        <v>93</v>
      </c>
      <c r="J347" s="88">
        <v>3.60989</v>
      </c>
      <c r="K347" s="88">
        <v>5.22449</v>
      </c>
      <c r="L347" s="88">
        <v>4.26548</v>
      </c>
      <c r="M347" s="10"/>
      <c r="N347" s="10"/>
    </row>
    <row r="348" spans="2:14" ht="24">
      <c r="B348" s="2">
        <v>26</v>
      </c>
      <c r="C348" s="101">
        <v>22272</v>
      </c>
      <c r="D348" s="88">
        <v>333.23</v>
      </c>
      <c r="E348" s="1">
        <v>0.616</v>
      </c>
      <c r="F348" s="88">
        <f t="shared" si="28"/>
        <v>0.0532224</v>
      </c>
      <c r="G348" s="14">
        <f t="shared" si="29"/>
        <v>3.092143333333334</v>
      </c>
      <c r="H348" s="88">
        <f t="shared" si="30"/>
        <v>0.16457128934400003</v>
      </c>
      <c r="I348" s="2" t="s">
        <v>94</v>
      </c>
      <c r="J348" s="88">
        <v>4.39464</v>
      </c>
      <c r="K348" s="88">
        <v>2.72359</v>
      </c>
      <c r="L348" s="88">
        <v>2.1582</v>
      </c>
      <c r="M348" s="10"/>
      <c r="N348" s="10"/>
    </row>
    <row r="349" spans="2:14" ht="24">
      <c r="B349" s="2">
        <v>27</v>
      </c>
      <c r="C349" s="101">
        <v>22290</v>
      </c>
      <c r="D349" s="88">
        <v>333.3</v>
      </c>
      <c r="E349" s="1">
        <v>1.288</v>
      </c>
      <c r="F349" s="88">
        <f t="shared" si="28"/>
        <v>0.11128320000000001</v>
      </c>
      <c r="G349" s="14">
        <f t="shared" si="29"/>
        <v>11.580040000000002</v>
      </c>
      <c r="H349" s="88">
        <f t="shared" si="30"/>
        <v>1.2886639073280004</v>
      </c>
      <c r="I349" s="2" t="s">
        <v>95</v>
      </c>
      <c r="J349" s="88">
        <v>2.10482</v>
      </c>
      <c r="K349" s="88">
        <v>22.75703</v>
      </c>
      <c r="L349" s="88">
        <v>9.87827</v>
      </c>
      <c r="M349" s="10"/>
      <c r="N349" s="10"/>
    </row>
    <row r="350" spans="2:14" ht="24">
      <c r="B350" s="2">
        <v>28</v>
      </c>
      <c r="C350" s="101">
        <v>22299</v>
      </c>
      <c r="D350" s="88">
        <v>333.01</v>
      </c>
      <c r="E350" s="1">
        <v>0.361</v>
      </c>
      <c r="F350" s="88">
        <f t="shared" si="28"/>
        <v>0.0311904</v>
      </c>
      <c r="G350" s="14">
        <f t="shared" si="29"/>
        <v>4.9613033333333325</v>
      </c>
      <c r="H350" s="88">
        <f t="shared" si="30"/>
        <v>0.15474503548799998</v>
      </c>
      <c r="I350" s="2" t="s">
        <v>96</v>
      </c>
      <c r="J350" s="88">
        <v>0.33621</v>
      </c>
      <c r="K350" s="88">
        <v>11.37656</v>
      </c>
      <c r="L350" s="88">
        <v>3.17114</v>
      </c>
      <c r="M350" s="10"/>
      <c r="N350" s="10"/>
    </row>
    <row r="351" spans="2:14" ht="24">
      <c r="B351" s="2">
        <v>29</v>
      </c>
      <c r="C351" s="101">
        <v>22306</v>
      </c>
      <c r="D351" s="88">
        <v>333</v>
      </c>
      <c r="E351" s="1">
        <v>0.309</v>
      </c>
      <c r="F351" s="88">
        <f t="shared" si="28"/>
        <v>0.026697600000000002</v>
      </c>
      <c r="G351" s="14">
        <f t="shared" si="29"/>
        <v>11.837956666666665</v>
      </c>
      <c r="H351" s="88">
        <f t="shared" si="30"/>
        <v>0.31604503190399996</v>
      </c>
      <c r="I351" s="2" t="s">
        <v>97</v>
      </c>
      <c r="J351" s="88">
        <v>5.78439</v>
      </c>
      <c r="K351" s="88">
        <v>5.54362</v>
      </c>
      <c r="L351" s="88">
        <v>24.18586</v>
      </c>
      <c r="M351" s="10"/>
      <c r="N351" s="10"/>
    </row>
    <row r="352" spans="2:14" ht="24">
      <c r="B352" s="2">
        <v>30</v>
      </c>
      <c r="C352" s="101">
        <v>22314</v>
      </c>
      <c r="D352" s="88">
        <v>333.01</v>
      </c>
      <c r="E352" s="1">
        <v>0.37</v>
      </c>
      <c r="F352" s="88">
        <f t="shared" si="28"/>
        <v>0.031968</v>
      </c>
      <c r="G352" s="14">
        <f t="shared" si="29"/>
        <v>21.55645</v>
      </c>
      <c r="H352" s="88">
        <f t="shared" si="30"/>
        <v>0.6891165936000001</v>
      </c>
      <c r="I352" s="2" t="s">
        <v>98</v>
      </c>
      <c r="J352" s="88">
        <v>23.69829</v>
      </c>
      <c r="K352" s="88">
        <v>24.10342</v>
      </c>
      <c r="L352" s="88">
        <v>16.86764</v>
      </c>
      <c r="M352" s="10"/>
      <c r="N352" s="10"/>
    </row>
    <row r="353" spans="2:14" ht="24">
      <c r="B353" s="2">
        <v>31</v>
      </c>
      <c r="C353" s="101">
        <v>22332</v>
      </c>
      <c r="D353" s="88">
        <v>333</v>
      </c>
      <c r="E353" s="1">
        <v>0.316</v>
      </c>
      <c r="F353" s="88">
        <f t="shared" si="28"/>
        <v>0.0273024</v>
      </c>
      <c r="G353" s="14">
        <f t="shared" si="29"/>
        <v>19.038006666666664</v>
      </c>
      <c r="H353" s="88">
        <f t="shared" si="30"/>
        <v>0.5197832732159999</v>
      </c>
      <c r="I353" s="2" t="s">
        <v>99</v>
      </c>
      <c r="J353" s="88">
        <v>17.03814</v>
      </c>
      <c r="K353" s="88">
        <v>18.18356</v>
      </c>
      <c r="L353" s="88">
        <v>21.89232</v>
      </c>
      <c r="M353" s="10"/>
      <c r="N353" s="10"/>
    </row>
    <row r="354" spans="2:14" ht="24">
      <c r="B354" s="2">
        <v>32</v>
      </c>
      <c r="C354" s="101">
        <v>22340</v>
      </c>
      <c r="D354" s="88">
        <v>333.24</v>
      </c>
      <c r="E354" s="1">
        <v>0.416</v>
      </c>
      <c r="F354" s="88">
        <f t="shared" si="28"/>
        <v>0.0359424</v>
      </c>
      <c r="G354" s="14">
        <f t="shared" si="29"/>
        <v>23.004589999999997</v>
      </c>
      <c r="H354" s="88">
        <f t="shared" si="30"/>
        <v>0.8268401756159999</v>
      </c>
      <c r="I354" s="2" t="s">
        <v>100</v>
      </c>
      <c r="J354" s="88">
        <v>24.28869</v>
      </c>
      <c r="K354" s="88">
        <v>20.58445</v>
      </c>
      <c r="L354" s="88">
        <v>24.14063</v>
      </c>
      <c r="M354" s="10"/>
      <c r="N354" s="10"/>
    </row>
    <row r="355" spans="2:14" ht="24">
      <c r="B355" s="2">
        <v>33</v>
      </c>
      <c r="C355" s="101">
        <v>22360</v>
      </c>
      <c r="D355" s="88">
        <v>332.94</v>
      </c>
      <c r="E355" s="1">
        <v>0.191</v>
      </c>
      <c r="F355" s="88">
        <f t="shared" si="28"/>
        <v>0.0165024</v>
      </c>
      <c r="G355" s="14">
        <f t="shared" si="29"/>
        <v>37.87569666666667</v>
      </c>
      <c r="H355" s="88">
        <f t="shared" si="30"/>
        <v>0.6250398966720001</v>
      </c>
      <c r="I355" s="2" t="s">
        <v>108</v>
      </c>
      <c r="J355" s="88">
        <v>45.45053</v>
      </c>
      <c r="K355" s="88">
        <v>37.31622</v>
      </c>
      <c r="L355" s="88">
        <v>30.86034</v>
      </c>
      <c r="M355" s="10"/>
      <c r="N355" s="10"/>
    </row>
    <row r="356" spans="2:14" s="159" customFormat="1" ht="24.75" thickBot="1">
      <c r="B356" s="160">
        <v>34</v>
      </c>
      <c r="C356" s="161">
        <v>22368</v>
      </c>
      <c r="D356" s="162">
        <v>332.98</v>
      </c>
      <c r="E356" s="159">
        <v>0.165</v>
      </c>
      <c r="F356" s="162">
        <f t="shared" si="28"/>
        <v>0.014256000000000001</v>
      </c>
      <c r="G356" s="162">
        <f t="shared" si="29"/>
        <v>39.25765</v>
      </c>
      <c r="H356" s="162">
        <f t="shared" si="30"/>
        <v>0.5596570584</v>
      </c>
      <c r="I356" s="160" t="s">
        <v>109</v>
      </c>
      <c r="J356" s="162">
        <v>29.81096</v>
      </c>
      <c r="K356" s="162">
        <v>54.24955</v>
      </c>
      <c r="L356" s="162">
        <v>33.71244</v>
      </c>
      <c r="M356" s="165"/>
      <c r="N356" s="165"/>
    </row>
    <row r="357" spans="2:14" ht="24">
      <c r="B357" s="2">
        <v>1</v>
      </c>
      <c r="C357" s="101">
        <v>22380</v>
      </c>
      <c r="D357" s="88">
        <v>333.83</v>
      </c>
      <c r="E357" s="1">
        <v>0.634</v>
      </c>
      <c r="F357" s="88">
        <f t="shared" si="28"/>
        <v>0.0547776</v>
      </c>
      <c r="G357" s="14">
        <f t="shared" si="29"/>
        <v>12.866686666666666</v>
      </c>
      <c r="H357" s="88">
        <f t="shared" si="30"/>
        <v>0.7048062155520001</v>
      </c>
      <c r="I357" s="2" t="s">
        <v>72</v>
      </c>
      <c r="J357" s="88">
        <v>11.27588</v>
      </c>
      <c r="K357" s="88">
        <v>7.97808</v>
      </c>
      <c r="L357" s="88">
        <v>19.3461</v>
      </c>
      <c r="M357" s="10"/>
      <c r="N357" s="10"/>
    </row>
    <row r="358" spans="2:14" ht="24">
      <c r="B358" s="2">
        <v>2</v>
      </c>
      <c r="C358" s="101">
        <v>22394</v>
      </c>
      <c r="D358" s="88">
        <v>332.98</v>
      </c>
      <c r="E358" s="1">
        <v>0.413</v>
      </c>
      <c r="F358" s="88">
        <f t="shared" si="28"/>
        <v>0.0356832</v>
      </c>
      <c r="G358" s="14">
        <f t="shared" si="29"/>
        <v>229.0695166666667</v>
      </c>
      <c r="H358" s="88">
        <f t="shared" si="30"/>
        <v>8.173933377120001</v>
      </c>
      <c r="I358" s="2" t="s">
        <v>73</v>
      </c>
      <c r="J358" s="88">
        <v>218.50534</v>
      </c>
      <c r="K358" s="88">
        <v>231.91748</v>
      </c>
      <c r="L358" s="88">
        <v>236.78573</v>
      </c>
      <c r="M358" s="10"/>
      <c r="N358" s="10"/>
    </row>
    <row r="359" spans="2:14" ht="24">
      <c r="B359" s="2">
        <v>3</v>
      </c>
      <c r="C359" s="101">
        <v>22408</v>
      </c>
      <c r="D359" s="88">
        <v>333.86</v>
      </c>
      <c r="E359" s="1">
        <v>0.413</v>
      </c>
      <c r="F359" s="88">
        <f t="shared" si="28"/>
        <v>0.0356832</v>
      </c>
      <c r="G359" s="14">
        <f t="shared" si="29"/>
        <v>158.61359666666667</v>
      </c>
      <c r="H359" s="88">
        <f t="shared" si="30"/>
        <v>5.659840692576</v>
      </c>
      <c r="I359" s="2" t="s">
        <v>74</v>
      </c>
      <c r="J359" s="88">
        <v>157.22958</v>
      </c>
      <c r="K359" s="88">
        <v>154.95525</v>
      </c>
      <c r="L359" s="88">
        <v>163.65596</v>
      </c>
      <c r="M359" s="10"/>
      <c r="N359" s="10"/>
    </row>
    <row r="360" spans="2:14" ht="24">
      <c r="B360" s="2">
        <v>4</v>
      </c>
      <c r="C360" s="101">
        <v>22431</v>
      </c>
      <c r="D360" s="88">
        <v>333.66</v>
      </c>
      <c r="E360" s="1">
        <v>4.311</v>
      </c>
      <c r="F360" s="88">
        <f t="shared" si="28"/>
        <v>0.37247040000000003</v>
      </c>
      <c r="G360" s="14">
        <f t="shared" si="29"/>
        <v>154.54765333333333</v>
      </c>
      <c r="H360" s="88">
        <f t="shared" si="30"/>
        <v>57.564426256128</v>
      </c>
      <c r="I360" s="2" t="s">
        <v>75</v>
      </c>
      <c r="J360" s="88">
        <v>135.85067</v>
      </c>
      <c r="K360" s="88">
        <v>158.11133</v>
      </c>
      <c r="L360" s="88">
        <v>169.68096</v>
      </c>
      <c r="M360" s="10"/>
      <c r="N360" s="10"/>
    </row>
    <row r="361" spans="2:14" ht="24">
      <c r="B361" s="2">
        <v>5</v>
      </c>
      <c r="C361" s="101">
        <v>22444</v>
      </c>
      <c r="D361" s="88">
        <v>333.67</v>
      </c>
      <c r="E361" s="1">
        <v>17.968</v>
      </c>
      <c r="F361" s="88">
        <f t="shared" si="28"/>
        <v>1.5524352000000001</v>
      </c>
      <c r="G361" s="14">
        <f t="shared" si="29"/>
        <v>25.55313</v>
      </c>
      <c r="H361" s="88">
        <f t="shared" si="30"/>
        <v>39.669578482176</v>
      </c>
      <c r="I361" s="2" t="s">
        <v>76</v>
      </c>
      <c r="J361" s="88">
        <v>32.32335</v>
      </c>
      <c r="K361" s="88">
        <v>19.83611</v>
      </c>
      <c r="L361" s="88">
        <v>24.49993</v>
      </c>
      <c r="M361" s="10"/>
      <c r="N361" s="10"/>
    </row>
    <row r="362" spans="2:14" ht="24">
      <c r="B362" s="2">
        <v>6</v>
      </c>
      <c r="C362" s="101">
        <v>22451</v>
      </c>
      <c r="D362" s="88">
        <v>333.7</v>
      </c>
      <c r="E362" s="1">
        <v>19.481</v>
      </c>
      <c r="F362" s="88">
        <f t="shared" si="28"/>
        <v>1.6831584000000002</v>
      </c>
      <c r="G362" s="14">
        <f t="shared" si="29"/>
        <v>20.892636666666668</v>
      </c>
      <c r="H362" s="88">
        <f t="shared" si="30"/>
        <v>35.16561690364801</v>
      </c>
      <c r="I362" s="2" t="s">
        <v>77</v>
      </c>
      <c r="J362" s="88">
        <v>20.78632</v>
      </c>
      <c r="K362" s="88">
        <v>14.16516</v>
      </c>
      <c r="L362" s="88">
        <v>27.72643</v>
      </c>
      <c r="M362" s="10"/>
      <c r="N362" s="10"/>
    </row>
    <row r="363" spans="2:14" ht="24">
      <c r="B363" s="2">
        <v>7</v>
      </c>
      <c r="C363" s="101">
        <v>22467</v>
      </c>
      <c r="D363" s="88">
        <v>333.22</v>
      </c>
      <c r="E363" s="1">
        <v>1.002</v>
      </c>
      <c r="F363" s="88">
        <f t="shared" si="28"/>
        <v>0.0865728</v>
      </c>
      <c r="G363" s="14">
        <f t="shared" si="29"/>
        <v>263.4585566666667</v>
      </c>
      <c r="H363" s="88">
        <f t="shared" si="30"/>
        <v>22.808344934592004</v>
      </c>
      <c r="I363" s="2" t="s">
        <v>78</v>
      </c>
      <c r="J363" s="88">
        <v>243.31459</v>
      </c>
      <c r="K363" s="88">
        <v>273.72826</v>
      </c>
      <c r="L363" s="88">
        <v>273.33282</v>
      </c>
      <c r="M363" s="10"/>
      <c r="N363" s="10"/>
    </row>
    <row r="364" spans="2:14" ht="24">
      <c r="B364" s="2">
        <v>8</v>
      </c>
      <c r="C364" s="101">
        <v>22480</v>
      </c>
      <c r="D364" s="88">
        <v>333.73</v>
      </c>
      <c r="E364" s="1">
        <v>13.471</v>
      </c>
      <c r="F364" s="88">
        <f t="shared" si="28"/>
        <v>1.1638944</v>
      </c>
      <c r="G364" s="14">
        <f t="shared" si="29"/>
        <v>206.70749999999998</v>
      </c>
      <c r="H364" s="88">
        <f t="shared" si="30"/>
        <v>240.58570168799997</v>
      </c>
      <c r="I364" s="2" t="s">
        <v>79</v>
      </c>
      <c r="J364" s="88">
        <v>174.27865</v>
      </c>
      <c r="K364" s="88">
        <v>172.04816</v>
      </c>
      <c r="L364" s="88">
        <v>273.79569</v>
      </c>
      <c r="M364" s="10"/>
      <c r="N364" s="10"/>
    </row>
    <row r="365" spans="2:14" ht="24">
      <c r="B365" s="2">
        <v>9</v>
      </c>
      <c r="C365" s="101">
        <v>22487</v>
      </c>
      <c r="D365" s="88">
        <v>333.48</v>
      </c>
      <c r="E365" s="1">
        <v>9.339</v>
      </c>
      <c r="F365" s="88">
        <f t="shared" si="28"/>
        <v>0.8068896000000001</v>
      </c>
      <c r="G365" s="14">
        <f t="shared" si="29"/>
        <v>280.0569366666667</v>
      </c>
      <c r="H365" s="88">
        <f t="shared" si="30"/>
        <v>225.97502960419203</v>
      </c>
      <c r="I365" s="2" t="s">
        <v>80</v>
      </c>
      <c r="J365" s="88">
        <v>305.08986</v>
      </c>
      <c r="K365" s="88">
        <v>252.03111</v>
      </c>
      <c r="L365" s="88">
        <v>283.04984</v>
      </c>
      <c r="M365" s="10"/>
      <c r="N365" s="10"/>
    </row>
    <row r="366" spans="2:14" ht="24">
      <c r="B366" s="2">
        <v>10</v>
      </c>
      <c r="C366" s="101">
        <v>22495</v>
      </c>
      <c r="D366" s="88">
        <v>333.42</v>
      </c>
      <c r="E366" s="1">
        <v>7.28</v>
      </c>
      <c r="F366" s="88">
        <f t="shared" si="28"/>
        <v>0.6289920000000001</v>
      </c>
      <c r="G366" s="14">
        <f t="shared" si="29"/>
        <v>341.86021</v>
      </c>
      <c r="H366" s="88">
        <f t="shared" si="30"/>
        <v>215.02733720832003</v>
      </c>
      <c r="I366" s="2" t="s">
        <v>81</v>
      </c>
      <c r="J366" s="88">
        <v>331.38899</v>
      </c>
      <c r="K366" s="88">
        <v>282.73541</v>
      </c>
      <c r="L366" s="88">
        <v>411.45623</v>
      </c>
      <c r="M366" s="10"/>
      <c r="N366" s="10"/>
    </row>
    <row r="367" spans="2:14" ht="24">
      <c r="B367" s="2">
        <v>11</v>
      </c>
      <c r="C367" s="101">
        <v>22501</v>
      </c>
      <c r="D367" s="88">
        <v>333.29</v>
      </c>
      <c r="E367" s="1">
        <v>7.205</v>
      </c>
      <c r="F367" s="88">
        <f t="shared" si="28"/>
        <v>0.6225120000000001</v>
      </c>
      <c r="G367" s="14">
        <f t="shared" si="29"/>
        <v>286.3037</v>
      </c>
      <c r="H367" s="88">
        <f t="shared" si="30"/>
        <v>178.2274888944</v>
      </c>
      <c r="I367" s="2" t="s">
        <v>82</v>
      </c>
      <c r="J367" s="88">
        <v>277.16842</v>
      </c>
      <c r="K367" s="88">
        <v>317.806</v>
      </c>
      <c r="L367" s="88">
        <v>263.93668</v>
      </c>
      <c r="M367" s="10"/>
      <c r="N367" s="10"/>
    </row>
    <row r="368" spans="2:14" ht="24">
      <c r="B368" s="2">
        <v>12</v>
      </c>
      <c r="C368" s="101">
        <v>22512</v>
      </c>
      <c r="D368" s="88">
        <v>334.55</v>
      </c>
      <c r="E368" s="1">
        <v>123.699</v>
      </c>
      <c r="F368" s="88">
        <f t="shared" si="28"/>
        <v>10.6875936</v>
      </c>
      <c r="G368" s="14">
        <f t="shared" si="29"/>
        <v>365.71398</v>
      </c>
      <c r="H368" s="88">
        <f t="shared" si="30"/>
        <v>3908.602392078528</v>
      </c>
      <c r="I368" s="2" t="s">
        <v>83</v>
      </c>
      <c r="J368" s="88">
        <v>421.29739</v>
      </c>
      <c r="K368" s="88">
        <v>363.00366</v>
      </c>
      <c r="L368" s="88">
        <v>312.84089</v>
      </c>
      <c r="M368" s="10"/>
      <c r="N368" s="10"/>
    </row>
    <row r="369" spans="2:14" ht="24">
      <c r="B369" s="2">
        <v>13</v>
      </c>
      <c r="C369" s="101">
        <v>22514</v>
      </c>
      <c r="D369" s="88">
        <v>334.42</v>
      </c>
      <c r="E369" s="1">
        <v>63.856</v>
      </c>
      <c r="F369" s="88">
        <f t="shared" si="28"/>
        <v>5.5171584000000005</v>
      </c>
      <c r="G369" s="14">
        <f t="shared" si="29"/>
        <v>76.10746333333334</v>
      </c>
      <c r="H369" s="88">
        <f t="shared" si="30"/>
        <v>419.8969306321921</v>
      </c>
      <c r="I369" s="2" t="s">
        <v>84</v>
      </c>
      <c r="J369" s="88">
        <v>68.46803</v>
      </c>
      <c r="K369" s="88">
        <v>83.70206</v>
      </c>
      <c r="L369" s="88">
        <v>76.1523</v>
      </c>
      <c r="M369" s="10"/>
      <c r="N369" s="10"/>
    </row>
    <row r="370" spans="2:14" ht="24">
      <c r="B370" s="2">
        <v>14</v>
      </c>
      <c r="C370" s="101">
        <v>22528</v>
      </c>
      <c r="D370" s="88">
        <v>333.6</v>
      </c>
      <c r="E370" s="1">
        <v>4.049</v>
      </c>
      <c r="F370" s="88">
        <f t="shared" si="28"/>
        <v>0.3498336000000001</v>
      </c>
      <c r="G370" s="14">
        <f t="shared" si="29"/>
        <v>69.02931333333333</v>
      </c>
      <c r="H370" s="88">
        <f t="shared" si="30"/>
        <v>24.148773188928004</v>
      </c>
      <c r="I370" s="2" t="s">
        <v>85</v>
      </c>
      <c r="J370" s="88">
        <v>63.29582</v>
      </c>
      <c r="K370" s="88">
        <v>68.21376</v>
      </c>
      <c r="L370" s="88">
        <v>75.57836</v>
      </c>
      <c r="M370" s="10"/>
      <c r="N370" s="10"/>
    </row>
    <row r="371" spans="2:12" ht="24">
      <c r="B371" s="2">
        <v>15</v>
      </c>
      <c r="C371" s="101">
        <v>22536</v>
      </c>
      <c r="D371" s="88">
        <v>333.56</v>
      </c>
      <c r="E371" s="1">
        <v>3.47</v>
      </c>
      <c r="F371" s="88">
        <f t="shared" si="28"/>
        <v>0.299808</v>
      </c>
      <c r="G371" s="14">
        <f t="shared" si="29"/>
        <v>83.77285333333333</v>
      </c>
      <c r="H371" s="88">
        <f t="shared" si="30"/>
        <v>25.11577161216</v>
      </c>
      <c r="I371" s="2" t="s">
        <v>86</v>
      </c>
      <c r="J371" s="88">
        <v>63.69427</v>
      </c>
      <c r="K371" s="88">
        <v>107.56001</v>
      </c>
      <c r="L371" s="88">
        <v>80.06428</v>
      </c>
    </row>
    <row r="372" spans="2:12" ht="24">
      <c r="B372" s="2">
        <v>16</v>
      </c>
      <c r="C372" s="101">
        <v>22543</v>
      </c>
      <c r="D372" s="88">
        <v>333.43</v>
      </c>
      <c r="E372" s="1">
        <v>7.17</v>
      </c>
      <c r="F372" s="88">
        <f t="shared" si="28"/>
        <v>0.619488</v>
      </c>
      <c r="G372" s="14">
        <f t="shared" si="29"/>
        <v>409.55462000000006</v>
      </c>
      <c r="H372" s="88">
        <f t="shared" si="30"/>
        <v>253.71417243456006</v>
      </c>
      <c r="I372" s="2" t="s">
        <v>87</v>
      </c>
      <c r="J372" s="88">
        <v>408.94457</v>
      </c>
      <c r="K372" s="88">
        <v>408.22212</v>
      </c>
      <c r="L372" s="88">
        <v>411.49717</v>
      </c>
    </row>
    <row r="373" spans="2:12" ht="24">
      <c r="B373" s="2">
        <v>17</v>
      </c>
      <c r="C373" s="101">
        <v>22558</v>
      </c>
      <c r="D373" s="88">
        <v>334.75</v>
      </c>
      <c r="E373" s="1">
        <v>73.524</v>
      </c>
      <c r="F373" s="88">
        <f t="shared" si="28"/>
        <v>6.352473600000001</v>
      </c>
      <c r="G373" s="14">
        <f t="shared" si="29"/>
        <v>761.49303</v>
      </c>
      <c r="H373" s="88">
        <f t="shared" si="30"/>
        <v>4837.364369659008</v>
      </c>
      <c r="I373" s="2" t="s">
        <v>88</v>
      </c>
      <c r="J373" s="88">
        <v>788.4198</v>
      </c>
      <c r="K373" s="88">
        <v>708.23314</v>
      </c>
      <c r="L373" s="88">
        <v>787.82615</v>
      </c>
    </row>
    <row r="374" spans="2:12" ht="24">
      <c r="B374" s="2">
        <v>18</v>
      </c>
      <c r="C374" s="101">
        <v>22564</v>
      </c>
      <c r="D374" s="88">
        <v>334.2</v>
      </c>
      <c r="E374" s="1">
        <v>19.234</v>
      </c>
      <c r="F374" s="88">
        <f t="shared" si="28"/>
        <v>1.6618176000000002</v>
      </c>
      <c r="G374" s="14">
        <f t="shared" si="29"/>
        <v>57.75154666666666</v>
      </c>
      <c r="H374" s="88">
        <f t="shared" si="30"/>
        <v>95.972536677888</v>
      </c>
      <c r="I374" s="2" t="s">
        <v>89</v>
      </c>
      <c r="J374" s="88">
        <v>47.68648</v>
      </c>
      <c r="K374" s="88">
        <v>76.68133</v>
      </c>
      <c r="L374" s="88">
        <v>48.88683</v>
      </c>
    </row>
    <row r="375" spans="2:12" ht="24">
      <c r="B375" s="2">
        <v>19</v>
      </c>
      <c r="C375" s="101">
        <v>22573</v>
      </c>
      <c r="D375" s="88">
        <v>333.7</v>
      </c>
      <c r="E375" s="1">
        <v>3.818</v>
      </c>
      <c r="F375" s="88">
        <f t="shared" si="28"/>
        <v>0.32987520000000004</v>
      </c>
      <c r="G375" s="14">
        <f t="shared" si="29"/>
        <v>72.39365333333333</v>
      </c>
      <c r="H375" s="88">
        <f t="shared" si="30"/>
        <v>23.880870872064</v>
      </c>
      <c r="I375" s="2" t="s">
        <v>90</v>
      </c>
      <c r="J375" s="88">
        <v>76.09623</v>
      </c>
      <c r="K375" s="88">
        <v>52.70049</v>
      </c>
      <c r="L375" s="88">
        <v>88.38424</v>
      </c>
    </row>
    <row r="376" spans="2:12" ht="24">
      <c r="B376" s="2">
        <v>20</v>
      </c>
      <c r="C376" s="101">
        <v>22590</v>
      </c>
      <c r="D376" s="88">
        <v>333.48</v>
      </c>
      <c r="E376" s="1">
        <v>4.778</v>
      </c>
      <c r="F376" s="88">
        <f t="shared" si="28"/>
        <v>0.4128192</v>
      </c>
      <c r="G376" s="14">
        <f t="shared" si="29"/>
        <v>32.272463333333334</v>
      </c>
      <c r="H376" s="88">
        <f t="shared" si="30"/>
        <v>13.322692495296</v>
      </c>
      <c r="I376" s="2" t="s">
        <v>69</v>
      </c>
      <c r="J376" s="88">
        <v>34.24124</v>
      </c>
      <c r="K376" s="88">
        <v>35.05291</v>
      </c>
      <c r="L376" s="88">
        <v>27.52324</v>
      </c>
    </row>
    <row r="377" spans="2:12" ht="24">
      <c r="B377" s="2">
        <v>21</v>
      </c>
      <c r="C377" s="101">
        <v>22599</v>
      </c>
      <c r="D377" s="88">
        <v>333.48</v>
      </c>
      <c r="E377" s="1">
        <v>4.404</v>
      </c>
      <c r="F377" s="88">
        <f t="shared" si="28"/>
        <v>0.3805056</v>
      </c>
      <c r="G377" s="14">
        <f t="shared" si="29"/>
        <v>31.87908333333333</v>
      </c>
      <c r="H377" s="88">
        <f t="shared" si="30"/>
        <v>12.130169731199999</v>
      </c>
      <c r="I377" s="2" t="s">
        <v>91</v>
      </c>
      <c r="J377" s="88">
        <v>37.09628</v>
      </c>
      <c r="K377" s="88">
        <v>25.27723</v>
      </c>
      <c r="L377" s="88">
        <v>33.26374</v>
      </c>
    </row>
    <row r="378" spans="2:12" ht="24">
      <c r="B378" s="2">
        <v>22</v>
      </c>
      <c r="C378" s="101">
        <v>22607</v>
      </c>
      <c r="D378" s="88">
        <v>333.33</v>
      </c>
      <c r="E378" s="1">
        <v>4.193</v>
      </c>
      <c r="F378" s="88">
        <f t="shared" si="28"/>
        <v>0.36227519999999996</v>
      </c>
      <c r="G378" s="14">
        <f t="shared" si="29"/>
        <v>40.72632333333333</v>
      </c>
      <c r="H378" s="88">
        <f t="shared" si="30"/>
        <v>14.754136930847999</v>
      </c>
      <c r="I378" s="2" t="s">
        <v>92</v>
      </c>
      <c r="J378" s="88">
        <v>29.76598</v>
      </c>
      <c r="K378" s="88">
        <v>53.94899</v>
      </c>
      <c r="L378" s="88">
        <v>38.464</v>
      </c>
    </row>
    <row r="379" spans="2:12" ht="24">
      <c r="B379" s="2">
        <v>23</v>
      </c>
      <c r="C379" s="101">
        <v>22619</v>
      </c>
      <c r="D379" s="88">
        <v>333.48</v>
      </c>
      <c r="E379" s="1">
        <v>4.404</v>
      </c>
      <c r="F379" s="88">
        <f t="shared" si="28"/>
        <v>0.3805056</v>
      </c>
      <c r="G379" s="14">
        <f t="shared" si="29"/>
        <v>16.339000000000002</v>
      </c>
      <c r="H379" s="88">
        <f t="shared" si="30"/>
        <v>6.217080998400001</v>
      </c>
      <c r="I379" s="2" t="s">
        <v>70</v>
      </c>
      <c r="J379" s="88">
        <v>13.73267</v>
      </c>
      <c r="K379" s="88">
        <v>27.17298</v>
      </c>
      <c r="L379" s="88">
        <v>8.11135</v>
      </c>
    </row>
    <row r="380" spans="2:12" ht="24">
      <c r="B380" s="2">
        <v>24</v>
      </c>
      <c r="C380" s="101">
        <v>22640</v>
      </c>
      <c r="D380" s="88">
        <v>332.87</v>
      </c>
      <c r="E380" s="1">
        <v>0.415</v>
      </c>
      <c r="F380" s="88">
        <f t="shared" si="28"/>
        <v>0.035856</v>
      </c>
      <c r="G380" s="14">
        <f t="shared" si="29"/>
        <v>15.596363333333334</v>
      </c>
      <c r="H380" s="88">
        <f t="shared" si="30"/>
        <v>0.55922320368</v>
      </c>
      <c r="I380" s="2" t="s">
        <v>71</v>
      </c>
      <c r="J380" s="88">
        <v>11.4049</v>
      </c>
      <c r="K380" s="88">
        <v>5.0179</v>
      </c>
      <c r="L380" s="88">
        <v>30.36629</v>
      </c>
    </row>
    <row r="381" spans="2:12" ht="24">
      <c r="B381" s="2">
        <v>25</v>
      </c>
      <c r="C381" s="101">
        <v>22649</v>
      </c>
      <c r="D381" s="88">
        <v>332.9</v>
      </c>
      <c r="E381" s="1">
        <v>0.462</v>
      </c>
      <c r="F381" s="88">
        <f t="shared" si="28"/>
        <v>0.0399168</v>
      </c>
      <c r="G381" s="14">
        <f t="shared" si="29"/>
        <v>225.3538166666667</v>
      </c>
      <c r="H381" s="88">
        <f t="shared" si="30"/>
        <v>8.99540322912</v>
      </c>
      <c r="I381" s="2" t="s">
        <v>93</v>
      </c>
      <c r="J381" s="88">
        <v>241.27735</v>
      </c>
      <c r="K381" s="88">
        <v>224.2405</v>
      </c>
      <c r="L381" s="88">
        <v>210.5436</v>
      </c>
    </row>
    <row r="382" spans="2:12" ht="24">
      <c r="B382" s="2">
        <v>26</v>
      </c>
      <c r="C382" s="101">
        <v>22656</v>
      </c>
      <c r="D382" s="88">
        <v>333.22</v>
      </c>
      <c r="E382" s="1">
        <v>1.105</v>
      </c>
      <c r="F382" s="88">
        <f t="shared" si="28"/>
        <v>0.095472</v>
      </c>
      <c r="G382" s="14">
        <f t="shared" si="29"/>
        <v>8.937373333333333</v>
      </c>
      <c r="H382" s="88">
        <f t="shared" si="30"/>
        <v>0.85326890688</v>
      </c>
      <c r="I382" s="2" t="s">
        <v>94</v>
      </c>
      <c r="J382" s="88">
        <v>13.48128</v>
      </c>
      <c r="K382" s="88">
        <v>7.04398</v>
      </c>
      <c r="L382" s="88">
        <v>6.28686</v>
      </c>
    </row>
    <row r="383" spans="2:12" ht="24">
      <c r="B383" s="2">
        <v>27</v>
      </c>
      <c r="C383" s="101">
        <v>22682</v>
      </c>
      <c r="D383" s="88">
        <v>332.85</v>
      </c>
      <c r="E383" s="1">
        <v>0.424</v>
      </c>
      <c r="F383" s="88">
        <f t="shared" si="28"/>
        <v>0.0366336</v>
      </c>
      <c r="G383" s="14">
        <f t="shared" si="29"/>
        <v>27.21341</v>
      </c>
      <c r="H383" s="88">
        <f t="shared" si="30"/>
        <v>0.996925176576</v>
      </c>
      <c r="I383" s="2" t="s">
        <v>95</v>
      </c>
      <c r="J383" s="88">
        <v>13.61032</v>
      </c>
      <c r="K383" s="88">
        <v>26.65985</v>
      </c>
      <c r="L383" s="88">
        <v>41.37006</v>
      </c>
    </row>
    <row r="384" spans="2:12" ht="24">
      <c r="B384" s="2">
        <v>28</v>
      </c>
      <c r="C384" s="101">
        <v>22690</v>
      </c>
      <c r="D384" s="88">
        <v>332.85</v>
      </c>
      <c r="E384" s="1">
        <v>0.427</v>
      </c>
      <c r="F384" s="88">
        <f t="shared" si="28"/>
        <v>0.0368928</v>
      </c>
      <c r="G384" s="14">
        <f t="shared" si="29"/>
        <v>4.999333333333333</v>
      </c>
      <c r="H384" s="88">
        <f t="shared" si="30"/>
        <v>0.1844394048</v>
      </c>
      <c r="I384" s="2" t="s">
        <v>96</v>
      </c>
      <c r="J384" s="88">
        <v>1.50847</v>
      </c>
      <c r="K384" s="88">
        <v>0</v>
      </c>
      <c r="L384" s="88">
        <v>13.48953</v>
      </c>
    </row>
    <row r="385" spans="2:12" ht="24">
      <c r="B385" s="2">
        <v>29</v>
      </c>
      <c r="C385" s="101">
        <v>22698</v>
      </c>
      <c r="D385" s="88">
        <v>332.82</v>
      </c>
      <c r="E385" s="1">
        <v>0.363</v>
      </c>
      <c r="F385" s="88">
        <f t="shared" si="28"/>
        <v>0.0313632</v>
      </c>
      <c r="G385" s="14">
        <f t="shared" si="29"/>
        <v>12.688006666666666</v>
      </c>
      <c r="H385" s="88">
        <f t="shared" si="30"/>
        <v>0.397936490688</v>
      </c>
      <c r="I385" s="2" t="s">
        <v>97</v>
      </c>
      <c r="J385" s="88">
        <v>15.76196</v>
      </c>
      <c r="K385" s="88">
        <v>13.57415</v>
      </c>
      <c r="L385" s="88">
        <v>8.72791</v>
      </c>
    </row>
    <row r="386" spans="2:12" ht="24">
      <c r="B386" s="2">
        <v>30</v>
      </c>
      <c r="C386" s="101">
        <v>22718</v>
      </c>
      <c r="D386" s="88">
        <v>332.84</v>
      </c>
      <c r="E386" s="1">
        <v>0.212</v>
      </c>
      <c r="F386" s="88">
        <f t="shared" si="28"/>
        <v>0.0183168</v>
      </c>
      <c r="G386" s="14">
        <f t="shared" si="29"/>
        <v>20.52882</v>
      </c>
      <c r="H386" s="88">
        <f t="shared" si="30"/>
        <v>0.37602229017600003</v>
      </c>
      <c r="I386" s="2" t="s">
        <v>98</v>
      </c>
      <c r="J386" s="88">
        <v>25.47188</v>
      </c>
      <c r="K386" s="88">
        <v>25.88832</v>
      </c>
      <c r="L386" s="88">
        <v>10.22626</v>
      </c>
    </row>
    <row r="387" spans="2:12" s="159" customFormat="1" ht="24.75" thickBot="1">
      <c r="B387" s="160">
        <v>31</v>
      </c>
      <c r="C387" s="161">
        <v>22726</v>
      </c>
      <c r="D387" s="162">
        <v>332.81</v>
      </c>
      <c r="E387" s="159">
        <v>0.174</v>
      </c>
      <c r="F387" s="162">
        <f t="shared" si="28"/>
        <v>0.0150336</v>
      </c>
      <c r="G387" s="162">
        <f t="shared" si="29"/>
        <v>20.769423333333336</v>
      </c>
      <c r="H387" s="162">
        <f t="shared" si="30"/>
        <v>0.312239202624</v>
      </c>
      <c r="I387" s="160" t="s">
        <v>99</v>
      </c>
      <c r="J387" s="162">
        <v>21.18332</v>
      </c>
      <c r="K387" s="162">
        <v>15.59252</v>
      </c>
      <c r="L387" s="162">
        <v>25.53243</v>
      </c>
    </row>
    <row r="388" spans="2:12" ht="24">
      <c r="B388" s="2">
        <v>1</v>
      </c>
      <c r="C388" s="101">
        <v>22740</v>
      </c>
      <c r="D388" s="88">
        <v>332.81</v>
      </c>
      <c r="E388" s="1">
        <v>0.217</v>
      </c>
      <c r="F388" s="88">
        <f t="shared" si="28"/>
        <v>0.0187488</v>
      </c>
      <c r="G388" s="14">
        <f t="shared" si="29"/>
        <v>2.14762</v>
      </c>
      <c r="H388" s="88">
        <f t="shared" si="30"/>
        <v>0.040265297856</v>
      </c>
      <c r="I388" s="2" t="s">
        <v>72</v>
      </c>
      <c r="J388" s="88">
        <v>0</v>
      </c>
      <c r="K388" s="88">
        <v>0</v>
      </c>
      <c r="L388" s="88">
        <v>6.44286</v>
      </c>
    </row>
    <row r="389" spans="2:12" ht="24">
      <c r="B389" s="2">
        <v>2</v>
      </c>
      <c r="C389" s="101">
        <v>22759</v>
      </c>
      <c r="D389" s="88">
        <v>332.8</v>
      </c>
      <c r="E389" s="1">
        <v>0.207</v>
      </c>
      <c r="F389" s="88">
        <f t="shared" si="28"/>
        <v>0.0178848</v>
      </c>
      <c r="G389" s="14">
        <f t="shared" si="29"/>
        <v>10.85804</v>
      </c>
      <c r="H389" s="88">
        <f t="shared" si="30"/>
        <v>0.194193873792</v>
      </c>
      <c r="I389" s="2" t="s">
        <v>73</v>
      </c>
      <c r="J389" s="88">
        <v>4.66744</v>
      </c>
      <c r="K389" s="88">
        <v>27.90668</v>
      </c>
      <c r="L389" s="88">
        <v>0</v>
      </c>
    </row>
    <row r="390" spans="2:12" ht="24">
      <c r="B390" s="2">
        <v>3</v>
      </c>
      <c r="C390" s="101">
        <v>22781</v>
      </c>
      <c r="D390" s="88">
        <v>332.85</v>
      </c>
      <c r="E390" s="1">
        <v>0.229</v>
      </c>
      <c r="F390" s="88">
        <f t="shared" si="28"/>
        <v>0.0197856</v>
      </c>
      <c r="G390" s="14">
        <f t="shared" si="29"/>
        <v>16.978796666666664</v>
      </c>
      <c r="H390" s="88">
        <f t="shared" si="30"/>
        <v>0.33593567932799995</v>
      </c>
      <c r="I390" s="2" t="s">
        <v>74</v>
      </c>
      <c r="J390" s="88">
        <v>17.87438</v>
      </c>
      <c r="K390" s="88">
        <v>19.93865</v>
      </c>
      <c r="L390" s="88">
        <v>13.12336</v>
      </c>
    </row>
    <row r="391" spans="2:12" ht="24">
      <c r="B391" s="2">
        <v>4</v>
      </c>
      <c r="C391" s="101">
        <v>22787</v>
      </c>
      <c r="D391" s="88">
        <v>332.85</v>
      </c>
      <c r="E391" s="1">
        <v>0.394</v>
      </c>
      <c r="F391" s="88">
        <f t="shared" si="28"/>
        <v>0.034041600000000005</v>
      </c>
      <c r="G391" s="14">
        <f t="shared" si="29"/>
        <v>20.760066666666667</v>
      </c>
      <c r="H391" s="88">
        <f t="shared" si="30"/>
        <v>0.7067058854400001</v>
      </c>
      <c r="I391" s="2" t="s">
        <v>75</v>
      </c>
      <c r="J391" s="88">
        <v>28.57539</v>
      </c>
      <c r="K391" s="88">
        <v>18.99773</v>
      </c>
      <c r="L391" s="88">
        <v>14.70708</v>
      </c>
    </row>
    <row r="392" spans="2:12" ht="24">
      <c r="B392" s="2">
        <v>5</v>
      </c>
      <c r="C392" s="101">
        <v>22807</v>
      </c>
      <c r="D392" s="88">
        <v>332.85</v>
      </c>
      <c r="E392" s="1">
        <v>0.446</v>
      </c>
      <c r="F392" s="88">
        <f t="shared" si="28"/>
        <v>0.0385344</v>
      </c>
      <c r="G392" s="14">
        <f t="shared" si="29"/>
        <v>27.73024</v>
      </c>
      <c r="H392" s="88">
        <f t="shared" si="30"/>
        <v>1.068568160256</v>
      </c>
      <c r="I392" s="2" t="s">
        <v>76</v>
      </c>
      <c r="J392" s="88">
        <v>39.13331</v>
      </c>
      <c r="K392" s="88">
        <v>26.80571</v>
      </c>
      <c r="L392" s="88">
        <v>17.2517</v>
      </c>
    </row>
    <row r="393" spans="2:12" ht="24">
      <c r="B393" s="2">
        <v>6</v>
      </c>
      <c r="C393" s="101">
        <v>22815</v>
      </c>
      <c r="D393" s="88">
        <v>332.86</v>
      </c>
      <c r="E393" s="1">
        <v>0.241</v>
      </c>
      <c r="F393" s="88">
        <f t="shared" si="28"/>
        <v>0.0208224</v>
      </c>
      <c r="G393" s="14">
        <f t="shared" si="29"/>
        <v>27.410659999999996</v>
      </c>
      <c r="H393" s="88">
        <f t="shared" si="30"/>
        <v>0.570755726784</v>
      </c>
      <c r="I393" s="2" t="s">
        <v>77</v>
      </c>
      <c r="J393" s="88">
        <v>20.00061</v>
      </c>
      <c r="K393" s="88">
        <v>38.64646</v>
      </c>
      <c r="L393" s="88">
        <v>23.58491</v>
      </c>
    </row>
    <row r="394" spans="2:12" ht="24">
      <c r="B394" s="2">
        <v>7</v>
      </c>
      <c r="C394" s="101">
        <v>22822</v>
      </c>
      <c r="D394" s="88">
        <v>332.84</v>
      </c>
      <c r="E394" s="1">
        <v>0.409</v>
      </c>
      <c r="F394" s="88">
        <f t="shared" si="28"/>
        <v>0.0353376</v>
      </c>
      <c r="G394" s="14">
        <f t="shared" si="29"/>
        <v>91.33111333333333</v>
      </c>
      <c r="H394" s="88">
        <f t="shared" si="30"/>
        <v>3.2274223505279998</v>
      </c>
      <c r="I394" s="2" t="s">
        <v>78</v>
      </c>
      <c r="J394" s="88">
        <v>76.84814</v>
      </c>
      <c r="K394" s="88">
        <v>106.82835</v>
      </c>
      <c r="L394" s="88">
        <v>90.31685</v>
      </c>
    </row>
    <row r="395" spans="2:12" ht="24">
      <c r="B395" s="2">
        <v>8</v>
      </c>
      <c r="C395" s="101">
        <v>22836</v>
      </c>
      <c r="D395" s="88">
        <v>322.84</v>
      </c>
      <c r="E395" s="1">
        <v>0.21</v>
      </c>
      <c r="F395" s="88">
        <f t="shared" si="28"/>
        <v>0.018144</v>
      </c>
      <c r="G395" s="14">
        <f t="shared" si="29"/>
        <v>35.78158333333334</v>
      </c>
      <c r="H395" s="88">
        <f t="shared" si="30"/>
        <v>0.6492210480000001</v>
      </c>
      <c r="I395" s="2" t="s">
        <v>79</v>
      </c>
      <c r="J395" s="88">
        <v>47.70953</v>
      </c>
      <c r="K395" s="88">
        <v>34.94881</v>
      </c>
      <c r="L395" s="88">
        <v>24.68641</v>
      </c>
    </row>
    <row r="396" spans="2:12" ht="24">
      <c r="B396" s="2">
        <v>9</v>
      </c>
      <c r="C396" s="101">
        <v>22850</v>
      </c>
      <c r="D396" s="88">
        <v>322.82</v>
      </c>
      <c r="E396" s="1">
        <v>10.5</v>
      </c>
      <c r="F396" s="88">
        <f t="shared" si="28"/>
        <v>0.9072</v>
      </c>
      <c r="G396" s="14">
        <f t="shared" si="29"/>
        <v>29.27797666666667</v>
      </c>
      <c r="H396" s="88">
        <f t="shared" si="30"/>
        <v>26.560980432000004</v>
      </c>
      <c r="I396" s="2" t="s">
        <v>80</v>
      </c>
      <c r="J396" s="88">
        <v>35.89019</v>
      </c>
      <c r="K396" s="88">
        <v>20.53787</v>
      </c>
      <c r="L396" s="88">
        <v>31.40587</v>
      </c>
    </row>
    <row r="397" spans="2:12" ht="24">
      <c r="B397" s="2">
        <v>10</v>
      </c>
      <c r="C397" s="101">
        <v>22865</v>
      </c>
      <c r="D397" s="88">
        <v>334.1</v>
      </c>
      <c r="E397" s="1">
        <v>28.371</v>
      </c>
      <c r="F397" s="88">
        <f t="shared" si="28"/>
        <v>2.4512544</v>
      </c>
      <c r="G397" s="14">
        <f t="shared" si="29"/>
        <v>190.23330666666666</v>
      </c>
      <c r="H397" s="88">
        <f t="shared" si="30"/>
        <v>466.31022999321596</v>
      </c>
      <c r="I397" s="2" t="s">
        <v>81</v>
      </c>
      <c r="J397" s="88">
        <v>22.87968</v>
      </c>
      <c r="K397" s="88">
        <v>196.69828</v>
      </c>
      <c r="L397" s="88">
        <v>351.12196</v>
      </c>
    </row>
    <row r="398" spans="2:12" ht="24">
      <c r="B398" s="2">
        <v>11</v>
      </c>
      <c r="C398" s="101">
        <v>22879</v>
      </c>
      <c r="D398" s="88">
        <v>332.83</v>
      </c>
      <c r="E398" s="1">
        <v>0.77</v>
      </c>
      <c r="F398" s="88">
        <f t="shared" si="28"/>
        <v>0.066528</v>
      </c>
      <c r="G398" s="14">
        <f t="shared" si="29"/>
        <v>151.78928</v>
      </c>
      <c r="H398" s="88">
        <f t="shared" si="30"/>
        <v>10.09823721984</v>
      </c>
      <c r="I398" s="2" t="s">
        <v>82</v>
      </c>
      <c r="J398" s="88">
        <v>129.57798</v>
      </c>
      <c r="K398" s="88">
        <v>143.46294</v>
      </c>
      <c r="L398" s="88">
        <v>182.32692</v>
      </c>
    </row>
    <row r="399" spans="2:12" ht="24">
      <c r="B399" s="2">
        <v>12</v>
      </c>
      <c r="C399" s="101">
        <v>22884</v>
      </c>
      <c r="D399" s="88">
        <v>334.08</v>
      </c>
      <c r="E399" s="1">
        <v>25.022</v>
      </c>
      <c r="F399" s="88">
        <f t="shared" si="28"/>
        <v>2.1619008</v>
      </c>
      <c r="G399" s="14">
        <f t="shared" si="29"/>
        <v>237.36542333333333</v>
      </c>
      <c r="H399" s="88">
        <f t="shared" si="30"/>
        <v>513.160498596672</v>
      </c>
      <c r="I399" s="2" t="s">
        <v>83</v>
      </c>
      <c r="J399" s="88">
        <v>230.89573</v>
      </c>
      <c r="K399" s="88">
        <v>239.09331</v>
      </c>
      <c r="L399" s="88">
        <v>242.10723</v>
      </c>
    </row>
    <row r="400" spans="2:12" ht="24">
      <c r="B400" s="2">
        <v>13</v>
      </c>
      <c r="C400" s="101">
        <v>22892</v>
      </c>
      <c r="D400" s="88">
        <v>334.85</v>
      </c>
      <c r="E400" s="1">
        <v>48.35</v>
      </c>
      <c r="F400" s="88">
        <f t="shared" si="28"/>
        <v>4.177440000000001</v>
      </c>
      <c r="G400" s="14">
        <f t="shared" si="29"/>
        <v>389.03250333333335</v>
      </c>
      <c r="H400" s="88">
        <f t="shared" si="30"/>
        <v>1625.1599407248004</v>
      </c>
      <c r="I400" s="2" t="s">
        <v>84</v>
      </c>
      <c r="J400" s="88">
        <v>390.25131</v>
      </c>
      <c r="K400" s="88">
        <v>376.03462</v>
      </c>
      <c r="L400" s="88">
        <v>400.81158</v>
      </c>
    </row>
    <row r="401" spans="2:12" ht="24">
      <c r="B401" s="2">
        <v>14</v>
      </c>
      <c r="C401" s="101">
        <v>22900</v>
      </c>
      <c r="D401" s="88">
        <v>333.06</v>
      </c>
      <c r="E401" s="1">
        <v>0.602</v>
      </c>
      <c r="F401" s="88">
        <f t="shared" si="28"/>
        <v>0.0520128</v>
      </c>
      <c r="G401" s="14">
        <f t="shared" si="29"/>
        <v>44.163846666666664</v>
      </c>
      <c r="H401" s="88">
        <f t="shared" si="30"/>
        <v>2.2970853239039997</v>
      </c>
      <c r="I401" s="2" t="s">
        <v>85</v>
      </c>
      <c r="J401" s="88">
        <v>42.83211</v>
      </c>
      <c r="K401" s="88">
        <v>47.74714</v>
      </c>
      <c r="L401" s="88">
        <v>41.91229</v>
      </c>
    </row>
    <row r="402" spans="2:12" ht="24">
      <c r="B402" s="2">
        <v>15</v>
      </c>
      <c r="C402" s="101">
        <v>22907</v>
      </c>
      <c r="D402" s="88">
        <v>333.05</v>
      </c>
      <c r="E402" s="1">
        <v>0.46</v>
      </c>
      <c r="F402" s="88">
        <f t="shared" si="28"/>
        <v>0.039744</v>
      </c>
      <c r="G402" s="14">
        <f t="shared" si="29"/>
        <v>43.15766</v>
      </c>
      <c r="H402" s="88">
        <f t="shared" si="30"/>
        <v>1.71525803904</v>
      </c>
      <c r="I402" s="2" t="s">
        <v>86</v>
      </c>
      <c r="J402" s="88">
        <v>44.05731</v>
      </c>
      <c r="K402" s="88">
        <v>56.41706</v>
      </c>
      <c r="L402" s="88">
        <v>28.99861</v>
      </c>
    </row>
    <row r="403" spans="2:12" ht="24">
      <c r="B403" s="2">
        <v>16</v>
      </c>
      <c r="C403" s="101">
        <v>22921</v>
      </c>
      <c r="D403" s="88">
        <v>332.9</v>
      </c>
      <c r="E403" s="1">
        <v>0.78</v>
      </c>
      <c r="F403" s="88">
        <f t="shared" si="28"/>
        <v>0.06739200000000001</v>
      </c>
      <c r="G403" s="14">
        <f t="shared" si="29"/>
        <v>9.13302</v>
      </c>
      <c r="H403" s="88">
        <f t="shared" si="30"/>
        <v>0.6154924838400001</v>
      </c>
      <c r="I403" s="2" t="s">
        <v>87</v>
      </c>
      <c r="J403" s="88">
        <v>0</v>
      </c>
      <c r="K403" s="88">
        <v>1.16555</v>
      </c>
      <c r="L403" s="88">
        <v>26.23351</v>
      </c>
    </row>
    <row r="404" spans="2:12" ht="24">
      <c r="B404" s="2">
        <v>17</v>
      </c>
      <c r="C404" s="101">
        <v>22929</v>
      </c>
      <c r="D404" s="88">
        <v>332.89</v>
      </c>
      <c r="E404" s="1">
        <v>0.515</v>
      </c>
      <c r="F404" s="88">
        <f aca="true" t="shared" si="31" ref="F404:F416">E404*0.0864</f>
        <v>0.044496</v>
      </c>
      <c r="G404" s="14">
        <f t="shared" si="29"/>
        <v>11.93424</v>
      </c>
      <c r="H404" s="88">
        <f aca="true" t="shared" si="32" ref="H404:H414">G404*F404</f>
        <v>0.5310259430400001</v>
      </c>
      <c r="I404" s="2" t="s">
        <v>88</v>
      </c>
      <c r="J404" s="88">
        <v>11.68969</v>
      </c>
      <c r="K404" s="88">
        <v>13.09253</v>
      </c>
      <c r="L404" s="88">
        <v>11.0205</v>
      </c>
    </row>
    <row r="405" spans="2:12" ht="24">
      <c r="B405" s="2">
        <v>18</v>
      </c>
      <c r="C405" s="101">
        <v>22951</v>
      </c>
      <c r="D405" s="88">
        <v>332.76</v>
      </c>
      <c r="E405" s="1">
        <v>0.384</v>
      </c>
      <c r="F405" s="88">
        <f t="shared" si="31"/>
        <v>0.0331776</v>
      </c>
      <c r="G405" s="14">
        <f t="shared" si="29"/>
        <v>36.00567</v>
      </c>
      <c r="H405" s="88">
        <f t="shared" si="32"/>
        <v>1.194581716992</v>
      </c>
      <c r="I405" s="2" t="s">
        <v>89</v>
      </c>
      <c r="J405" s="88">
        <v>28.71752</v>
      </c>
      <c r="K405" s="88">
        <v>45.16846</v>
      </c>
      <c r="L405" s="88">
        <v>34.13103</v>
      </c>
    </row>
    <row r="406" spans="2:12" ht="24">
      <c r="B406" s="2">
        <v>19</v>
      </c>
      <c r="C406" s="101">
        <v>22970</v>
      </c>
      <c r="D406" s="88">
        <v>332.9</v>
      </c>
      <c r="E406" s="1">
        <v>0.556</v>
      </c>
      <c r="F406" s="88">
        <f t="shared" si="31"/>
        <v>0.04803840000000001</v>
      </c>
      <c r="G406" s="14">
        <f t="shared" si="29"/>
        <v>22.692619999999994</v>
      </c>
      <c r="H406" s="88">
        <f t="shared" si="32"/>
        <v>1.090117156608</v>
      </c>
      <c r="I406" s="2" t="s">
        <v>90</v>
      </c>
      <c r="J406" s="88">
        <v>20.73315</v>
      </c>
      <c r="K406" s="88">
        <v>22.04401</v>
      </c>
      <c r="L406" s="88">
        <v>25.3007</v>
      </c>
    </row>
    <row r="407" spans="2:13" ht="24">
      <c r="B407" s="2">
        <v>20</v>
      </c>
      <c r="C407" s="101">
        <v>22982</v>
      </c>
      <c r="D407" s="88">
        <v>332.51</v>
      </c>
      <c r="E407" s="1">
        <v>0.257</v>
      </c>
      <c r="F407" s="88">
        <f t="shared" si="31"/>
        <v>0.0222048</v>
      </c>
      <c r="G407" s="14">
        <f t="shared" si="29"/>
        <v>27.071883333333336</v>
      </c>
      <c r="H407" s="88">
        <f t="shared" si="32"/>
        <v>0.6011257550400001</v>
      </c>
      <c r="I407" s="2" t="s">
        <v>69</v>
      </c>
      <c r="J407" s="88">
        <v>36.68603</v>
      </c>
      <c r="K407" s="88">
        <v>19.51975</v>
      </c>
      <c r="L407" s="88">
        <v>25.00987</v>
      </c>
      <c r="M407" s="1" t="s">
        <v>146</v>
      </c>
    </row>
    <row r="408" spans="2:12" ht="24">
      <c r="B408" s="2">
        <v>21</v>
      </c>
      <c r="C408" s="101">
        <v>22996</v>
      </c>
      <c r="D408" s="88">
        <v>332.5</v>
      </c>
      <c r="E408" s="1">
        <v>0.224</v>
      </c>
      <c r="F408" s="88">
        <f t="shared" si="31"/>
        <v>0.019353600000000002</v>
      </c>
      <c r="G408" s="14">
        <f t="shared" si="29"/>
        <v>28.26471666666667</v>
      </c>
      <c r="H408" s="88">
        <f t="shared" si="32"/>
        <v>0.5470240204800001</v>
      </c>
      <c r="I408" s="2" t="s">
        <v>91</v>
      </c>
      <c r="J408" s="88">
        <v>27.31681</v>
      </c>
      <c r="K408" s="88">
        <v>26.39492</v>
      </c>
      <c r="L408" s="88">
        <v>31.08242</v>
      </c>
    </row>
    <row r="409" spans="2:12" ht="24">
      <c r="B409" s="2">
        <v>22</v>
      </c>
      <c r="C409" s="101">
        <v>23026</v>
      </c>
      <c r="D409" s="88">
        <v>332.5</v>
      </c>
      <c r="E409" s="1">
        <v>0.179</v>
      </c>
      <c r="F409" s="88">
        <f t="shared" si="31"/>
        <v>0.0154656</v>
      </c>
      <c r="G409" s="14">
        <f t="shared" si="29"/>
        <v>19.99913666666667</v>
      </c>
      <c r="H409" s="88">
        <f t="shared" si="32"/>
        <v>0.309298648032</v>
      </c>
      <c r="I409" s="2" t="s">
        <v>92</v>
      </c>
      <c r="J409" s="88">
        <v>20.97553</v>
      </c>
      <c r="K409" s="88">
        <v>7.88271</v>
      </c>
      <c r="L409" s="88">
        <v>31.13917</v>
      </c>
    </row>
    <row r="410" spans="2:12" ht="24">
      <c r="B410" s="2">
        <v>23</v>
      </c>
      <c r="C410" s="101">
        <v>23038</v>
      </c>
      <c r="D410" s="88">
        <v>332.5</v>
      </c>
      <c r="E410" s="1">
        <v>0.297</v>
      </c>
      <c r="F410" s="88">
        <f t="shared" si="31"/>
        <v>0.0256608</v>
      </c>
      <c r="G410" s="14">
        <f t="shared" si="29"/>
        <v>27.91871666666667</v>
      </c>
      <c r="H410" s="88">
        <f t="shared" si="32"/>
        <v>0.7164166046400001</v>
      </c>
      <c r="I410" s="2" t="s">
        <v>70</v>
      </c>
      <c r="J410" s="88">
        <v>27.33878</v>
      </c>
      <c r="K410" s="88">
        <v>22.74155</v>
      </c>
      <c r="L410" s="88">
        <v>33.67582</v>
      </c>
    </row>
    <row r="411" spans="2:12" ht="24">
      <c r="B411" s="2">
        <v>24</v>
      </c>
      <c r="C411" s="101">
        <v>23056</v>
      </c>
      <c r="D411" s="88">
        <v>332.5</v>
      </c>
      <c r="E411" s="1">
        <v>0.184</v>
      </c>
      <c r="F411" s="88">
        <f t="shared" si="31"/>
        <v>0.0158976</v>
      </c>
      <c r="G411" s="14">
        <f t="shared" si="29"/>
        <v>3.9784966666666666</v>
      </c>
      <c r="H411" s="88">
        <f t="shared" si="32"/>
        <v>0.063248548608</v>
      </c>
      <c r="I411" s="2" t="s">
        <v>71</v>
      </c>
      <c r="J411" s="88">
        <v>5.68738</v>
      </c>
      <c r="K411" s="88">
        <v>2.23258</v>
      </c>
      <c r="L411" s="88">
        <v>4.01553</v>
      </c>
    </row>
    <row r="412" spans="2:12" ht="24">
      <c r="B412" s="2">
        <v>25</v>
      </c>
      <c r="C412" s="101">
        <v>23067</v>
      </c>
      <c r="D412" s="88">
        <v>332.66</v>
      </c>
      <c r="E412" s="1">
        <v>0.356</v>
      </c>
      <c r="F412" s="88">
        <f t="shared" si="31"/>
        <v>0.0307584</v>
      </c>
      <c r="G412" s="14">
        <f t="shared" si="29"/>
        <v>2.46841</v>
      </c>
      <c r="H412" s="88">
        <f t="shared" si="32"/>
        <v>0.075924342144</v>
      </c>
      <c r="I412" s="2" t="s">
        <v>93</v>
      </c>
      <c r="J412" s="88">
        <v>1.47137</v>
      </c>
      <c r="K412" s="88">
        <v>3.98394</v>
      </c>
      <c r="L412" s="88">
        <v>1.94992</v>
      </c>
    </row>
    <row r="413" spans="2:12" ht="24">
      <c r="B413" s="2">
        <v>26</v>
      </c>
      <c r="C413" s="101">
        <v>23072</v>
      </c>
      <c r="D413" s="88">
        <v>332.5</v>
      </c>
      <c r="E413" s="1">
        <v>0.177</v>
      </c>
      <c r="F413" s="88">
        <f t="shared" si="31"/>
        <v>0.0152928</v>
      </c>
      <c r="G413" s="14">
        <f t="shared" si="29"/>
        <v>54.47871</v>
      </c>
      <c r="H413" s="88">
        <f t="shared" si="32"/>
        <v>0.833132016288</v>
      </c>
      <c r="I413" s="2" t="s">
        <v>94</v>
      </c>
      <c r="J413" s="88">
        <v>39.30515</v>
      </c>
      <c r="K413" s="88">
        <v>61.84001</v>
      </c>
      <c r="L413" s="88">
        <v>62.29097</v>
      </c>
    </row>
    <row r="414" spans="2:12" s="232" customFormat="1" ht="24.75" thickBot="1">
      <c r="B414" s="229">
        <v>27</v>
      </c>
      <c r="C414" s="230">
        <v>23082</v>
      </c>
      <c r="D414" s="231">
        <v>332.5</v>
      </c>
      <c r="E414" s="232">
        <v>0.159</v>
      </c>
      <c r="F414" s="231">
        <f t="shared" si="31"/>
        <v>0.0137376</v>
      </c>
      <c r="G414" s="231">
        <f t="shared" si="29"/>
        <v>41.65640666666667</v>
      </c>
      <c r="H414" s="231">
        <f t="shared" si="32"/>
        <v>0.5722590522240001</v>
      </c>
      <c r="I414" s="229" t="s">
        <v>95</v>
      </c>
      <c r="J414" s="231">
        <v>33.66295</v>
      </c>
      <c r="K414" s="231">
        <v>43.6762</v>
      </c>
      <c r="L414" s="231">
        <v>47.63007</v>
      </c>
    </row>
    <row r="415" spans="2:9" ht="24.75" thickTop="1">
      <c r="B415" s="2">
        <v>1</v>
      </c>
      <c r="C415" s="101">
        <v>23102</v>
      </c>
      <c r="D415" s="88">
        <v>332.7</v>
      </c>
      <c r="E415" s="1">
        <v>0.336</v>
      </c>
      <c r="F415" s="88">
        <f t="shared" si="31"/>
        <v>0.029030400000000005</v>
      </c>
      <c r="G415" s="14"/>
      <c r="I415" s="240" t="s">
        <v>101</v>
      </c>
    </row>
    <row r="416" spans="2:9" ht="24">
      <c r="B416" s="2">
        <v>2</v>
      </c>
      <c r="C416" s="101">
        <v>23121</v>
      </c>
      <c r="D416" s="88">
        <v>332.7</v>
      </c>
      <c r="E416" s="1">
        <v>0.326</v>
      </c>
      <c r="F416" s="88">
        <f t="shared" si="31"/>
        <v>0.0281664</v>
      </c>
      <c r="G416" s="14"/>
      <c r="I416" s="241" t="s">
        <v>110</v>
      </c>
    </row>
    <row r="417" spans="2:9" ht="24">
      <c r="B417" s="2">
        <v>3</v>
      </c>
      <c r="G417" s="14"/>
      <c r="I417" s="241" t="s">
        <v>103</v>
      </c>
    </row>
    <row r="418" spans="7:9" ht="24">
      <c r="G418" s="14"/>
      <c r="I418" s="241" t="s">
        <v>104</v>
      </c>
    </row>
    <row r="419" spans="7:9" ht="24">
      <c r="G419" s="14"/>
      <c r="I419" s="241" t="s">
        <v>105</v>
      </c>
    </row>
    <row r="420" spans="7:9" ht="24">
      <c r="G420" s="14"/>
      <c r="I420" s="241" t="s">
        <v>106</v>
      </c>
    </row>
    <row r="421" spans="7:9" ht="24">
      <c r="G421" s="14"/>
      <c r="I421" s="241" t="s">
        <v>78</v>
      </c>
    </row>
    <row r="422" spans="7:9" ht="24">
      <c r="G422" s="14"/>
      <c r="I422" s="241" t="s">
        <v>79</v>
      </c>
    </row>
    <row r="423" spans="7:9" ht="24">
      <c r="G423" s="14"/>
      <c r="I423" s="241" t="s">
        <v>80</v>
      </c>
    </row>
    <row r="424" spans="7:9" ht="24">
      <c r="G424" s="14"/>
      <c r="I424" s="241" t="s">
        <v>81</v>
      </c>
    </row>
    <row r="425" spans="7:9" ht="24">
      <c r="G425" s="14"/>
      <c r="I425" s="241" t="s">
        <v>82</v>
      </c>
    </row>
    <row r="426" spans="7:9" ht="24">
      <c r="G426" s="14"/>
      <c r="I426" s="241" t="s">
        <v>83</v>
      </c>
    </row>
    <row r="427" spans="7:9" ht="24">
      <c r="G427" s="14"/>
      <c r="I427" s="241" t="s">
        <v>84</v>
      </c>
    </row>
    <row r="428" spans="7:9" ht="24">
      <c r="G428" s="14"/>
      <c r="I428" s="241" t="s">
        <v>85</v>
      </c>
    </row>
    <row r="429" spans="7:9" ht="24">
      <c r="G429" s="14"/>
      <c r="I429" s="241" t="s">
        <v>86</v>
      </c>
    </row>
    <row r="430" spans="7:9" ht="24">
      <c r="G430" s="14"/>
      <c r="I430" s="241" t="s">
        <v>87</v>
      </c>
    </row>
    <row r="431" spans="7:9" ht="24">
      <c r="G431" s="14"/>
      <c r="I431" s="241" t="s">
        <v>88</v>
      </c>
    </row>
    <row r="432" spans="7:9" ht="24">
      <c r="G432" s="14"/>
      <c r="I432" s="241" t="s">
        <v>89</v>
      </c>
    </row>
    <row r="433" spans="7:9" ht="24">
      <c r="G433" s="14"/>
      <c r="I433" s="241" t="s">
        <v>90</v>
      </c>
    </row>
    <row r="434" spans="7:9" ht="24">
      <c r="G434" s="14"/>
      <c r="I434" s="241" t="s">
        <v>69</v>
      </c>
    </row>
    <row r="435" spans="7:9" ht="24">
      <c r="G435" s="14"/>
      <c r="I435" s="241" t="s">
        <v>91</v>
      </c>
    </row>
    <row r="436" spans="7:9" ht="24">
      <c r="G436" s="14"/>
      <c r="I436" s="241" t="s">
        <v>92</v>
      </c>
    </row>
    <row r="437" spans="7:9" ht="24">
      <c r="G437" s="14"/>
      <c r="I437" s="241" t="s">
        <v>70</v>
      </c>
    </row>
    <row r="438" spans="7:9" ht="24">
      <c r="G438" s="14"/>
      <c r="I438" s="241" t="s">
        <v>71</v>
      </c>
    </row>
    <row r="439" spans="7:9" ht="24">
      <c r="G439" s="14"/>
      <c r="I439" s="241" t="s">
        <v>93</v>
      </c>
    </row>
    <row r="440" spans="7:9" ht="24">
      <c r="G440" s="14"/>
      <c r="I440" s="241" t="s">
        <v>94</v>
      </c>
    </row>
    <row r="441" spans="7:9" ht="24">
      <c r="G441" s="14"/>
      <c r="I441" s="241" t="s">
        <v>95</v>
      </c>
    </row>
    <row r="442" spans="7:9" ht="24">
      <c r="G442" s="14"/>
      <c r="I442" s="241" t="s">
        <v>96</v>
      </c>
    </row>
    <row r="443" spans="7:9" ht="24">
      <c r="G443" s="14"/>
      <c r="I443" s="241" t="s">
        <v>97</v>
      </c>
    </row>
    <row r="444" spans="7:9" ht="24">
      <c r="G444" s="14"/>
      <c r="I444" s="241" t="s">
        <v>98</v>
      </c>
    </row>
    <row r="445" spans="7:9" ht="24">
      <c r="G445" s="14"/>
      <c r="I445" s="241" t="s">
        <v>99</v>
      </c>
    </row>
    <row r="446" spans="7:9" ht="24">
      <c r="G446" s="14"/>
      <c r="I446" s="241" t="s">
        <v>100</v>
      </c>
    </row>
    <row r="447" spans="7:9" ht="24">
      <c r="G447" s="14"/>
      <c r="I447" s="241" t="s">
        <v>108</v>
      </c>
    </row>
    <row r="448" spans="7:9" ht="24">
      <c r="G448" s="14"/>
      <c r="I448" s="241" t="s">
        <v>115</v>
      </c>
    </row>
    <row r="449" spans="7:9" ht="24">
      <c r="G449" s="14"/>
      <c r="I449" s="241" t="s">
        <v>116</v>
      </c>
    </row>
    <row r="450" spans="7:9" ht="24">
      <c r="G450" s="14"/>
      <c r="I450" s="241" t="s">
        <v>117</v>
      </c>
    </row>
    <row r="451" ht="24">
      <c r="G451" s="14"/>
    </row>
    <row r="452" ht="24">
      <c r="G452" s="14"/>
    </row>
    <row r="453" ht="24">
      <c r="G453" s="14"/>
    </row>
    <row r="454" ht="24">
      <c r="G454" s="14"/>
    </row>
    <row r="455" ht="24">
      <c r="G455" s="14"/>
    </row>
    <row r="456" ht="24">
      <c r="G456" s="14"/>
    </row>
    <row r="457" ht="24">
      <c r="G457" s="14"/>
    </row>
    <row r="458" ht="24">
      <c r="G458" s="14"/>
    </row>
    <row r="459" ht="24">
      <c r="G459" s="14"/>
    </row>
    <row r="460" ht="24">
      <c r="G460" s="14"/>
    </row>
    <row r="461" ht="24">
      <c r="G461" s="14"/>
    </row>
    <row r="462" ht="24">
      <c r="G462" s="14"/>
    </row>
    <row r="463" ht="24">
      <c r="G463" s="14"/>
    </row>
    <row r="464" ht="24">
      <c r="G464" s="14"/>
    </row>
    <row r="465" ht="24">
      <c r="G465" s="14"/>
    </row>
    <row r="466" ht="24">
      <c r="G466" s="14"/>
    </row>
    <row r="467" ht="24">
      <c r="G467" s="14"/>
    </row>
    <row r="468" ht="24">
      <c r="G468" s="14"/>
    </row>
    <row r="469" ht="24">
      <c r="G469" s="14"/>
    </row>
    <row r="470" ht="24">
      <c r="G470" s="14"/>
    </row>
    <row r="471" ht="24">
      <c r="G471" s="14"/>
    </row>
    <row r="472" ht="24">
      <c r="G472" s="14"/>
    </row>
    <row r="473" ht="24">
      <c r="G473" s="14"/>
    </row>
    <row r="474" ht="24">
      <c r="G474" s="14"/>
    </row>
    <row r="475" ht="24">
      <c r="G475" s="14"/>
    </row>
    <row r="476" ht="24">
      <c r="G476" s="14"/>
    </row>
    <row r="477" ht="24">
      <c r="G477" s="14"/>
    </row>
    <row r="478" ht="24">
      <c r="G478" s="14"/>
    </row>
    <row r="479" ht="24">
      <c r="G479" s="14"/>
    </row>
    <row r="480" ht="24">
      <c r="G480" s="14"/>
    </row>
    <row r="481" ht="24">
      <c r="G481" s="14"/>
    </row>
    <row r="482" ht="24">
      <c r="G482" s="14"/>
    </row>
    <row r="483" ht="24">
      <c r="G483" s="14"/>
    </row>
    <row r="484" ht="24">
      <c r="G484" s="14"/>
    </row>
    <row r="485" ht="24">
      <c r="G485" s="14"/>
    </row>
    <row r="486" ht="24">
      <c r="G486" s="14"/>
    </row>
    <row r="487" ht="24">
      <c r="G487" s="14"/>
    </row>
    <row r="488" ht="24">
      <c r="G488" s="14"/>
    </row>
    <row r="489" ht="24">
      <c r="G489" s="14"/>
    </row>
    <row r="490" ht="24">
      <c r="G490" s="14"/>
    </row>
    <row r="491" ht="24">
      <c r="G491" s="14"/>
    </row>
    <row r="492" ht="24">
      <c r="G492" s="14"/>
    </row>
    <row r="493" ht="24">
      <c r="G493" s="14"/>
    </row>
    <row r="494" ht="24">
      <c r="G494" s="14"/>
    </row>
    <row r="495" ht="24">
      <c r="G495" s="14"/>
    </row>
    <row r="496" ht="24">
      <c r="G496" s="14"/>
    </row>
    <row r="497" ht="24">
      <c r="G497" s="14"/>
    </row>
    <row r="498" ht="24">
      <c r="G498" s="14"/>
    </row>
    <row r="499" ht="24">
      <c r="G499" s="14"/>
    </row>
    <row r="500" ht="24">
      <c r="G500" s="14"/>
    </row>
    <row r="501" ht="24">
      <c r="G501" s="14"/>
    </row>
    <row r="502" ht="24">
      <c r="G502" s="14"/>
    </row>
    <row r="503" ht="24">
      <c r="G503" s="14"/>
    </row>
    <row r="504" ht="24">
      <c r="G504" s="14"/>
    </row>
    <row r="505" ht="24">
      <c r="G505" s="14"/>
    </row>
    <row r="506" ht="24">
      <c r="G506" s="14"/>
    </row>
    <row r="507" ht="24">
      <c r="G507" s="14"/>
    </row>
    <row r="508" ht="24">
      <c r="G508" s="14"/>
    </row>
    <row r="509" ht="24">
      <c r="G509" s="14"/>
    </row>
    <row r="510" ht="24">
      <c r="G510" s="14"/>
    </row>
    <row r="511" ht="24">
      <c r="G511" s="14"/>
    </row>
    <row r="512" ht="24">
      <c r="G512" s="14"/>
    </row>
    <row r="513" ht="24">
      <c r="G513" s="14"/>
    </row>
    <row r="514" ht="24">
      <c r="G514" s="14"/>
    </row>
    <row r="515" ht="24">
      <c r="G515" s="14"/>
    </row>
    <row r="516" ht="24">
      <c r="G516" s="14"/>
    </row>
    <row r="517" ht="24">
      <c r="G517" s="14"/>
    </row>
    <row r="518" ht="24">
      <c r="G518" s="14"/>
    </row>
    <row r="519" ht="24">
      <c r="G519" s="14"/>
    </row>
    <row r="520" ht="24">
      <c r="G520" s="14"/>
    </row>
    <row r="521" ht="24">
      <c r="G521" s="14"/>
    </row>
    <row r="522" ht="24">
      <c r="G522" s="14"/>
    </row>
    <row r="523" ht="24">
      <c r="G523" s="14"/>
    </row>
    <row r="524" ht="24">
      <c r="G524" s="14"/>
    </row>
    <row r="525" ht="24">
      <c r="G525" s="14"/>
    </row>
    <row r="526" ht="24">
      <c r="G526" s="14"/>
    </row>
    <row r="527" ht="24">
      <c r="G527" s="14"/>
    </row>
    <row r="528" ht="24">
      <c r="G528" s="14"/>
    </row>
    <row r="529" ht="24">
      <c r="G529" s="14"/>
    </row>
    <row r="530" ht="24">
      <c r="G530" s="14"/>
    </row>
    <row r="531" ht="24">
      <c r="G531" s="14"/>
    </row>
    <row r="532" ht="24">
      <c r="G532" s="14"/>
    </row>
    <row r="533" ht="24">
      <c r="G533" s="14"/>
    </row>
    <row r="534" ht="24">
      <c r="G534" s="14"/>
    </row>
    <row r="535" ht="24">
      <c r="G535" s="14"/>
    </row>
    <row r="536" ht="24">
      <c r="G536" s="14"/>
    </row>
    <row r="537" ht="24">
      <c r="G537" s="14"/>
    </row>
    <row r="538" ht="24">
      <c r="G538" s="14"/>
    </row>
    <row r="539" ht="24">
      <c r="G539" s="14"/>
    </row>
    <row r="540" ht="24">
      <c r="G540" s="14"/>
    </row>
    <row r="541" ht="24">
      <c r="G541" s="14"/>
    </row>
    <row r="542" ht="24">
      <c r="G542" s="14"/>
    </row>
    <row r="543" ht="24">
      <c r="G543" s="14"/>
    </row>
    <row r="544" ht="24">
      <c r="G544" s="14"/>
    </row>
    <row r="545" ht="24">
      <c r="G545" s="14"/>
    </row>
    <row r="546" ht="24">
      <c r="G546" s="14"/>
    </row>
    <row r="547" ht="24">
      <c r="G547" s="14"/>
    </row>
    <row r="548" ht="24">
      <c r="G548" s="14"/>
    </row>
    <row r="549" ht="24">
      <c r="G549" s="14"/>
    </row>
    <row r="550" ht="24">
      <c r="G550" s="14"/>
    </row>
    <row r="551" ht="24">
      <c r="G551" s="14"/>
    </row>
    <row r="552" ht="24">
      <c r="G552" s="14"/>
    </row>
    <row r="553" ht="24">
      <c r="G553" s="14"/>
    </row>
    <row r="554" ht="24">
      <c r="G554" s="14"/>
    </row>
    <row r="555" ht="24">
      <c r="G555" s="14"/>
    </row>
    <row r="556" ht="24">
      <c r="G556" s="14"/>
    </row>
    <row r="557" ht="24">
      <c r="G557" s="14"/>
    </row>
    <row r="558" ht="24">
      <c r="G558" s="14"/>
    </row>
    <row r="559" ht="24">
      <c r="G559" s="14"/>
    </row>
    <row r="560" ht="24">
      <c r="G560" s="14"/>
    </row>
    <row r="561" ht="24">
      <c r="G561" s="14"/>
    </row>
    <row r="562" ht="24">
      <c r="G562" s="14"/>
    </row>
    <row r="563" ht="24">
      <c r="G563" s="14"/>
    </row>
    <row r="564" ht="24">
      <c r="G564" s="14"/>
    </row>
    <row r="565" ht="24">
      <c r="G565" s="14"/>
    </row>
    <row r="566" ht="24">
      <c r="G566" s="14"/>
    </row>
    <row r="567" ht="24">
      <c r="G567" s="14"/>
    </row>
    <row r="568" ht="24">
      <c r="G568" s="14"/>
    </row>
    <row r="569" ht="24">
      <c r="G569" s="14"/>
    </row>
    <row r="570" ht="24">
      <c r="G570" s="14"/>
    </row>
    <row r="571" ht="24">
      <c r="G571" s="14"/>
    </row>
    <row r="572" ht="24">
      <c r="G572" s="14"/>
    </row>
    <row r="573" ht="24">
      <c r="G573" s="14"/>
    </row>
    <row r="574" ht="24">
      <c r="G574" s="14"/>
    </row>
    <row r="575" ht="24">
      <c r="G575" s="14"/>
    </row>
    <row r="576" ht="24">
      <c r="G576" s="14"/>
    </row>
    <row r="577" ht="24">
      <c r="G577" s="14"/>
    </row>
    <row r="578" ht="24">
      <c r="G578" s="14"/>
    </row>
    <row r="579" ht="24">
      <c r="G579" s="14"/>
    </row>
    <row r="580" ht="24">
      <c r="G580" s="14"/>
    </row>
    <row r="581" ht="24">
      <c r="G581" s="14"/>
    </row>
    <row r="582" ht="24">
      <c r="G582" s="14"/>
    </row>
    <row r="583" ht="24">
      <c r="G583" s="14"/>
    </row>
    <row r="584" ht="24">
      <c r="G584" s="14"/>
    </row>
    <row r="585" ht="24">
      <c r="G585" s="14"/>
    </row>
    <row r="586" ht="24">
      <c r="G586" s="14"/>
    </row>
    <row r="587" ht="24">
      <c r="G587" s="14"/>
    </row>
    <row r="588" ht="24">
      <c r="G588" s="14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  <row r="1202" ht="24">
      <c r="G1202" s="14"/>
    </row>
    <row r="1203" ht="24">
      <c r="G1203" s="14"/>
    </row>
    <row r="1204" ht="24">
      <c r="G1204" s="14"/>
    </row>
    <row r="1205" ht="24">
      <c r="G1205" s="14"/>
    </row>
    <row r="1206" ht="24">
      <c r="G1206" s="14"/>
    </row>
    <row r="1207" ht="24">
      <c r="G1207" s="14"/>
    </row>
    <row r="1208" ht="24">
      <c r="G1208" s="14"/>
    </row>
    <row r="1209" ht="24">
      <c r="G1209" s="14"/>
    </row>
    <row r="1210" ht="24">
      <c r="G1210" s="14"/>
    </row>
    <row r="1211" ht="24">
      <c r="G1211" s="14"/>
    </row>
    <row r="1212" ht="24">
      <c r="G1212" s="14"/>
    </row>
    <row r="1213" ht="24">
      <c r="G1213" s="14"/>
    </row>
    <row r="1214" ht="24">
      <c r="G1214" s="14"/>
    </row>
    <row r="1215" ht="24">
      <c r="G1215" s="14"/>
    </row>
    <row r="1216" ht="24">
      <c r="G1216" s="14"/>
    </row>
    <row r="1217" ht="24">
      <c r="G1217" s="14"/>
    </row>
    <row r="1218" ht="24">
      <c r="G1218" s="14"/>
    </row>
    <row r="1219" ht="24">
      <c r="G1219" s="14"/>
    </row>
    <row r="1220" ht="24">
      <c r="G1220" s="14"/>
    </row>
    <row r="1221" ht="24">
      <c r="G1221" s="14"/>
    </row>
    <row r="1222" ht="24">
      <c r="G1222" s="14"/>
    </row>
    <row r="1223" ht="24">
      <c r="G1223" s="14"/>
    </row>
    <row r="1224" ht="24">
      <c r="G1224" s="14"/>
    </row>
    <row r="1225" ht="24">
      <c r="G1225" s="14"/>
    </row>
    <row r="1226" ht="24">
      <c r="G1226" s="14"/>
    </row>
    <row r="1227" ht="24">
      <c r="G1227" s="14"/>
    </row>
    <row r="1228" ht="24">
      <c r="G1228" s="14"/>
    </row>
    <row r="1229" ht="24">
      <c r="G1229" s="14"/>
    </row>
    <row r="1230" ht="24">
      <c r="G1230" s="14"/>
    </row>
    <row r="1231" ht="24">
      <c r="G1231" s="14"/>
    </row>
    <row r="1232" ht="24">
      <c r="G1232" s="14"/>
    </row>
    <row r="1233" ht="24">
      <c r="G1233" s="14"/>
    </row>
    <row r="1234" ht="24">
      <c r="G1234" s="14"/>
    </row>
    <row r="1235" ht="24">
      <c r="G1235" s="14"/>
    </row>
    <row r="1236" ht="24">
      <c r="G1236" s="14"/>
    </row>
    <row r="1237" ht="24">
      <c r="G1237" s="14"/>
    </row>
    <row r="1238" ht="24">
      <c r="G1238" s="14"/>
    </row>
    <row r="1239" ht="24">
      <c r="G1239" s="14"/>
    </row>
    <row r="1240" ht="24">
      <c r="G1240" s="14"/>
    </row>
    <row r="1241" ht="24">
      <c r="G1241" s="14"/>
    </row>
    <row r="1242" ht="24">
      <c r="G1242" s="14"/>
    </row>
    <row r="1243" ht="24">
      <c r="G1243" s="14"/>
    </row>
    <row r="1244" ht="24">
      <c r="G1244" s="14"/>
    </row>
    <row r="1245" ht="24">
      <c r="G1245" s="14"/>
    </row>
    <row r="1246" ht="24">
      <c r="G1246" s="14"/>
    </row>
    <row r="1247" ht="24">
      <c r="G1247" s="14"/>
    </row>
    <row r="1248" ht="24">
      <c r="G1248" s="14"/>
    </row>
    <row r="1249" ht="24">
      <c r="G1249" s="14"/>
    </row>
    <row r="1250" ht="24">
      <c r="G1250" s="14"/>
    </row>
    <row r="1251" ht="24">
      <c r="G1251" s="14"/>
    </row>
    <row r="1252" ht="24">
      <c r="G1252" s="14"/>
    </row>
    <row r="1253" ht="24">
      <c r="G1253" s="14"/>
    </row>
    <row r="1254" ht="24">
      <c r="G1254" s="14"/>
    </row>
    <row r="1255" ht="24">
      <c r="G1255" s="14"/>
    </row>
    <row r="1256" ht="24">
      <c r="G1256" s="14"/>
    </row>
    <row r="1257" ht="24">
      <c r="G1257" s="14"/>
    </row>
    <row r="1258" ht="24">
      <c r="G1258" s="14"/>
    </row>
    <row r="1259" ht="24">
      <c r="G1259" s="14"/>
    </row>
    <row r="1260" ht="24">
      <c r="G1260" s="14"/>
    </row>
    <row r="1261" ht="24">
      <c r="G1261" s="14"/>
    </row>
    <row r="1262" ht="24">
      <c r="G1262" s="14"/>
    </row>
    <row r="1263" ht="24">
      <c r="G1263" s="14"/>
    </row>
    <row r="1264" ht="24">
      <c r="G1264" s="14"/>
    </row>
    <row r="1265" ht="24">
      <c r="G1265" s="14"/>
    </row>
    <row r="1266" ht="24">
      <c r="G1266" s="14"/>
    </row>
    <row r="1267" ht="24">
      <c r="G1267" s="14"/>
    </row>
    <row r="1268" ht="24">
      <c r="G1268" s="14"/>
    </row>
    <row r="1269" ht="24">
      <c r="G1269" s="14"/>
    </row>
    <row r="1270" ht="24">
      <c r="G1270" s="14"/>
    </row>
    <row r="1271" ht="24">
      <c r="G1271" s="14"/>
    </row>
    <row r="1272" ht="24">
      <c r="G1272" s="14"/>
    </row>
    <row r="1273" ht="24">
      <c r="G1273" s="14"/>
    </row>
    <row r="1274" ht="24">
      <c r="G1274" s="14"/>
    </row>
    <row r="1275" ht="24">
      <c r="G1275" s="14"/>
    </row>
    <row r="1276" ht="24">
      <c r="G1276" s="14"/>
    </row>
    <row r="1277" ht="24">
      <c r="G1277" s="14"/>
    </row>
    <row r="1278" ht="24">
      <c r="G1278" s="14"/>
    </row>
    <row r="1279" ht="24">
      <c r="G1279" s="14"/>
    </row>
    <row r="1280" ht="24">
      <c r="G1280" s="14"/>
    </row>
    <row r="1281" ht="24">
      <c r="G1281" s="14"/>
    </row>
    <row r="1282" ht="24">
      <c r="G1282" s="14"/>
    </row>
    <row r="1283" ht="24">
      <c r="G1283" s="14"/>
    </row>
    <row r="1284" ht="24">
      <c r="G1284" s="14"/>
    </row>
    <row r="1285" ht="24">
      <c r="G1285" s="14"/>
    </row>
    <row r="1286" ht="24">
      <c r="G1286" s="14"/>
    </row>
    <row r="1287" ht="24">
      <c r="G1287" s="14"/>
    </row>
    <row r="1288" ht="24">
      <c r="G1288" s="14"/>
    </row>
    <row r="1289" ht="24">
      <c r="G1289" s="14"/>
    </row>
    <row r="1290" ht="24">
      <c r="G1290" s="14"/>
    </row>
    <row r="1291" ht="24">
      <c r="G1291" s="14"/>
    </row>
    <row r="1292" ht="24">
      <c r="G1292" s="14"/>
    </row>
    <row r="1293" ht="24">
      <c r="G1293" s="14"/>
    </row>
    <row r="1294" ht="24">
      <c r="G1294" s="14"/>
    </row>
    <row r="1295" ht="24">
      <c r="G1295" s="14"/>
    </row>
    <row r="1296" ht="24">
      <c r="G1296" s="14"/>
    </row>
    <row r="1297" ht="24">
      <c r="G1297" s="14"/>
    </row>
    <row r="1298" ht="24">
      <c r="G1298" s="14"/>
    </row>
    <row r="1299" ht="24">
      <c r="G1299" s="14"/>
    </row>
    <row r="1300" ht="24">
      <c r="G1300" s="14"/>
    </row>
    <row r="1301" ht="24">
      <c r="G1301" s="14"/>
    </row>
    <row r="1302" ht="24">
      <c r="G1302" s="14"/>
    </row>
    <row r="1303" ht="24">
      <c r="G1303" s="14"/>
    </row>
    <row r="1304" ht="24">
      <c r="G1304" s="14"/>
    </row>
    <row r="1305" ht="24">
      <c r="G1305" s="14"/>
    </row>
    <row r="1306" ht="24">
      <c r="G1306" s="14"/>
    </row>
    <row r="1307" ht="24">
      <c r="G1307" s="14"/>
    </row>
    <row r="1308" ht="24">
      <c r="G1308" s="14"/>
    </row>
    <row r="1309" ht="24">
      <c r="G1309" s="14"/>
    </row>
    <row r="1310" ht="24">
      <c r="G1310" s="14"/>
    </row>
    <row r="1311" ht="24">
      <c r="G1311" s="14"/>
    </row>
    <row r="1312" ht="24">
      <c r="G1312" s="14"/>
    </row>
    <row r="1313" ht="24">
      <c r="G1313" s="14"/>
    </row>
    <row r="1314" ht="24">
      <c r="G1314" s="14"/>
    </row>
    <row r="1315" ht="24">
      <c r="G1315" s="14"/>
    </row>
    <row r="1316" ht="24">
      <c r="G1316" s="14"/>
    </row>
    <row r="1317" ht="24">
      <c r="G1317" s="14"/>
    </row>
    <row r="1318" ht="24">
      <c r="G1318" s="14"/>
    </row>
    <row r="1319" ht="24">
      <c r="G1319" s="14"/>
    </row>
    <row r="1320" ht="24">
      <c r="G1320" s="14"/>
    </row>
    <row r="1321" ht="24">
      <c r="G1321" s="14"/>
    </row>
    <row r="1322" ht="24">
      <c r="G1322" s="14"/>
    </row>
    <row r="1323" ht="24">
      <c r="G1323" s="14"/>
    </row>
    <row r="1324" ht="24">
      <c r="G1324" s="14"/>
    </row>
    <row r="1325" ht="24">
      <c r="G1325" s="14"/>
    </row>
    <row r="1326" ht="24">
      <c r="G1326" s="14"/>
    </row>
    <row r="1327" ht="24">
      <c r="G1327" s="14"/>
    </row>
    <row r="1328" ht="24">
      <c r="G1328" s="14"/>
    </row>
    <row r="1329" ht="24">
      <c r="G1329" s="14"/>
    </row>
    <row r="1330" ht="24">
      <c r="G1330" s="14"/>
    </row>
    <row r="1331" ht="24">
      <c r="G1331" s="14"/>
    </row>
    <row r="1332" ht="24">
      <c r="G1332" s="14"/>
    </row>
    <row r="1333" ht="24">
      <c r="G1333" s="14"/>
    </row>
    <row r="1334" ht="24">
      <c r="G1334" s="14"/>
    </row>
    <row r="1335" ht="24">
      <c r="G1335" s="14"/>
    </row>
    <row r="1336" ht="24">
      <c r="G1336" s="14"/>
    </row>
    <row r="1337" ht="24">
      <c r="G1337" s="14"/>
    </row>
    <row r="1338" ht="24">
      <c r="G1338" s="14"/>
    </row>
    <row r="1339" ht="24">
      <c r="G1339" s="14"/>
    </row>
    <row r="1340" ht="24">
      <c r="G1340" s="14"/>
    </row>
    <row r="1341" ht="24">
      <c r="G1341" s="14"/>
    </row>
    <row r="1342" ht="24">
      <c r="G1342" s="14"/>
    </row>
    <row r="1343" ht="24">
      <c r="G1343" s="14"/>
    </row>
    <row r="1344" ht="24">
      <c r="G1344" s="14"/>
    </row>
    <row r="1345" ht="24">
      <c r="G1345" s="14"/>
    </row>
    <row r="1346" ht="24">
      <c r="G1346" s="14"/>
    </row>
    <row r="1347" ht="24">
      <c r="G1347" s="14"/>
    </row>
    <row r="1348" ht="24">
      <c r="G1348" s="14"/>
    </row>
    <row r="1349" ht="24">
      <c r="G1349" s="14"/>
    </row>
    <row r="1350" ht="24">
      <c r="G1350" s="14"/>
    </row>
    <row r="1351" ht="24">
      <c r="G1351" s="14"/>
    </row>
    <row r="1352" ht="24">
      <c r="G1352" s="14"/>
    </row>
    <row r="1353" ht="24">
      <c r="G1353" s="14"/>
    </row>
    <row r="1354" ht="24">
      <c r="G1354" s="14"/>
    </row>
    <row r="1355" ht="24">
      <c r="G1355" s="14"/>
    </row>
    <row r="1356" ht="24">
      <c r="G1356" s="14"/>
    </row>
    <row r="1357" ht="24">
      <c r="G1357" s="14"/>
    </row>
    <row r="1358" ht="24">
      <c r="G1358" s="14"/>
    </row>
    <row r="1359" ht="24">
      <c r="G1359" s="14"/>
    </row>
    <row r="1360" ht="24">
      <c r="G1360" s="14"/>
    </row>
    <row r="1361" ht="24">
      <c r="G1361" s="14"/>
    </row>
    <row r="1362" ht="24">
      <c r="G1362" s="14"/>
    </row>
    <row r="1363" ht="24">
      <c r="G1363" s="14"/>
    </row>
    <row r="1364" ht="24">
      <c r="G1364" s="14"/>
    </row>
    <row r="1365" ht="24">
      <c r="G1365" s="14"/>
    </row>
    <row r="1366" ht="24">
      <c r="G1366" s="14"/>
    </row>
    <row r="1367" ht="24">
      <c r="G1367" s="14"/>
    </row>
    <row r="1368" ht="24">
      <c r="G1368" s="14"/>
    </row>
    <row r="1369" ht="24">
      <c r="G1369" s="14"/>
    </row>
    <row r="1370" ht="24">
      <c r="G1370" s="14"/>
    </row>
    <row r="1371" ht="24">
      <c r="G1371" s="14"/>
    </row>
    <row r="1372" ht="24">
      <c r="G1372" s="14"/>
    </row>
    <row r="1373" ht="24">
      <c r="G1373" s="14"/>
    </row>
    <row r="1374" ht="24">
      <c r="G1374" s="14"/>
    </row>
    <row r="1375" ht="24">
      <c r="G1375" s="14"/>
    </row>
    <row r="1376" ht="24">
      <c r="G1376" s="14"/>
    </row>
    <row r="1377" ht="24">
      <c r="G1377" s="14"/>
    </row>
    <row r="1378" ht="24">
      <c r="G1378" s="14"/>
    </row>
    <row r="1379" ht="24">
      <c r="G1379" s="14"/>
    </row>
    <row r="1380" ht="24">
      <c r="G1380" s="14"/>
    </row>
    <row r="1381" ht="24">
      <c r="G1381" s="14"/>
    </row>
    <row r="1382" ht="24">
      <c r="G1382" s="14"/>
    </row>
    <row r="1383" ht="24">
      <c r="G1383" s="14"/>
    </row>
    <row r="1384" ht="24">
      <c r="G1384" s="14"/>
    </row>
    <row r="1385" ht="24">
      <c r="G1385" s="14"/>
    </row>
    <row r="1386" ht="24">
      <c r="G1386" s="14"/>
    </row>
    <row r="1387" ht="24">
      <c r="G1387" s="14"/>
    </row>
    <row r="1388" ht="24">
      <c r="G1388" s="14"/>
    </row>
    <row r="1389" ht="24">
      <c r="G1389" s="14"/>
    </row>
    <row r="1390" ht="24">
      <c r="G1390" s="14"/>
    </row>
    <row r="1391" ht="24">
      <c r="G1391" s="14"/>
    </row>
    <row r="1392" ht="24">
      <c r="G1392" s="14"/>
    </row>
    <row r="1393" ht="24">
      <c r="G1393" s="14"/>
    </row>
    <row r="1394" ht="24">
      <c r="G1394" s="14"/>
    </row>
    <row r="1395" ht="24">
      <c r="G1395" s="14"/>
    </row>
    <row r="1396" ht="24">
      <c r="G1396" s="14"/>
    </row>
    <row r="1397" ht="24">
      <c r="G1397" s="14"/>
    </row>
    <row r="1398" ht="24">
      <c r="G1398" s="14"/>
    </row>
    <row r="1399" ht="24">
      <c r="G1399" s="14"/>
    </row>
    <row r="1400" ht="24">
      <c r="G1400" s="14"/>
    </row>
    <row r="1401" ht="24">
      <c r="G1401" s="14"/>
    </row>
    <row r="1402" ht="24">
      <c r="G1402" s="14"/>
    </row>
    <row r="1403" ht="24">
      <c r="G1403" s="14"/>
    </row>
    <row r="1404" ht="24">
      <c r="G1404" s="14"/>
    </row>
    <row r="1405" ht="24">
      <c r="G1405" s="14"/>
    </row>
    <row r="1406" ht="24">
      <c r="G1406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2">
      <selection activeCell="G37" sqref="G37"/>
    </sheetView>
  </sheetViews>
  <sheetFormatPr defaultColWidth="9.140625" defaultRowHeight="21.7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0.8515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8.8515625" style="43" bestFit="1" customWidth="1"/>
    <col min="10" max="11" width="8.421875" style="43" bestFit="1" customWidth="1"/>
    <col min="12" max="12" width="10.00390625" style="43" bestFit="1" customWidth="1"/>
    <col min="13" max="16384" width="9.140625" style="43" customWidth="1"/>
  </cols>
  <sheetData>
    <row r="1" spans="1:12" s="18" customFormat="1" ht="21" customHeight="1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s="18" customFormat="1" ht="21" customHeight="1">
      <c r="A2" s="258" t="s">
        <v>147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s="18" customFormat="1" ht="21" customHeight="1">
      <c r="A3" s="261" t="s">
        <v>113</v>
      </c>
      <c r="B3" s="261"/>
      <c r="C3" s="261"/>
      <c r="D3" s="262" t="s">
        <v>114</v>
      </c>
      <c r="E3" s="262"/>
      <c r="F3" s="262"/>
      <c r="G3" s="248" t="s">
        <v>26</v>
      </c>
      <c r="H3" s="248"/>
      <c r="I3" s="248"/>
      <c r="J3" s="249" t="s">
        <v>148</v>
      </c>
      <c r="K3" s="249"/>
      <c r="L3" s="249"/>
    </row>
    <row r="4" spans="1:12" s="18" customFormat="1" ht="21" customHeight="1">
      <c r="A4" s="255" t="s">
        <v>45</v>
      </c>
      <c r="B4" s="255"/>
      <c r="C4" s="255"/>
      <c r="D4" s="256" t="s">
        <v>46</v>
      </c>
      <c r="E4" s="257"/>
      <c r="F4" s="257"/>
      <c r="G4" s="248" t="s">
        <v>145</v>
      </c>
      <c r="H4" s="248"/>
      <c r="I4" s="248"/>
      <c r="J4" s="249" t="s">
        <v>27</v>
      </c>
      <c r="K4" s="249"/>
      <c r="L4" s="249"/>
    </row>
    <row r="5" spans="1:12" s="18" customFormat="1" ht="45" customHeight="1">
      <c r="A5" s="252" t="s">
        <v>5</v>
      </c>
      <c r="B5" s="19" t="s">
        <v>6</v>
      </c>
      <c r="C5" s="253" t="s">
        <v>7</v>
      </c>
      <c r="D5" s="253"/>
      <c r="E5" s="20" t="s">
        <v>8</v>
      </c>
      <c r="F5" s="21" t="s">
        <v>9</v>
      </c>
      <c r="G5" s="250" t="s">
        <v>28</v>
      </c>
      <c r="H5" s="254" t="s">
        <v>29</v>
      </c>
      <c r="I5" s="245" t="s">
        <v>30</v>
      </c>
      <c r="J5" s="247" t="s">
        <v>31</v>
      </c>
      <c r="K5" s="247"/>
      <c r="L5" s="247"/>
    </row>
    <row r="6" spans="1:12" s="18" customFormat="1" ht="42" customHeight="1">
      <c r="A6" s="252"/>
      <c r="B6" s="22" t="s">
        <v>32</v>
      </c>
      <c r="C6" s="23" t="s">
        <v>12</v>
      </c>
      <c r="D6" s="24" t="s">
        <v>13</v>
      </c>
      <c r="E6" s="25" t="s">
        <v>14</v>
      </c>
      <c r="F6" s="26" t="s">
        <v>15</v>
      </c>
      <c r="G6" s="251"/>
      <c r="H6" s="254"/>
      <c r="I6" s="246"/>
      <c r="J6" s="27" t="s">
        <v>33</v>
      </c>
      <c r="K6" s="28" t="s">
        <v>34</v>
      </c>
      <c r="L6" s="29" t="s">
        <v>35</v>
      </c>
    </row>
    <row r="7" spans="1:12" s="18" customFormat="1" ht="19.5" customHeight="1">
      <c r="A7" s="30" t="s">
        <v>16</v>
      </c>
      <c r="B7" s="31" t="s">
        <v>17</v>
      </c>
      <c r="C7" s="32" t="s">
        <v>18</v>
      </c>
      <c r="D7" s="33" t="s">
        <v>19</v>
      </c>
      <c r="E7" s="34" t="s">
        <v>36</v>
      </c>
      <c r="F7" s="35" t="s">
        <v>37</v>
      </c>
      <c r="G7" s="30" t="s">
        <v>22</v>
      </c>
      <c r="H7" s="30" t="s">
        <v>38</v>
      </c>
      <c r="I7" s="36" t="s">
        <v>16</v>
      </c>
      <c r="J7" s="37" t="s">
        <v>39</v>
      </c>
      <c r="K7" s="38" t="s">
        <v>40</v>
      </c>
      <c r="L7" s="39" t="s">
        <v>41</v>
      </c>
    </row>
    <row r="8" spans="1:12" s="40" customFormat="1" ht="16.5" customHeight="1">
      <c r="A8" s="200">
        <v>22740</v>
      </c>
      <c r="B8" s="201">
        <v>332.81</v>
      </c>
      <c r="C8" s="201">
        <v>0.217</v>
      </c>
      <c r="D8" s="92">
        <f aca="true" t="shared" si="0" ref="D8:D34">C8*0.0864</f>
        <v>0.0187488</v>
      </c>
      <c r="E8" s="92">
        <f>SUM(J8:L8)/3</f>
        <v>2.14762</v>
      </c>
      <c r="F8" s="92">
        <f aca="true" t="shared" si="1" ref="F8:F15">E8*D8</f>
        <v>0.040265297856</v>
      </c>
      <c r="G8" s="213" t="s">
        <v>72</v>
      </c>
      <c r="H8" s="93">
        <v>1</v>
      </c>
      <c r="I8" s="94">
        <v>22740</v>
      </c>
      <c r="J8" s="201">
        <v>0</v>
      </c>
      <c r="K8" s="201">
        <v>0</v>
      </c>
      <c r="L8" s="201">
        <v>6.44286</v>
      </c>
    </row>
    <row r="9" spans="1:12" s="40" customFormat="1" ht="16.5" customHeight="1">
      <c r="A9" s="200">
        <v>22759</v>
      </c>
      <c r="B9" s="201">
        <v>332.8</v>
      </c>
      <c r="C9" s="201">
        <v>0.207</v>
      </c>
      <c r="D9" s="92">
        <f t="shared" si="0"/>
        <v>0.0178848</v>
      </c>
      <c r="E9" s="92">
        <f aca="true" t="shared" si="2" ref="E9:E15">SUM(J9:L9)/3</f>
        <v>10.85804</v>
      </c>
      <c r="F9" s="92">
        <f t="shared" si="1"/>
        <v>0.194193873792</v>
      </c>
      <c r="G9" s="214" t="s">
        <v>73</v>
      </c>
      <c r="H9" s="93">
        <f aca="true" t="shared" si="3" ref="H9:H34">+H8+1</f>
        <v>2</v>
      </c>
      <c r="I9" s="94">
        <v>22759</v>
      </c>
      <c r="J9" s="201">
        <v>4.66744</v>
      </c>
      <c r="K9" s="201">
        <v>27.90668</v>
      </c>
      <c r="L9" s="201">
        <v>0</v>
      </c>
    </row>
    <row r="10" spans="1:13" s="40" customFormat="1" ht="16.5" customHeight="1">
      <c r="A10" s="200">
        <v>22781</v>
      </c>
      <c r="B10" s="201">
        <v>332.85</v>
      </c>
      <c r="C10" s="201">
        <v>0.229</v>
      </c>
      <c r="D10" s="92">
        <f t="shared" si="0"/>
        <v>0.0197856</v>
      </c>
      <c r="E10" s="92">
        <f t="shared" si="2"/>
        <v>16.978796666666664</v>
      </c>
      <c r="F10" s="92">
        <f t="shared" si="1"/>
        <v>0.33593567932799995</v>
      </c>
      <c r="G10" s="214" t="s">
        <v>74</v>
      </c>
      <c r="H10" s="93">
        <f t="shared" si="3"/>
        <v>3</v>
      </c>
      <c r="I10" s="94">
        <v>22781</v>
      </c>
      <c r="J10" s="201">
        <v>17.87438</v>
      </c>
      <c r="K10" s="201">
        <v>19.93865</v>
      </c>
      <c r="L10" s="201">
        <v>13.12336</v>
      </c>
      <c r="M10" s="41"/>
    </row>
    <row r="11" spans="1:13" s="40" customFormat="1" ht="16.5" customHeight="1">
      <c r="A11" s="200">
        <v>22787</v>
      </c>
      <c r="B11" s="201">
        <v>332.85</v>
      </c>
      <c r="C11" s="201">
        <v>0.394</v>
      </c>
      <c r="D11" s="92">
        <f t="shared" si="0"/>
        <v>0.034041600000000005</v>
      </c>
      <c r="E11" s="92">
        <f t="shared" si="2"/>
        <v>20.760066666666667</v>
      </c>
      <c r="F11" s="92">
        <f t="shared" si="1"/>
        <v>0.7067058854400001</v>
      </c>
      <c r="G11" s="213" t="s">
        <v>75</v>
      </c>
      <c r="H11" s="93">
        <f t="shared" si="3"/>
        <v>4</v>
      </c>
      <c r="I11" s="94">
        <v>22787</v>
      </c>
      <c r="J11" s="201">
        <v>28.57539</v>
      </c>
      <c r="K11" s="201">
        <v>18.99773</v>
      </c>
      <c r="L11" s="201">
        <v>14.70708</v>
      </c>
      <c r="M11" s="41"/>
    </row>
    <row r="12" spans="1:13" s="40" customFormat="1" ht="16.5" customHeight="1">
      <c r="A12" s="200">
        <v>22807</v>
      </c>
      <c r="B12" s="201">
        <v>332.85</v>
      </c>
      <c r="C12" s="201">
        <v>0.446</v>
      </c>
      <c r="D12" s="92">
        <f t="shared" si="0"/>
        <v>0.0385344</v>
      </c>
      <c r="E12" s="92">
        <f t="shared" si="2"/>
        <v>27.73024</v>
      </c>
      <c r="F12" s="92">
        <f t="shared" si="1"/>
        <v>1.068568160256</v>
      </c>
      <c r="G12" s="213" t="s">
        <v>76</v>
      </c>
      <c r="H12" s="93">
        <f t="shared" si="3"/>
        <v>5</v>
      </c>
      <c r="I12" s="94">
        <v>22807</v>
      </c>
      <c r="J12" s="201">
        <v>39.13331</v>
      </c>
      <c r="K12" s="201">
        <v>26.80571</v>
      </c>
      <c r="L12" s="201">
        <v>17.2517</v>
      </c>
      <c r="M12" s="41"/>
    </row>
    <row r="13" spans="1:13" s="40" customFormat="1" ht="16.5" customHeight="1">
      <c r="A13" s="200">
        <v>22815</v>
      </c>
      <c r="B13" s="201">
        <v>332.86</v>
      </c>
      <c r="C13" s="201">
        <v>0.241</v>
      </c>
      <c r="D13" s="92">
        <f t="shared" si="0"/>
        <v>0.0208224</v>
      </c>
      <c r="E13" s="92">
        <f t="shared" si="2"/>
        <v>27.410659999999996</v>
      </c>
      <c r="F13" s="92">
        <f t="shared" si="1"/>
        <v>0.570755726784</v>
      </c>
      <c r="G13" s="213" t="s">
        <v>77</v>
      </c>
      <c r="H13" s="93">
        <f t="shared" si="3"/>
        <v>6</v>
      </c>
      <c r="I13" s="94">
        <v>22815</v>
      </c>
      <c r="J13" s="201">
        <v>20.00061</v>
      </c>
      <c r="K13" s="201">
        <v>38.64646</v>
      </c>
      <c r="L13" s="201">
        <v>23.58491</v>
      </c>
      <c r="M13" s="41"/>
    </row>
    <row r="14" spans="1:13" s="40" customFormat="1" ht="16.5" customHeight="1">
      <c r="A14" s="200">
        <v>22822</v>
      </c>
      <c r="B14" s="201">
        <v>332.84</v>
      </c>
      <c r="C14" s="201">
        <v>0.409</v>
      </c>
      <c r="D14" s="92">
        <f t="shared" si="0"/>
        <v>0.0353376</v>
      </c>
      <c r="E14" s="92">
        <f t="shared" si="2"/>
        <v>91.33111333333333</v>
      </c>
      <c r="F14" s="92">
        <f t="shared" si="1"/>
        <v>3.2274223505279998</v>
      </c>
      <c r="G14" s="213" t="s">
        <v>78</v>
      </c>
      <c r="H14" s="93">
        <f t="shared" si="3"/>
        <v>7</v>
      </c>
      <c r="I14" s="94">
        <v>22822</v>
      </c>
      <c r="J14" s="201">
        <v>76.84814</v>
      </c>
      <c r="K14" s="201">
        <v>106.82835</v>
      </c>
      <c r="L14" s="201">
        <v>90.31685</v>
      </c>
      <c r="M14" s="41"/>
    </row>
    <row r="15" spans="1:13" s="40" customFormat="1" ht="16.5" customHeight="1">
      <c r="A15" s="200">
        <v>22836</v>
      </c>
      <c r="B15" s="201">
        <v>322.84</v>
      </c>
      <c r="C15" s="201">
        <v>0.21</v>
      </c>
      <c r="D15" s="92">
        <f t="shared" si="0"/>
        <v>0.018144</v>
      </c>
      <c r="E15" s="92">
        <f t="shared" si="2"/>
        <v>35.78158333333334</v>
      </c>
      <c r="F15" s="92">
        <f t="shared" si="1"/>
        <v>0.6492210480000001</v>
      </c>
      <c r="G15" s="213" t="s">
        <v>79</v>
      </c>
      <c r="H15" s="93">
        <f t="shared" si="3"/>
        <v>8</v>
      </c>
      <c r="I15" s="94">
        <v>22836</v>
      </c>
      <c r="J15" s="201">
        <v>47.70953</v>
      </c>
      <c r="K15" s="201">
        <v>34.94881</v>
      </c>
      <c r="L15" s="201">
        <v>24.68641</v>
      </c>
      <c r="M15" s="41"/>
    </row>
    <row r="16" spans="1:13" s="40" customFormat="1" ht="16.5" customHeight="1">
      <c r="A16" s="200">
        <v>22850</v>
      </c>
      <c r="B16" s="201">
        <v>322.82</v>
      </c>
      <c r="C16" s="201">
        <v>10.5</v>
      </c>
      <c r="D16" s="92">
        <f>C16*0.0864</f>
        <v>0.9072</v>
      </c>
      <c r="E16" s="92">
        <f>SUM(J16:L16)/3</f>
        <v>29.27797666666667</v>
      </c>
      <c r="F16" s="92">
        <f>E16*D16</f>
        <v>26.560980432000004</v>
      </c>
      <c r="G16" s="213" t="s">
        <v>80</v>
      </c>
      <c r="H16" s="93">
        <f t="shared" si="3"/>
        <v>9</v>
      </c>
      <c r="I16" s="94">
        <v>22850</v>
      </c>
      <c r="J16" s="201">
        <v>35.89019</v>
      </c>
      <c r="K16" s="201">
        <v>20.53787</v>
      </c>
      <c r="L16" s="201">
        <v>31.40587</v>
      </c>
      <c r="M16" s="41"/>
    </row>
    <row r="17" spans="1:13" s="40" customFormat="1" ht="16.5" customHeight="1">
      <c r="A17" s="200">
        <v>22865</v>
      </c>
      <c r="B17" s="201">
        <v>334.1</v>
      </c>
      <c r="C17" s="201">
        <v>28.371</v>
      </c>
      <c r="D17" s="92">
        <f t="shared" si="0"/>
        <v>2.4512544</v>
      </c>
      <c r="E17" s="92">
        <f aca="true" t="shared" si="4" ref="E17:E34">SUM(J17:L17)/3</f>
        <v>190.23330666666666</v>
      </c>
      <c r="F17" s="92">
        <f aca="true" t="shared" si="5" ref="F17:F34">E17*D17</f>
        <v>466.31022999321596</v>
      </c>
      <c r="G17" s="213" t="s">
        <v>81</v>
      </c>
      <c r="H17" s="93">
        <f t="shared" si="3"/>
        <v>10</v>
      </c>
      <c r="I17" s="94">
        <v>22865</v>
      </c>
      <c r="J17" s="201">
        <v>22.87968</v>
      </c>
      <c r="K17" s="201">
        <v>196.69828</v>
      </c>
      <c r="L17" s="201">
        <v>351.12196</v>
      </c>
      <c r="M17" s="41"/>
    </row>
    <row r="18" spans="1:13" s="40" customFormat="1" ht="16.5" customHeight="1">
      <c r="A18" s="200">
        <v>22879</v>
      </c>
      <c r="B18" s="201">
        <v>332.83</v>
      </c>
      <c r="C18" s="201">
        <v>0.77</v>
      </c>
      <c r="D18" s="92">
        <f t="shared" si="0"/>
        <v>0.066528</v>
      </c>
      <c r="E18" s="92">
        <f t="shared" si="4"/>
        <v>151.78928</v>
      </c>
      <c r="F18" s="92">
        <f t="shared" si="5"/>
        <v>10.09823721984</v>
      </c>
      <c r="G18" s="213" t="s">
        <v>82</v>
      </c>
      <c r="H18" s="93">
        <f t="shared" si="3"/>
        <v>11</v>
      </c>
      <c r="I18" s="94">
        <v>22879</v>
      </c>
      <c r="J18" s="201">
        <v>129.57798</v>
      </c>
      <c r="K18" s="201">
        <v>143.46294</v>
      </c>
      <c r="L18" s="201">
        <v>182.32692</v>
      </c>
      <c r="M18" s="41"/>
    </row>
    <row r="19" spans="1:13" s="40" customFormat="1" ht="16.5" customHeight="1">
      <c r="A19" s="200">
        <v>22884</v>
      </c>
      <c r="B19" s="201">
        <v>334.08</v>
      </c>
      <c r="C19" s="201">
        <v>25.022</v>
      </c>
      <c r="D19" s="92">
        <f t="shared" si="0"/>
        <v>2.1619008</v>
      </c>
      <c r="E19" s="92">
        <f t="shared" si="4"/>
        <v>237.36542333333333</v>
      </c>
      <c r="F19" s="92">
        <f t="shared" si="5"/>
        <v>513.160498596672</v>
      </c>
      <c r="G19" s="213" t="s">
        <v>83</v>
      </c>
      <c r="H19" s="93">
        <f t="shared" si="3"/>
        <v>12</v>
      </c>
      <c r="I19" s="94">
        <v>22884</v>
      </c>
      <c r="J19" s="201">
        <v>230.89573</v>
      </c>
      <c r="K19" s="201">
        <v>239.09331</v>
      </c>
      <c r="L19" s="201">
        <v>242.10723</v>
      </c>
      <c r="M19" s="41"/>
    </row>
    <row r="20" spans="1:13" s="40" customFormat="1" ht="16.5" customHeight="1">
      <c r="A20" s="200">
        <v>22892</v>
      </c>
      <c r="B20" s="201">
        <v>334.85</v>
      </c>
      <c r="C20" s="201">
        <v>48.35</v>
      </c>
      <c r="D20" s="92">
        <f t="shared" si="0"/>
        <v>4.177440000000001</v>
      </c>
      <c r="E20" s="92">
        <f t="shared" si="4"/>
        <v>389.03250333333335</v>
      </c>
      <c r="F20" s="92">
        <f t="shared" si="5"/>
        <v>1625.1599407248004</v>
      </c>
      <c r="G20" s="213" t="s">
        <v>84</v>
      </c>
      <c r="H20" s="93">
        <f t="shared" si="3"/>
        <v>13</v>
      </c>
      <c r="I20" s="94">
        <v>22892</v>
      </c>
      <c r="J20" s="201">
        <v>390.25131</v>
      </c>
      <c r="K20" s="201">
        <v>376.03462</v>
      </c>
      <c r="L20" s="201">
        <v>400.81158</v>
      </c>
      <c r="M20" s="41"/>
    </row>
    <row r="21" spans="1:13" s="40" customFormat="1" ht="16.5" customHeight="1">
      <c r="A21" s="200">
        <v>22900</v>
      </c>
      <c r="B21" s="201">
        <v>333.06</v>
      </c>
      <c r="C21" s="201">
        <v>0.602</v>
      </c>
      <c r="D21" s="92">
        <f t="shared" si="0"/>
        <v>0.0520128</v>
      </c>
      <c r="E21" s="92">
        <f t="shared" si="4"/>
        <v>44.163846666666664</v>
      </c>
      <c r="F21" s="92">
        <f t="shared" si="5"/>
        <v>2.2970853239039997</v>
      </c>
      <c r="G21" s="213" t="s">
        <v>85</v>
      </c>
      <c r="H21" s="93">
        <f t="shared" si="3"/>
        <v>14</v>
      </c>
      <c r="I21" s="94">
        <v>22900</v>
      </c>
      <c r="J21" s="201">
        <v>42.83211</v>
      </c>
      <c r="K21" s="201">
        <v>47.74714</v>
      </c>
      <c r="L21" s="201">
        <v>41.91229</v>
      </c>
      <c r="M21" s="41"/>
    </row>
    <row r="22" spans="1:12" s="40" customFormat="1" ht="16.5" customHeight="1">
      <c r="A22" s="200">
        <v>22907</v>
      </c>
      <c r="B22" s="201">
        <v>333.05</v>
      </c>
      <c r="C22" s="201">
        <v>0.46</v>
      </c>
      <c r="D22" s="92">
        <f t="shared" si="0"/>
        <v>0.039744</v>
      </c>
      <c r="E22" s="92">
        <f t="shared" si="4"/>
        <v>43.15766</v>
      </c>
      <c r="F22" s="92">
        <f t="shared" si="5"/>
        <v>1.71525803904</v>
      </c>
      <c r="G22" s="213" t="s">
        <v>86</v>
      </c>
      <c r="H22" s="93">
        <f t="shared" si="3"/>
        <v>15</v>
      </c>
      <c r="I22" s="94">
        <v>22907</v>
      </c>
      <c r="J22" s="201">
        <v>44.05731</v>
      </c>
      <c r="K22" s="201">
        <v>56.41706</v>
      </c>
      <c r="L22" s="201">
        <v>28.99861</v>
      </c>
    </row>
    <row r="23" spans="1:12" s="40" customFormat="1" ht="16.5" customHeight="1">
      <c r="A23" s="200">
        <v>22921</v>
      </c>
      <c r="B23" s="201">
        <v>332.9</v>
      </c>
      <c r="C23" s="201">
        <v>0.78</v>
      </c>
      <c r="D23" s="92">
        <f t="shared" si="0"/>
        <v>0.06739200000000001</v>
      </c>
      <c r="E23" s="92">
        <f t="shared" si="4"/>
        <v>9.13302</v>
      </c>
      <c r="F23" s="92">
        <f t="shared" si="5"/>
        <v>0.6154924838400001</v>
      </c>
      <c r="G23" s="213" t="s">
        <v>87</v>
      </c>
      <c r="H23" s="93">
        <f t="shared" si="3"/>
        <v>16</v>
      </c>
      <c r="I23" s="94">
        <v>22921</v>
      </c>
      <c r="J23" s="201">
        <v>0</v>
      </c>
      <c r="K23" s="201">
        <v>1.16555</v>
      </c>
      <c r="L23" s="201">
        <v>26.23351</v>
      </c>
    </row>
    <row r="24" spans="1:12" s="40" customFormat="1" ht="16.5" customHeight="1">
      <c r="A24" s="200">
        <v>22929</v>
      </c>
      <c r="B24" s="201">
        <v>332.89</v>
      </c>
      <c r="C24" s="201">
        <v>0.515</v>
      </c>
      <c r="D24" s="92">
        <f t="shared" si="0"/>
        <v>0.044496</v>
      </c>
      <c r="E24" s="92">
        <f t="shared" si="4"/>
        <v>11.93424</v>
      </c>
      <c r="F24" s="92">
        <f t="shared" si="5"/>
        <v>0.5310259430400001</v>
      </c>
      <c r="G24" s="213" t="s">
        <v>88</v>
      </c>
      <c r="H24" s="93">
        <f t="shared" si="3"/>
        <v>17</v>
      </c>
      <c r="I24" s="94">
        <v>22929</v>
      </c>
      <c r="J24" s="201">
        <v>11.68969</v>
      </c>
      <c r="K24" s="201">
        <v>13.09253</v>
      </c>
      <c r="L24" s="201">
        <v>11.0205</v>
      </c>
    </row>
    <row r="25" spans="1:12" s="40" customFormat="1" ht="16.5" customHeight="1">
      <c r="A25" s="200">
        <v>22951</v>
      </c>
      <c r="B25" s="201">
        <v>332.76</v>
      </c>
      <c r="C25" s="201">
        <v>0.384</v>
      </c>
      <c r="D25" s="92">
        <f t="shared" si="0"/>
        <v>0.0331776</v>
      </c>
      <c r="E25" s="92">
        <f t="shared" si="4"/>
        <v>36.00567</v>
      </c>
      <c r="F25" s="92">
        <f t="shared" si="5"/>
        <v>1.194581716992</v>
      </c>
      <c r="G25" s="213" t="s">
        <v>89</v>
      </c>
      <c r="H25" s="93">
        <f t="shared" si="3"/>
        <v>18</v>
      </c>
      <c r="I25" s="94">
        <v>22951</v>
      </c>
      <c r="J25" s="201">
        <v>28.71752</v>
      </c>
      <c r="K25" s="201">
        <v>45.16846</v>
      </c>
      <c r="L25" s="201">
        <v>34.13103</v>
      </c>
    </row>
    <row r="26" spans="1:12" s="40" customFormat="1" ht="16.5" customHeight="1">
      <c r="A26" s="200">
        <v>22970</v>
      </c>
      <c r="B26" s="201">
        <v>332.9</v>
      </c>
      <c r="C26" s="201">
        <v>0.556</v>
      </c>
      <c r="D26" s="92">
        <f t="shared" si="0"/>
        <v>0.04803840000000001</v>
      </c>
      <c r="E26" s="92">
        <f t="shared" si="4"/>
        <v>22.692619999999994</v>
      </c>
      <c r="F26" s="92">
        <f t="shared" si="5"/>
        <v>1.090117156608</v>
      </c>
      <c r="G26" s="213" t="s">
        <v>90</v>
      </c>
      <c r="H26" s="93">
        <f>+H25+1</f>
        <v>19</v>
      </c>
      <c r="I26" s="94">
        <v>22970</v>
      </c>
      <c r="J26" s="201">
        <v>20.73315</v>
      </c>
      <c r="K26" s="201">
        <v>22.04401</v>
      </c>
      <c r="L26" s="201">
        <v>25.3007</v>
      </c>
    </row>
    <row r="27" spans="1:12" s="40" customFormat="1" ht="16.5" customHeight="1">
      <c r="A27" s="200">
        <v>22982</v>
      </c>
      <c r="B27" s="201">
        <v>332.51</v>
      </c>
      <c r="C27" s="201">
        <v>0.257</v>
      </c>
      <c r="D27" s="92">
        <f t="shared" si="0"/>
        <v>0.0222048</v>
      </c>
      <c r="E27" s="92">
        <f t="shared" si="4"/>
        <v>27.071883333333336</v>
      </c>
      <c r="F27" s="92">
        <f t="shared" si="5"/>
        <v>0.6011257550400001</v>
      </c>
      <c r="G27" s="213" t="s">
        <v>69</v>
      </c>
      <c r="H27" s="93">
        <f t="shared" si="3"/>
        <v>20</v>
      </c>
      <c r="I27" s="94">
        <v>22982</v>
      </c>
      <c r="J27" s="201">
        <v>36.68603</v>
      </c>
      <c r="K27" s="201">
        <v>19.51975</v>
      </c>
      <c r="L27" s="201">
        <v>25.00987</v>
      </c>
    </row>
    <row r="28" spans="1:12" s="40" customFormat="1" ht="16.5" customHeight="1">
      <c r="A28" s="200">
        <v>22996</v>
      </c>
      <c r="B28" s="201">
        <v>332.5</v>
      </c>
      <c r="C28" s="201">
        <v>0.224</v>
      </c>
      <c r="D28" s="92">
        <f t="shared" si="0"/>
        <v>0.019353600000000002</v>
      </c>
      <c r="E28" s="92">
        <f t="shared" si="4"/>
        <v>28.26471666666667</v>
      </c>
      <c r="F28" s="92">
        <f t="shared" si="5"/>
        <v>0.5470240204800001</v>
      </c>
      <c r="G28" s="213" t="s">
        <v>91</v>
      </c>
      <c r="H28" s="93">
        <f t="shared" si="3"/>
        <v>21</v>
      </c>
      <c r="I28" s="94">
        <v>22996</v>
      </c>
      <c r="J28" s="201">
        <v>27.31681</v>
      </c>
      <c r="K28" s="201">
        <v>26.39492</v>
      </c>
      <c r="L28" s="201">
        <v>31.08242</v>
      </c>
    </row>
    <row r="29" spans="1:12" s="40" customFormat="1" ht="16.5" customHeight="1">
      <c r="A29" s="200">
        <v>23026</v>
      </c>
      <c r="B29" s="201">
        <v>332.5</v>
      </c>
      <c r="C29" s="202">
        <v>0.179</v>
      </c>
      <c r="D29" s="92">
        <f t="shared" si="0"/>
        <v>0.0154656</v>
      </c>
      <c r="E29" s="92">
        <f t="shared" si="4"/>
        <v>19.99913666666667</v>
      </c>
      <c r="F29" s="92">
        <f t="shared" si="5"/>
        <v>0.309298648032</v>
      </c>
      <c r="G29" s="213" t="s">
        <v>92</v>
      </c>
      <c r="H29" s="93">
        <f t="shared" si="3"/>
        <v>22</v>
      </c>
      <c r="I29" s="94">
        <v>23026</v>
      </c>
      <c r="J29" s="201">
        <v>20.97553</v>
      </c>
      <c r="K29" s="201">
        <v>7.88271</v>
      </c>
      <c r="L29" s="201">
        <v>31.13917</v>
      </c>
    </row>
    <row r="30" spans="1:12" s="40" customFormat="1" ht="16.5" customHeight="1">
      <c r="A30" s="200">
        <v>23038</v>
      </c>
      <c r="B30" s="201">
        <v>332.5</v>
      </c>
      <c r="C30" s="202">
        <v>0.297</v>
      </c>
      <c r="D30" s="92">
        <f t="shared" si="0"/>
        <v>0.0256608</v>
      </c>
      <c r="E30" s="92">
        <f t="shared" si="4"/>
        <v>27.91871666666667</v>
      </c>
      <c r="F30" s="92">
        <f t="shared" si="5"/>
        <v>0.7164166046400001</v>
      </c>
      <c r="G30" s="213" t="s">
        <v>70</v>
      </c>
      <c r="H30" s="93">
        <f t="shared" si="3"/>
        <v>23</v>
      </c>
      <c r="I30" s="94">
        <v>23038</v>
      </c>
      <c r="J30" s="201">
        <v>27.33878</v>
      </c>
      <c r="K30" s="201">
        <v>22.74155</v>
      </c>
      <c r="L30" s="201">
        <v>33.67582</v>
      </c>
    </row>
    <row r="31" spans="1:12" s="40" customFormat="1" ht="16.5" customHeight="1">
      <c r="A31" s="200">
        <v>23056</v>
      </c>
      <c r="B31" s="201">
        <v>332.5</v>
      </c>
      <c r="C31" s="202">
        <v>0.184</v>
      </c>
      <c r="D31" s="92">
        <f t="shared" si="0"/>
        <v>0.0158976</v>
      </c>
      <c r="E31" s="92">
        <f t="shared" si="4"/>
        <v>3.9784966666666666</v>
      </c>
      <c r="F31" s="92">
        <f t="shared" si="5"/>
        <v>0.063248548608</v>
      </c>
      <c r="G31" s="213" t="s">
        <v>71</v>
      </c>
      <c r="H31" s="93">
        <f t="shared" si="3"/>
        <v>24</v>
      </c>
      <c r="I31" s="94">
        <v>23056</v>
      </c>
      <c r="J31" s="201">
        <v>5.68738</v>
      </c>
      <c r="K31" s="201">
        <v>2.23258</v>
      </c>
      <c r="L31" s="201">
        <v>4.01553</v>
      </c>
    </row>
    <row r="32" spans="1:12" s="40" customFormat="1" ht="16.5" customHeight="1">
      <c r="A32" s="200">
        <v>23067</v>
      </c>
      <c r="B32" s="201">
        <v>332.66</v>
      </c>
      <c r="C32" s="202">
        <v>0.356</v>
      </c>
      <c r="D32" s="92">
        <f t="shared" si="0"/>
        <v>0.0307584</v>
      </c>
      <c r="E32" s="92">
        <f t="shared" si="4"/>
        <v>2.46841</v>
      </c>
      <c r="F32" s="92">
        <f t="shared" si="5"/>
        <v>0.075924342144</v>
      </c>
      <c r="G32" s="213" t="s">
        <v>93</v>
      </c>
      <c r="H32" s="93">
        <f t="shared" si="3"/>
        <v>25</v>
      </c>
      <c r="I32" s="94">
        <v>23067</v>
      </c>
      <c r="J32" s="201">
        <v>1.47137</v>
      </c>
      <c r="K32" s="201">
        <v>3.98394</v>
      </c>
      <c r="L32" s="201">
        <v>1.94992</v>
      </c>
    </row>
    <row r="33" spans="1:12" s="40" customFormat="1" ht="16.5" customHeight="1">
      <c r="A33" s="200">
        <v>23072</v>
      </c>
      <c r="B33" s="201">
        <v>332.5</v>
      </c>
      <c r="C33" s="202">
        <v>0.177</v>
      </c>
      <c r="D33" s="92">
        <f t="shared" si="0"/>
        <v>0.0152928</v>
      </c>
      <c r="E33" s="92">
        <f t="shared" si="4"/>
        <v>54.47871</v>
      </c>
      <c r="F33" s="92">
        <f t="shared" si="5"/>
        <v>0.833132016288</v>
      </c>
      <c r="G33" s="213" t="s">
        <v>94</v>
      </c>
      <c r="H33" s="93">
        <f t="shared" si="3"/>
        <v>26</v>
      </c>
      <c r="I33" s="94">
        <v>23072</v>
      </c>
      <c r="J33" s="201">
        <v>39.30515</v>
      </c>
      <c r="K33" s="201">
        <v>61.84001</v>
      </c>
      <c r="L33" s="201">
        <v>62.29097</v>
      </c>
    </row>
    <row r="34" spans="1:12" s="40" customFormat="1" ht="16.5" customHeight="1">
      <c r="A34" s="200">
        <v>23082</v>
      </c>
      <c r="B34" s="201">
        <v>332.5</v>
      </c>
      <c r="C34" s="202">
        <v>0.159</v>
      </c>
      <c r="D34" s="92">
        <f t="shared" si="0"/>
        <v>0.0137376</v>
      </c>
      <c r="E34" s="92">
        <f t="shared" si="4"/>
        <v>41.65640666666667</v>
      </c>
      <c r="F34" s="92">
        <f t="shared" si="5"/>
        <v>0.5722590522240001</v>
      </c>
      <c r="G34" s="213" t="s">
        <v>95</v>
      </c>
      <c r="H34" s="93">
        <f t="shared" si="3"/>
        <v>27</v>
      </c>
      <c r="I34" s="94">
        <v>23082</v>
      </c>
      <c r="J34" s="201">
        <v>33.66295</v>
      </c>
      <c r="K34" s="201">
        <v>43.6762</v>
      </c>
      <c r="L34" s="201">
        <v>47.63007</v>
      </c>
    </row>
    <row r="35" spans="1:12" s="40" customFormat="1" ht="16.5" customHeight="1">
      <c r="A35" s="200"/>
      <c r="B35" s="202"/>
      <c r="C35" s="202"/>
      <c r="D35" s="92"/>
      <c r="E35" s="92"/>
      <c r="F35" s="92"/>
      <c r="G35" s="213"/>
      <c r="H35" s="93"/>
      <c r="I35" s="94"/>
      <c r="J35" s="201"/>
      <c r="K35" s="201"/>
      <c r="L35" s="201"/>
    </row>
    <row r="36" spans="1:12" s="40" customFormat="1" ht="16.5" customHeight="1">
      <c r="A36" s="200"/>
      <c r="B36" s="202"/>
      <c r="C36" s="202"/>
      <c r="D36" s="92"/>
      <c r="E36" s="92"/>
      <c r="F36" s="92"/>
      <c r="G36" s="213"/>
      <c r="H36" s="93"/>
      <c r="I36" s="94"/>
      <c r="J36" s="201"/>
      <c r="K36" s="201"/>
      <c r="L36" s="201"/>
    </row>
    <row r="37" spans="1:12" s="42" customFormat="1" ht="16.5" customHeight="1">
      <c r="A37" s="200"/>
      <c r="B37" s="202"/>
      <c r="C37" s="202"/>
      <c r="D37" s="92"/>
      <c r="E37" s="92"/>
      <c r="F37" s="92"/>
      <c r="G37" s="215"/>
      <c r="H37" s="93"/>
      <c r="I37" s="94"/>
      <c r="J37" s="201"/>
      <c r="K37" s="201"/>
      <c r="L37" s="201"/>
    </row>
    <row r="38" spans="1:12" ht="16.5" customHeight="1">
      <c r="A38" s="203"/>
      <c r="B38" s="204"/>
      <c r="C38" s="204"/>
      <c r="D38" s="205"/>
      <c r="E38" s="205"/>
      <c r="F38" s="205"/>
      <c r="G38" s="215"/>
      <c r="H38" s="206"/>
      <c r="I38" s="203"/>
      <c r="J38" s="204"/>
      <c r="K38" s="204"/>
      <c r="L38" s="204"/>
    </row>
    <row r="39" spans="1:12" ht="16.5" customHeight="1">
      <c r="A39" s="200"/>
      <c r="B39" s="201"/>
      <c r="C39" s="201"/>
      <c r="D39" s="92"/>
      <c r="E39" s="92"/>
      <c r="F39" s="92"/>
      <c r="G39" s="213"/>
      <c r="H39" s="95"/>
      <c r="I39" s="200"/>
      <c r="J39" s="201"/>
      <c r="K39" s="201"/>
      <c r="L39" s="201"/>
    </row>
    <row r="40" spans="1:12" ht="16.5" customHeight="1">
      <c r="A40" s="200"/>
      <c r="B40" s="201"/>
      <c r="C40" s="201"/>
      <c r="D40" s="92"/>
      <c r="E40" s="92"/>
      <c r="F40" s="92"/>
      <c r="G40" s="213"/>
      <c r="H40" s="95"/>
      <c r="I40" s="200"/>
      <c r="J40" s="201"/>
      <c r="K40" s="201"/>
      <c r="L40" s="201"/>
    </row>
    <row r="41" spans="1:12" ht="16.5" customHeight="1">
      <c r="A41" s="200"/>
      <c r="B41" s="212"/>
      <c r="C41" s="212"/>
      <c r="D41" s="92"/>
      <c r="E41" s="92"/>
      <c r="F41" s="92"/>
      <c r="G41" s="213"/>
      <c r="H41" s="95"/>
      <c r="I41" s="211"/>
      <c r="J41" s="201"/>
      <c r="K41" s="201"/>
      <c r="L41" s="201"/>
    </row>
    <row r="42" spans="1:12" ht="16.5" customHeight="1">
      <c r="A42" s="91"/>
      <c r="B42" s="74"/>
      <c r="C42" s="74"/>
      <c r="D42" s="154"/>
      <c r="E42" s="154"/>
      <c r="F42" s="154"/>
      <c r="G42" s="155"/>
      <c r="H42" s="156"/>
      <c r="I42" s="91"/>
      <c r="J42" s="74"/>
      <c r="K42" s="74"/>
      <c r="L42" s="74"/>
    </row>
    <row r="43" spans="1:12" ht="16.5" customHeight="1">
      <c r="A43" s="91"/>
      <c r="B43" s="74"/>
      <c r="C43" s="74"/>
      <c r="D43" s="154"/>
      <c r="E43" s="154"/>
      <c r="F43" s="154"/>
      <c r="G43" s="155"/>
      <c r="H43" s="156"/>
      <c r="I43" s="91"/>
      <c r="J43" s="74"/>
      <c r="K43" s="74"/>
      <c r="L43" s="74"/>
    </row>
    <row r="44" spans="1:3" ht="26.25">
      <c r="A44" s="91"/>
      <c r="B44" s="74"/>
      <c r="C44" s="74"/>
    </row>
    <row r="45" spans="1:3" ht="26.25">
      <c r="A45" s="91"/>
      <c r="B45" s="74"/>
      <c r="C45" s="74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9" sqref="K9"/>
    </sheetView>
  </sheetViews>
  <sheetFormatPr defaultColWidth="9.140625" defaultRowHeight="21.7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42</v>
      </c>
      <c r="E17" s="46">
        <v>27</v>
      </c>
      <c r="F17" s="47" t="s">
        <v>23</v>
      </c>
    </row>
    <row r="34" spans="4:6" ht="23.25">
      <c r="D34" s="45" t="s">
        <v>43</v>
      </c>
      <c r="E34" s="46">
        <v>406</v>
      </c>
      <c r="F34" s="47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G386" sqref="G386"/>
    </sheetView>
  </sheetViews>
  <sheetFormatPr defaultColWidth="11.421875" defaultRowHeight="21.75"/>
  <cols>
    <col min="1" max="1" width="9.421875" style="59" customWidth="1"/>
    <col min="2" max="2" width="2.7109375" style="60" bestFit="1" customWidth="1"/>
    <col min="3" max="4" width="7.421875" style="61" customWidth="1"/>
    <col min="5" max="5" width="8.421875" style="50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170">
        <v>43556</v>
      </c>
      <c r="B1" s="48">
        <v>37712</v>
      </c>
      <c r="C1"/>
      <c r="D1" s="49">
        <v>332.81</v>
      </c>
      <c r="F1" s="69">
        <v>334</v>
      </c>
      <c r="Q1" s="70"/>
    </row>
    <row r="2" spans="1:17" ht="22.5" customHeight="1">
      <c r="A2" s="170">
        <v>43557</v>
      </c>
      <c r="B2" s="48">
        <v>37713</v>
      </c>
      <c r="C2"/>
      <c r="D2" s="49">
        <v>332.81</v>
      </c>
      <c r="Q2" s="70"/>
    </row>
    <row r="3" spans="1:17" ht="22.5" customHeight="1">
      <c r="A3" s="170">
        <v>43558</v>
      </c>
      <c r="B3" s="48">
        <v>37714</v>
      </c>
      <c r="C3"/>
      <c r="D3" s="49">
        <v>332.81</v>
      </c>
      <c r="Q3" s="70"/>
    </row>
    <row r="4" spans="1:17" ht="22.5" customHeight="1">
      <c r="A4" s="170">
        <v>43559</v>
      </c>
      <c r="B4" s="48">
        <v>37715</v>
      </c>
      <c r="C4"/>
      <c r="D4" s="49">
        <v>332.81</v>
      </c>
      <c r="E4" s="50">
        <v>332.81</v>
      </c>
      <c r="Q4" s="70"/>
    </row>
    <row r="5" spans="1:17" ht="22.5" customHeight="1">
      <c r="A5" s="170">
        <v>43560</v>
      </c>
      <c r="B5" s="48">
        <v>37716</v>
      </c>
      <c r="C5"/>
      <c r="D5" s="49">
        <v>332.81</v>
      </c>
      <c r="Q5" s="70"/>
    </row>
    <row r="6" spans="1:17" ht="22.5" customHeight="1">
      <c r="A6" s="170">
        <v>43561</v>
      </c>
      <c r="B6" s="48">
        <v>37717</v>
      </c>
      <c r="C6"/>
      <c r="D6" s="49">
        <v>332.81</v>
      </c>
      <c r="Q6" s="70"/>
    </row>
    <row r="7" spans="1:17" ht="22.5" customHeight="1">
      <c r="A7" s="170">
        <v>43562</v>
      </c>
      <c r="B7" s="48">
        <v>37718</v>
      </c>
      <c r="C7"/>
      <c r="D7" s="49">
        <v>332.81</v>
      </c>
      <c r="Q7" s="70"/>
    </row>
    <row r="8" spans="1:17" ht="22.5" customHeight="1">
      <c r="A8" s="170">
        <v>43563</v>
      </c>
      <c r="B8" s="48">
        <v>37719</v>
      </c>
      <c r="C8"/>
      <c r="D8" s="49">
        <v>332.81</v>
      </c>
      <c r="Q8" s="70"/>
    </row>
    <row r="9" spans="1:17" ht="22.5" customHeight="1">
      <c r="A9" s="170">
        <v>43564</v>
      </c>
      <c r="B9" s="48">
        <v>37720</v>
      </c>
      <c r="C9"/>
      <c r="D9" s="49">
        <v>332.8</v>
      </c>
      <c r="Q9" s="70"/>
    </row>
    <row r="10" spans="1:17" ht="22.5" customHeight="1">
      <c r="A10" s="170">
        <v>43565</v>
      </c>
      <c r="B10" s="48">
        <v>37721</v>
      </c>
      <c r="C10"/>
      <c r="D10" s="49">
        <v>332.8</v>
      </c>
      <c r="Q10" s="70"/>
    </row>
    <row r="11" spans="1:17" ht="22.5" customHeight="1">
      <c r="A11" s="170">
        <v>43566</v>
      </c>
      <c r="B11" s="48">
        <v>37722</v>
      </c>
      <c r="C11"/>
      <c r="D11" s="49">
        <v>332.8</v>
      </c>
      <c r="E11" s="52"/>
      <c r="Q11" s="70"/>
    </row>
    <row r="12" spans="1:17" ht="22.5" customHeight="1">
      <c r="A12" s="170">
        <v>43567</v>
      </c>
      <c r="B12" s="48">
        <v>37723</v>
      </c>
      <c r="C12"/>
      <c r="D12" s="49">
        <v>332.8</v>
      </c>
      <c r="Q12" s="70"/>
    </row>
    <row r="13" spans="1:17" ht="22.5" customHeight="1">
      <c r="A13" s="170">
        <v>43568</v>
      </c>
      <c r="B13" s="48">
        <v>37724</v>
      </c>
      <c r="C13"/>
      <c r="D13" s="49">
        <v>332.8</v>
      </c>
      <c r="Q13" s="70"/>
    </row>
    <row r="14" spans="1:17" ht="22.5" customHeight="1">
      <c r="A14" s="170">
        <v>43569</v>
      </c>
      <c r="B14" s="48">
        <v>37725</v>
      </c>
      <c r="C14"/>
      <c r="D14" s="49">
        <v>332.8</v>
      </c>
      <c r="Q14" s="70"/>
    </row>
    <row r="15" spans="1:17" ht="22.5" customHeight="1">
      <c r="A15" s="170">
        <v>43570</v>
      </c>
      <c r="B15" s="48">
        <v>37726</v>
      </c>
      <c r="C15"/>
      <c r="D15" s="49">
        <v>332.8</v>
      </c>
      <c r="Q15" s="70"/>
    </row>
    <row r="16" spans="1:17" ht="22.5" customHeight="1">
      <c r="A16" s="170">
        <v>43571</v>
      </c>
      <c r="B16" s="48">
        <v>37727</v>
      </c>
      <c r="C16"/>
      <c r="D16" s="49">
        <v>332.8</v>
      </c>
      <c r="Q16" s="70"/>
    </row>
    <row r="17" spans="1:17" ht="22.5" customHeight="1">
      <c r="A17" s="170">
        <v>43572</v>
      </c>
      <c r="B17" s="48">
        <v>37728</v>
      </c>
      <c r="C17"/>
      <c r="D17" s="49">
        <v>332.8</v>
      </c>
      <c r="J17" s="53" t="s">
        <v>42</v>
      </c>
      <c r="K17" s="54">
        <v>27</v>
      </c>
      <c r="L17" s="55" t="s">
        <v>23</v>
      </c>
      <c r="Q17" s="70"/>
    </row>
    <row r="18" spans="1:17" ht="22.5" customHeight="1">
      <c r="A18" s="170">
        <v>43573</v>
      </c>
      <c r="B18" s="48">
        <v>37729</v>
      </c>
      <c r="C18"/>
      <c r="D18" s="49">
        <v>332.8</v>
      </c>
      <c r="Q18" s="70"/>
    </row>
    <row r="19" spans="1:17" ht="22.5" customHeight="1">
      <c r="A19" s="170">
        <v>43574</v>
      </c>
      <c r="B19" s="48">
        <v>37730</v>
      </c>
      <c r="C19"/>
      <c r="D19" s="49">
        <v>332.8</v>
      </c>
      <c r="Q19" s="70"/>
    </row>
    <row r="20" spans="1:17" ht="22.5" customHeight="1">
      <c r="A20" s="170">
        <v>43575</v>
      </c>
      <c r="B20" s="48">
        <v>37731</v>
      </c>
      <c r="C20"/>
      <c r="D20" s="49">
        <v>332.8</v>
      </c>
      <c r="Q20" s="70"/>
    </row>
    <row r="21" spans="1:17" ht="22.5" customHeight="1">
      <c r="A21" s="170">
        <v>43576</v>
      </c>
      <c r="B21" s="48">
        <v>37732</v>
      </c>
      <c r="C21"/>
      <c r="D21" s="49">
        <v>332.8</v>
      </c>
      <c r="Q21" s="70"/>
    </row>
    <row r="22" spans="1:17" ht="22.5" customHeight="1">
      <c r="A22" s="170">
        <v>43577</v>
      </c>
      <c r="B22" s="48">
        <v>37733</v>
      </c>
      <c r="C22"/>
      <c r="D22" s="49">
        <v>332.8</v>
      </c>
      <c r="Q22" s="70"/>
    </row>
    <row r="23" spans="1:17" ht="22.5" customHeight="1">
      <c r="A23" s="170">
        <v>43578</v>
      </c>
      <c r="B23" s="48">
        <v>37734</v>
      </c>
      <c r="C23"/>
      <c r="D23" s="49">
        <v>332.8</v>
      </c>
      <c r="E23" s="50">
        <v>332.8</v>
      </c>
      <c r="F23" s="50">
        <v>332.98</v>
      </c>
      <c r="Q23" s="70"/>
    </row>
    <row r="24" spans="1:17" ht="22.5" customHeight="1">
      <c r="A24" s="170">
        <v>43579</v>
      </c>
      <c r="B24" s="48">
        <v>37735</v>
      </c>
      <c r="C24"/>
      <c r="D24" s="49">
        <v>332.8</v>
      </c>
      <c r="Q24" s="70"/>
    </row>
    <row r="25" spans="1:17" ht="22.5" customHeight="1">
      <c r="A25" s="170">
        <v>43580</v>
      </c>
      <c r="B25" s="48">
        <v>37736</v>
      </c>
      <c r="C25"/>
      <c r="D25" s="49">
        <v>332.8</v>
      </c>
      <c r="Q25" s="70"/>
    </row>
    <row r="26" spans="1:17" ht="22.5" customHeight="1">
      <c r="A26" s="170">
        <v>43581</v>
      </c>
      <c r="B26" s="48">
        <v>37737</v>
      </c>
      <c r="C26"/>
      <c r="D26" s="49">
        <v>332.8</v>
      </c>
      <c r="Q26" s="70"/>
    </row>
    <row r="27" spans="1:19" ht="22.5" customHeight="1">
      <c r="A27" s="170">
        <v>43582</v>
      </c>
      <c r="B27" s="48">
        <v>37738</v>
      </c>
      <c r="C27"/>
      <c r="D27" s="49">
        <v>332.8</v>
      </c>
      <c r="G27" s="57"/>
      <c r="L27" s="57"/>
      <c r="M27" s="57"/>
      <c r="N27" s="57"/>
      <c r="O27" s="57"/>
      <c r="P27" s="57"/>
      <c r="Q27" s="70"/>
      <c r="R27" s="57"/>
      <c r="S27" s="57"/>
    </row>
    <row r="28" spans="1:19" s="57" customFormat="1" ht="22.5" customHeight="1">
      <c r="A28" s="170">
        <v>43583</v>
      </c>
      <c r="B28" s="48">
        <v>37739</v>
      </c>
      <c r="C28"/>
      <c r="D28" s="49">
        <v>332.8</v>
      </c>
      <c r="E28" s="5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70"/>
      <c r="R28" s="51"/>
      <c r="S28" s="51"/>
    </row>
    <row r="29" spans="1:17" ht="22.5" customHeight="1">
      <c r="A29" s="170">
        <v>43584</v>
      </c>
      <c r="B29" s="48">
        <v>37740</v>
      </c>
      <c r="C29"/>
      <c r="D29" s="49">
        <v>332.8</v>
      </c>
      <c r="Q29" s="70"/>
    </row>
    <row r="30" spans="1:17" ht="22.5" customHeight="1">
      <c r="A30" s="170">
        <v>43585</v>
      </c>
      <c r="B30" s="48">
        <v>37741</v>
      </c>
      <c r="C30"/>
      <c r="D30" s="49">
        <v>332.8</v>
      </c>
      <c r="Q30" s="70"/>
    </row>
    <row r="31" spans="1:17" ht="22.5" customHeight="1">
      <c r="A31" s="170">
        <v>43586</v>
      </c>
      <c r="B31" s="48">
        <v>37742</v>
      </c>
      <c r="C31"/>
      <c r="D31" s="49">
        <v>332.8</v>
      </c>
      <c r="Q31" s="70"/>
    </row>
    <row r="32" spans="1:4" ht="22.5" customHeight="1">
      <c r="A32" s="170">
        <v>43587</v>
      </c>
      <c r="B32" s="48">
        <v>37743</v>
      </c>
      <c r="C32"/>
      <c r="D32" s="49">
        <v>332.8</v>
      </c>
    </row>
    <row r="33" spans="1:4" ht="22.5" customHeight="1">
      <c r="A33" s="170">
        <v>43588</v>
      </c>
      <c r="B33" s="48">
        <v>37744</v>
      </c>
      <c r="C33"/>
      <c r="D33" s="49">
        <v>332.8</v>
      </c>
    </row>
    <row r="34" spans="1:12" ht="21" customHeight="1">
      <c r="A34" s="170">
        <v>43589</v>
      </c>
      <c r="B34" s="48">
        <v>37745</v>
      </c>
      <c r="C34"/>
      <c r="D34" s="49">
        <v>332.8</v>
      </c>
      <c r="J34" s="45" t="s">
        <v>44</v>
      </c>
      <c r="K34" s="46">
        <f>+COUNT(DATA!#REF!)</f>
        <v>0</v>
      </c>
      <c r="L34" s="47" t="s">
        <v>23</v>
      </c>
    </row>
    <row r="35" spans="1:4" ht="21" customHeight="1">
      <c r="A35" s="170">
        <v>43590</v>
      </c>
      <c r="B35" s="48">
        <v>37746</v>
      </c>
      <c r="C35"/>
      <c r="D35" s="49">
        <v>332.8</v>
      </c>
    </row>
    <row r="36" spans="1:12" ht="21" customHeight="1">
      <c r="A36" s="170">
        <v>43591</v>
      </c>
      <c r="B36" s="48">
        <v>37747</v>
      </c>
      <c r="C36"/>
      <c r="D36" s="49">
        <v>332.8</v>
      </c>
      <c r="J36" s="53" t="s">
        <v>42</v>
      </c>
      <c r="K36" s="54">
        <v>27</v>
      </c>
      <c r="L36" s="55" t="s">
        <v>23</v>
      </c>
    </row>
    <row r="37" spans="1:4" ht="21" customHeight="1">
      <c r="A37" s="170">
        <v>43592</v>
      </c>
      <c r="B37" s="48">
        <v>37748</v>
      </c>
      <c r="C37"/>
      <c r="D37" s="49">
        <v>332.8</v>
      </c>
    </row>
    <row r="38" spans="1:4" ht="21" customHeight="1">
      <c r="A38" s="170">
        <v>43593</v>
      </c>
      <c r="B38" s="48">
        <v>37749</v>
      </c>
      <c r="C38"/>
      <c r="D38" s="49">
        <v>332.8</v>
      </c>
    </row>
    <row r="39" spans="1:4" ht="23.25">
      <c r="A39" s="170">
        <v>43594</v>
      </c>
      <c r="B39" s="48">
        <v>37750</v>
      </c>
      <c r="C39"/>
      <c r="D39" s="49">
        <v>332.8</v>
      </c>
    </row>
    <row r="40" spans="1:4" ht="23.25">
      <c r="A40" s="170">
        <v>43595</v>
      </c>
      <c r="B40" s="48">
        <v>37751</v>
      </c>
      <c r="C40"/>
      <c r="D40" s="49">
        <v>332.8</v>
      </c>
    </row>
    <row r="41" spans="1:4" ht="23.25">
      <c r="A41" s="170">
        <v>43596</v>
      </c>
      <c r="B41" s="48">
        <v>37752</v>
      </c>
      <c r="C41"/>
      <c r="D41" s="49">
        <v>332.8</v>
      </c>
    </row>
    <row r="42" spans="1:4" ht="23.25">
      <c r="A42" s="170">
        <v>43597</v>
      </c>
      <c r="B42" s="48">
        <v>37753</v>
      </c>
      <c r="C42"/>
      <c r="D42" s="49">
        <v>332.8</v>
      </c>
    </row>
    <row r="43" spans="1:4" ht="23.25">
      <c r="A43" s="170">
        <v>43598</v>
      </c>
      <c r="B43" s="48">
        <v>37754</v>
      </c>
      <c r="C43"/>
      <c r="D43" s="49">
        <v>332.82</v>
      </c>
    </row>
    <row r="44" spans="1:4" ht="23.25">
      <c r="A44" s="170">
        <v>43599</v>
      </c>
      <c r="B44" s="48">
        <v>37755</v>
      </c>
      <c r="C44"/>
      <c r="D44" s="49">
        <v>332.83</v>
      </c>
    </row>
    <row r="45" spans="1:5" ht="23.25">
      <c r="A45" s="170">
        <v>43600</v>
      </c>
      <c r="B45" s="48">
        <v>37756</v>
      </c>
      <c r="C45"/>
      <c r="D45" s="49">
        <v>332.85</v>
      </c>
      <c r="E45" s="50">
        <v>332.85</v>
      </c>
    </row>
    <row r="46" spans="1:4" ht="23.25">
      <c r="A46" s="170">
        <v>43601</v>
      </c>
      <c r="B46" s="48">
        <v>37757</v>
      </c>
      <c r="C46"/>
      <c r="D46" s="49">
        <v>332.88</v>
      </c>
    </row>
    <row r="47" spans="1:4" ht="23.25">
      <c r="A47" s="170">
        <v>43602</v>
      </c>
      <c r="B47" s="48">
        <v>37758</v>
      </c>
      <c r="C47"/>
      <c r="D47" s="49">
        <v>332.9</v>
      </c>
    </row>
    <row r="48" spans="1:5" ht="21.75">
      <c r="A48" s="170">
        <v>43603</v>
      </c>
      <c r="B48" s="48">
        <v>37759</v>
      </c>
      <c r="C48"/>
      <c r="D48" s="49">
        <v>332.86</v>
      </c>
      <c r="E48" s="52"/>
    </row>
    <row r="49" spans="1:4" ht="23.25">
      <c r="A49" s="170">
        <v>43604</v>
      </c>
      <c r="B49" s="48">
        <v>37760</v>
      </c>
      <c r="C49"/>
      <c r="D49" s="49">
        <v>332.85</v>
      </c>
    </row>
    <row r="50" spans="1:4" ht="23.25">
      <c r="A50" s="170">
        <v>43605</v>
      </c>
      <c r="B50" s="48">
        <v>37761</v>
      </c>
      <c r="C50"/>
      <c r="D50" s="49">
        <v>332.85</v>
      </c>
    </row>
    <row r="51" spans="1:5" ht="23.25">
      <c r="A51" s="170">
        <v>43606</v>
      </c>
      <c r="B51" s="48">
        <v>37762</v>
      </c>
      <c r="C51"/>
      <c r="D51" s="49">
        <v>332.85</v>
      </c>
      <c r="E51" s="50">
        <v>332.85</v>
      </c>
    </row>
    <row r="52" spans="1:4" ht="23.25">
      <c r="A52" s="170">
        <v>43607</v>
      </c>
      <c r="B52" s="48">
        <v>37763</v>
      </c>
      <c r="C52"/>
      <c r="D52" s="49">
        <v>332.85</v>
      </c>
    </row>
    <row r="53" spans="1:4" ht="23.25">
      <c r="A53" s="170">
        <v>43608</v>
      </c>
      <c r="B53" s="48">
        <v>37764</v>
      </c>
      <c r="C53"/>
      <c r="D53" s="49">
        <v>332.84</v>
      </c>
    </row>
    <row r="54" spans="1:4" ht="23.25">
      <c r="A54" s="170">
        <v>43609</v>
      </c>
      <c r="B54" s="48">
        <v>37765</v>
      </c>
      <c r="C54"/>
      <c r="D54" s="49">
        <v>332.84</v>
      </c>
    </row>
    <row r="55" spans="1:4" ht="23.25">
      <c r="A55" s="170">
        <v>43610</v>
      </c>
      <c r="B55" s="48">
        <v>37766</v>
      </c>
      <c r="C55"/>
      <c r="D55" s="49">
        <v>332.84</v>
      </c>
    </row>
    <row r="56" spans="1:4" ht="23.25">
      <c r="A56" s="170">
        <v>43611</v>
      </c>
      <c r="B56" s="48">
        <v>37767</v>
      </c>
      <c r="C56"/>
      <c r="D56" s="49">
        <v>332.84</v>
      </c>
    </row>
    <row r="57" spans="1:4" ht="23.25">
      <c r="A57" s="170">
        <v>43612</v>
      </c>
      <c r="B57" s="48">
        <v>37768</v>
      </c>
      <c r="C57"/>
      <c r="D57" s="49">
        <v>332.84</v>
      </c>
    </row>
    <row r="58" spans="1:5" ht="23.25">
      <c r="A58" s="170">
        <v>43613</v>
      </c>
      <c r="B58" s="48">
        <v>37769</v>
      </c>
      <c r="C58"/>
      <c r="D58" s="49">
        <v>332.89</v>
      </c>
      <c r="E58" s="56"/>
    </row>
    <row r="59" spans="1:4" ht="23.25">
      <c r="A59" s="170">
        <v>43614</v>
      </c>
      <c r="B59" s="48">
        <v>37770</v>
      </c>
      <c r="C59"/>
      <c r="D59" s="49">
        <v>332.94</v>
      </c>
    </row>
    <row r="60" spans="1:4" ht="23.25">
      <c r="A60" s="170">
        <v>43615</v>
      </c>
      <c r="B60" s="48">
        <v>37771</v>
      </c>
      <c r="C60"/>
      <c r="D60" s="49">
        <v>333.34</v>
      </c>
    </row>
    <row r="61" spans="1:4" ht="23.25">
      <c r="A61" s="170">
        <v>43616</v>
      </c>
      <c r="B61" s="48">
        <v>37772</v>
      </c>
      <c r="C61"/>
      <c r="D61" s="49">
        <v>333.54</v>
      </c>
    </row>
    <row r="62" spans="1:4" ht="23.25">
      <c r="A62" s="170">
        <v>43617</v>
      </c>
      <c r="B62" s="48">
        <v>37773</v>
      </c>
      <c r="C62"/>
      <c r="D62" s="49">
        <v>333.55</v>
      </c>
    </row>
    <row r="63" spans="1:4" ht="23.25">
      <c r="A63" s="170">
        <v>43618</v>
      </c>
      <c r="B63" s="48">
        <v>37774</v>
      </c>
      <c r="C63"/>
      <c r="D63" s="49">
        <v>333.55</v>
      </c>
    </row>
    <row r="64" spans="1:5" ht="24">
      <c r="A64" s="170">
        <v>43619</v>
      </c>
      <c r="B64" s="48">
        <v>37775</v>
      </c>
      <c r="C64"/>
      <c r="D64" s="49">
        <v>333.55</v>
      </c>
      <c r="E64" s="14"/>
    </row>
    <row r="65" spans="1:4" ht="23.25">
      <c r="A65" s="170">
        <v>43620</v>
      </c>
      <c r="B65" s="48">
        <v>37776</v>
      </c>
      <c r="C65"/>
      <c r="D65" s="49">
        <v>333.55</v>
      </c>
    </row>
    <row r="66" spans="1:4" ht="23.25">
      <c r="A66" s="170">
        <v>43621</v>
      </c>
      <c r="B66" s="48">
        <v>37777</v>
      </c>
      <c r="C66"/>
      <c r="D66" s="49">
        <v>333.55</v>
      </c>
    </row>
    <row r="67" spans="1:4" ht="23.25">
      <c r="A67" s="170">
        <v>43622</v>
      </c>
      <c r="B67" s="48">
        <v>37778</v>
      </c>
      <c r="C67"/>
      <c r="D67" s="49">
        <v>333.55</v>
      </c>
    </row>
    <row r="68" spans="1:4" ht="23.25">
      <c r="A68" s="170">
        <v>43623</v>
      </c>
      <c r="B68" s="48">
        <v>37779</v>
      </c>
      <c r="C68"/>
      <c r="D68" s="49">
        <v>333.19</v>
      </c>
    </row>
    <row r="69" spans="1:4" ht="23.25">
      <c r="A69" s="170">
        <v>43624</v>
      </c>
      <c r="B69" s="48">
        <v>37780</v>
      </c>
      <c r="C69"/>
      <c r="D69" s="49">
        <v>333.1</v>
      </c>
    </row>
    <row r="70" spans="1:4" ht="23.25">
      <c r="A70" s="170">
        <v>43625</v>
      </c>
      <c r="B70" s="48">
        <v>37781</v>
      </c>
      <c r="C70"/>
      <c r="D70" s="49">
        <v>333.1</v>
      </c>
    </row>
    <row r="71" spans="1:5" ht="23.25">
      <c r="A71" s="170">
        <v>43626</v>
      </c>
      <c r="B71" s="48">
        <v>37782</v>
      </c>
      <c r="C71"/>
      <c r="D71" s="49">
        <v>332.89</v>
      </c>
      <c r="E71" s="50">
        <v>332.85</v>
      </c>
    </row>
    <row r="72" spans="1:4" ht="23.25">
      <c r="A72" s="170">
        <v>43627</v>
      </c>
      <c r="B72" s="48">
        <v>37783</v>
      </c>
      <c r="C72"/>
      <c r="D72" s="49">
        <v>332.83</v>
      </c>
    </row>
    <row r="73" spans="1:4" ht="23.25">
      <c r="A73" s="170">
        <v>43628</v>
      </c>
      <c r="B73" s="48">
        <v>37784</v>
      </c>
      <c r="C73"/>
      <c r="D73" s="49">
        <v>332.83</v>
      </c>
    </row>
    <row r="74" spans="1:4" ht="23.25">
      <c r="A74" s="170">
        <v>43629</v>
      </c>
      <c r="B74" s="48">
        <v>37785</v>
      </c>
      <c r="C74"/>
      <c r="D74" s="49">
        <v>332.83</v>
      </c>
    </row>
    <row r="75" spans="1:4" ht="23.25">
      <c r="A75" s="170">
        <v>43630</v>
      </c>
      <c r="B75" s="48">
        <v>37786</v>
      </c>
      <c r="C75"/>
      <c r="D75" s="49">
        <v>332.83</v>
      </c>
    </row>
    <row r="76" spans="1:4" ht="23.25">
      <c r="A76" s="170">
        <v>43631</v>
      </c>
      <c r="B76" s="48">
        <v>37787</v>
      </c>
      <c r="C76"/>
      <c r="D76" s="49">
        <v>332.83</v>
      </c>
    </row>
    <row r="77" spans="1:4" ht="23.25">
      <c r="A77" s="170">
        <v>43632</v>
      </c>
      <c r="B77" s="48">
        <v>37788</v>
      </c>
      <c r="C77"/>
      <c r="D77" s="49">
        <v>332.84</v>
      </c>
    </row>
    <row r="78" spans="1:4" ht="23.25">
      <c r="A78" s="170">
        <v>43633</v>
      </c>
      <c r="B78" s="48">
        <v>37789</v>
      </c>
      <c r="C78"/>
      <c r="D78" s="49">
        <v>332.85</v>
      </c>
    </row>
    <row r="79" spans="1:5" ht="23.25">
      <c r="A79" s="170">
        <v>43634</v>
      </c>
      <c r="B79" s="48">
        <v>37790</v>
      </c>
      <c r="C79"/>
      <c r="D79" s="49">
        <v>332.86</v>
      </c>
      <c r="E79" s="50">
        <v>332.86</v>
      </c>
    </row>
    <row r="80" spans="1:4" ht="23.25">
      <c r="A80" s="170">
        <v>43635</v>
      </c>
      <c r="B80" s="48">
        <v>37791</v>
      </c>
      <c r="C80"/>
      <c r="D80" s="49">
        <v>332.85</v>
      </c>
    </row>
    <row r="81" spans="1:5" ht="23.25">
      <c r="A81" s="170">
        <v>43636</v>
      </c>
      <c r="B81" s="48">
        <v>37792</v>
      </c>
      <c r="C81"/>
      <c r="D81" s="49">
        <v>332.85</v>
      </c>
      <c r="E81" s="56"/>
    </row>
    <row r="82" spans="1:4" ht="23.25">
      <c r="A82" s="170">
        <v>43637</v>
      </c>
      <c r="B82" s="48">
        <v>37793</v>
      </c>
      <c r="C82"/>
      <c r="D82" s="49">
        <v>332.86</v>
      </c>
    </row>
    <row r="83" spans="1:4" ht="23.25">
      <c r="A83" s="170">
        <v>43638</v>
      </c>
      <c r="B83" s="48">
        <v>37794</v>
      </c>
      <c r="C83"/>
      <c r="D83" s="49">
        <v>332.87</v>
      </c>
    </row>
    <row r="84" spans="1:4" ht="23.25">
      <c r="A84" s="170">
        <v>43639</v>
      </c>
      <c r="B84" s="48">
        <v>37795</v>
      </c>
      <c r="C84"/>
      <c r="D84" s="49">
        <v>332.87</v>
      </c>
    </row>
    <row r="85" spans="1:4" ht="23.25">
      <c r="A85" s="170">
        <v>43640</v>
      </c>
      <c r="B85" s="48">
        <v>37796</v>
      </c>
      <c r="C85"/>
      <c r="D85" s="49">
        <v>332.87</v>
      </c>
    </row>
    <row r="86" spans="1:5" ht="23.25">
      <c r="A86" s="170">
        <v>43641</v>
      </c>
      <c r="B86" s="48">
        <v>37797</v>
      </c>
      <c r="C86"/>
      <c r="D86" s="49">
        <v>332.85</v>
      </c>
      <c r="E86" s="50">
        <v>332.84</v>
      </c>
    </row>
    <row r="87" spans="1:4" ht="23.25">
      <c r="A87" s="170">
        <v>43642</v>
      </c>
      <c r="B87" s="48">
        <v>37798</v>
      </c>
      <c r="C87"/>
      <c r="D87" s="49">
        <v>332.86</v>
      </c>
    </row>
    <row r="88" spans="1:4" ht="23.25">
      <c r="A88" s="170">
        <v>43643</v>
      </c>
      <c r="B88" s="48">
        <v>37799</v>
      </c>
      <c r="C88"/>
      <c r="D88" s="49">
        <v>332.86</v>
      </c>
    </row>
    <row r="89" spans="1:4" ht="23.25">
      <c r="A89" s="170">
        <v>43644</v>
      </c>
      <c r="B89" s="48">
        <v>37800</v>
      </c>
      <c r="C89"/>
      <c r="D89" s="49">
        <v>332.86</v>
      </c>
    </row>
    <row r="90" spans="1:4" ht="23.25">
      <c r="A90" s="170">
        <v>43645</v>
      </c>
      <c r="B90" s="48">
        <v>37801</v>
      </c>
      <c r="C90"/>
      <c r="D90" s="49">
        <v>332.85</v>
      </c>
    </row>
    <row r="91" spans="1:4" ht="23.25">
      <c r="A91" s="170">
        <v>43646</v>
      </c>
      <c r="B91" s="48">
        <v>37802</v>
      </c>
      <c r="C91"/>
      <c r="D91" s="49">
        <v>332.85</v>
      </c>
    </row>
    <row r="92" spans="1:4" ht="23.25">
      <c r="A92" s="170">
        <v>43647</v>
      </c>
      <c r="B92" s="48">
        <v>37803</v>
      </c>
      <c r="C92"/>
      <c r="D92" s="49">
        <v>332.85</v>
      </c>
    </row>
    <row r="93" spans="1:4" ht="23.25">
      <c r="A93" s="170">
        <v>43648</v>
      </c>
      <c r="B93" s="48">
        <v>37804</v>
      </c>
      <c r="C93"/>
      <c r="D93" s="49">
        <v>332.85</v>
      </c>
    </row>
    <row r="94" spans="1:4" ht="23.25">
      <c r="A94" s="170">
        <v>43649</v>
      </c>
      <c r="B94" s="48">
        <v>37805</v>
      </c>
      <c r="C94"/>
      <c r="D94" s="49">
        <v>332.85</v>
      </c>
    </row>
    <row r="95" spans="1:4" ht="23.25">
      <c r="A95" s="170">
        <v>43650</v>
      </c>
      <c r="B95" s="48">
        <v>37806</v>
      </c>
      <c r="C95"/>
      <c r="D95" s="49">
        <v>332.85</v>
      </c>
    </row>
    <row r="96" spans="1:4" ht="23.25">
      <c r="A96" s="170">
        <v>43651</v>
      </c>
      <c r="B96" s="48">
        <v>37807</v>
      </c>
      <c r="C96"/>
      <c r="D96" s="49">
        <v>332.85</v>
      </c>
    </row>
    <row r="97" spans="1:4" ht="23.25">
      <c r="A97" s="170">
        <v>43652</v>
      </c>
      <c r="B97" s="48">
        <v>37808</v>
      </c>
      <c r="C97"/>
      <c r="D97" s="49">
        <v>332.85</v>
      </c>
    </row>
    <row r="98" spans="1:4" ht="23.25">
      <c r="A98" s="170">
        <v>43653</v>
      </c>
      <c r="B98" s="48">
        <v>37809</v>
      </c>
      <c r="C98"/>
      <c r="D98" s="49">
        <v>332.85</v>
      </c>
    </row>
    <row r="99" spans="1:4" ht="23.25">
      <c r="A99" s="170">
        <v>43654</v>
      </c>
      <c r="B99" s="48">
        <v>37810</v>
      </c>
      <c r="C99"/>
      <c r="D99" s="49">
        <v>332.85</v>
      </c>
    </row>
    <row r="100" spans="1:5" ht="23.25">
      <c r="A100" s="170">
        <v>43655</v>
      </c>
      <c r="B100" s="48">
        <v>37811</v>
      </c>
      <c r="C100"/>
      <c r="D100" s="49">
        <v>332.84</v>
      </c>
      <c r="E100" s="50">
        <v>322.84</v>
      </c>
    </row>
    <row r="101" spans="1:4" ht="23.25">
      <c r="A101" s="170">
        <v>43656</v>
      </c>
      <c r="B101" s="48">
        <v>37812</v>
      </c>
      <c r="C101"/>
      <c r="D101" s="49">
        <v>332.84</v>
      </c>
    </row>
    <row r="102" spans="1:4" ht="23.25">
      <c r="A102" s="170">
        <v>43657</v>
      </c>
      <c r="B102" s="48">
        <v>37813</v>
      </c>
      <c r="C102"/>
      <c r="D102" s="49">
        <v>332.84</v>
      </c>
    </row>
    <row r="103" spans="1:4" ht="23.25">
      <c r="A103" s="170">
        <v>43658</v>
      </c>
      <c r="B103" s="48">
        <v>37814</v>
      </c>
      <c r="C103"/>
      <c r="D103" s="49">
        <v>332.82</v>
      </c>
    </row>
    <row r="104" spans="1:4" ht="23.25">
      <c r="A104" s="170">
        <v>43659</v>
      </c>
      <c r="B104" s="48">
        <v>37815</v>
      </c>
      <c r="C104"/>
      <c r="D104" s="49">
        <v>332.81</v>
      </c>
    </row>
    <row r="105" spans="1:4" ht="23.25">
      <c r="A105" s="170">
        <v>43660</v>
      </c>
      <c r="B105" s="48">
        <v>37816</v>
      </c>
      <c r="C105"/>
      <c r="D105" s="49">
        <v>332.82</v>
      </c>
    </row>
    <row r="106" spans="1:4" ht="23.25">
      <c r="A106" s="170">
        <v>43661</v>
      </c>
      <c r="B106" s="48">
        <v>37817</v>
      </c>
      <c r="C106"/>
      <c r="D106" s="49">
        <v>332.82</v>
      </c>
    </row>
    <row r="107" spans="1:4" ht="23.25">
      <c r="A107" s="170">
        <v>43662</v>
      </c>
      <c r="B107" s="48">
        <v>37818</v>
      </c>
      <c r="C107"/>
      <c r="D107" s="49">
        <v>332.82</v>
      </c>
    </row>
    <row r="108" spans="1:4" ht="23.25">
      <c r="A108" s="170">
        <v>43663</v>
      </c>
      <c r="B108" s="48">
        <v>37819</v>
      </c>
      <c r="C108"/>
      <c r="D108" s="49">
        <v>332.82</v>
      </c>
    </row>
    <row r="109" spans="1:4" ht="23.25">
      <c r="A109" s="170">
        <v>43664</v>
      </c>
      <c r="B109" s="48">
        <v>37820</v>
      </c>
      <c r="C109"/>
      <c r="D109" s="49">
        <v>332.82</v>
      </c>
    </row>
    <row r="110" spans="1:4" ht="23.25">
      <c r="A110" s="170">
        <v>43665</v>
      </c>
      <c r="B110" s="48">
        <v>37821</v>
      </c>
      <c r="C110"/>
      <c r="D110" s="49">
        <v>332.82</v>
      </c>
    </row>
    <row r="111" spans="1:4" ht="23.25">
      <c r="A111" s="170">
        <v>43666</v>
      </c>
      <c r="B111" s="48">
        <v>37822</v>
      </c>
      <c r="C111"/>
      <c r="D111" s="49">
        <v>332.82</v>
      </c>
    </row>
    <row r="112" spans="1:4" ht="23.25">
      <c r="A112" s="170">
        <v>43667</v>
      </c>
      <c r="B112" s="48">
        <v>37823</v>
      </c>
      <c r="C112"/>
      <c r="D112" s="49">
        <v>332.82</v>
      </c>
    </row>
    <row r="113" spans="1:5" ht="24">
      <c r="A113" s="170">
        <v>43668</v>
      </c>
      <c r="B113" s="48">
        <v>37824</v>
      </c>
      <c r="C113"/>
      <c r="D113" s="49">
        <v>332.82</v>
      </c>
      <c r="E113" s="14"/>
    </row>
    <row r="114" spans="1:5" ht="23.25">
      <c r="A114" s="170">
        <v>43669</v>
      </c>
      <c r="B114" s="48">
        <v>37825</v>
      </c>
      <c r="C114"/>
      <c r="D114" s="49">
        <v>332.82</v>
      </c>
      <c r="E114" s="50">
        <v>322.82</v>
      </c>
    </row>
    <row r="115" spans="1:5" ht="23.25">
      <c r="A115" s="170">
        <v>43670</v>
      </c>
      <c r="B115" s="48">
        <v>37826</v>
      </c>
      <c r="C115"/>
      <c r="D115" s="49">
        <v>332.82</v>
      </c>
      <c r="E115" s="56"/>
    </row>
    <row r="116" spans="1:4" ht="23.25">
      <c r="A116" s="170">
        <v>43671</v>
      </c>
      <c r="B116" s="48">
        <v>37827</v>
      </c>
      <c r="C116"/>
      <c r="D116" s="49">
        <v>332.82</v>
      </c>
    </row>
    <row r="117" spans="1:4" ht="23.25">
      <c r="A117" s="170">
        <v>43672</v>
      </c>
      <c r="B117" s="48">
        <v>37828</v>
      </c>
      <c r="C117"/>
      <c r="D117" s="49">
        <v>332.82</v>
      </c>
    </row>
    <row r="118" spans="1:5" ht="24">
      <c r="A118" s="170">
        <v>43673</v>
      </c>
      <c r="B118" s="48">
        <v>37829</v>
      </c>
      <c r="C118"/>
      <c r="D118" s="49">
        <v>332.82</v>
      </c>
      <c r="E118" s="14"/>
    </row>
    <row r="119" spans="1:5" ht="23.25">
      <c r="A119" s="170">
        <v>43674</v>
      </c>
      <c r="B119" s="48">
        <v>37830</v>
      </c>
      <c r="C119"/>
      <c r="D119" s="49">
        <v>332.82</v>
      </c>
      <c r="E119" s="56"/>
    </row>
    <row r="120" spans="1:4" ht="23.25">
      <c r="A120" s="170">
        <v>43675</v>
      </c>
      <c r="B120" s="48">
        <v>37831</v>
      </c>
      <c r="C120"/>
      <c r="D120" s="49">
        <v>332.82</v>
      </c>
    </row>
    <row r="121" spans="1:4" ht="23.25">
      <c r="A121" s="170">
        <v>43676</v>
      </c>
      <c r="B121" s="48">
        <v>37832</v>
      </c>
      <c r="C121"/>
      <c r="D121" s="49">
        <v>332.82</v>
      </c>
    </row>
    <row r="122" spans="1:4" ht="23.25">
      <c r="A122" s="170">
        <v>43677</v>
      </c>
      <c r="B122" s="48">
        <v>37833</v>
      </c>
      <c r="C122"/>
      <c r="D122" s="49">
        <v>332.82</v>
      </c>
    </row>
    <row r="123" spans="1:4" ht="23.25">
      <c r="A123" s="170">
        <v>43678</v>
      </c>
      <c r="B123" s="48">
        <v>37834</v>
      </c>
      <c r="C123"/>
      <c r="D123" s="49">
        <v>332.82</v>
      </c>
    </row>
    <row r="124" spans="1:4" ht="23.25">
      <c r="A124" s="170">
        <v>43679</v>
      </c>
      <c r="B124" s="48">
        <v>37835</v>
      </c>
      <c r="C124"/>
      <c r="D124" s="49">
        <v>332.84</v>
      </c>
    </row>
    <row r="125" spans="1:4" ht="23.25">
      <c r="A125" s="170">
        <v>43680</v>
      </c>
      <c r="B125" s="48">
        <v>37836</v>
      </c>
      <c r="C125"/>
      <c r="D125" s="49">
        <v>332.85</v>
      </c>
    </row>
    <row r="126" spans="1:4" ht="23.25">
      <c r="A126" s="170">
        <v>43681</v>
      </c>
      <c r="B126" s="48">
        <v>37837</v>
      </c>
      <c r="C126"/>
      <c r="D126" s="49">
        <v>332.86</v>
      </c>
    </row>
    <row r="127" spans="1:4" ht="23.25">
      <c r="A127" s="170">
        <v>43682</v>
      </c>
      <c r="B127" s="48">
        <v>37838</v>
      </c>
      <c r="C127"/>
      <c r="D127" s="49">
        <v>332.86</v>
      </c>
    </row>
    <row r="128" spans="1:4" ht="23.25">
      <c r="A128" s="170">
        <v>43683</v>
      </c>
      <c r="B128" s="48">
        <v>37839</v>
      </c>
      <c r="C128"/>
      <c r="D128" s="49">
        <v>334.17</v>
      </c>
    </row>
    <row r="129" spans="1:5" ht="23.25">
      <c r="A129" s="170">
        <v>43684</v>
      </c>
      <c r="B129" s="48">
        <v>37840</v>
      </c>
      <c r="C129"/>
      <c r="D129" s="49">
        <v>334.22</v>
      </c>
      <c r="E129" s="50">
        <v>334.1</v>
      </c>
    </row>
    <row r="130" spans="1:4" ht="23.25">
      <c r="A130" s="170">
        <v>43685</v>
      </c>
      <c r="B130" s="48">
        <v>37841</v>
      </c>
      <c r="C130"/>
      <c r="D130" s="49">
        <v>333.53</v>
      </c>
    </row>
    <row r="131" spans="1:4" ht="23.25">
      <c r="A131" s="170">
        <v>43686</v>
      </c>
      <c r="B131" s="48">
        <v>37842</v>
      </c>
      <c r="C131"/>
      <c r="D131" s="49">
        <v>332.94</v>
      </c>
    </row>
    <row r="132" spans="1:4" ht="23.25">
      <c r="A132" s="170">
        <v>43687</v>
      </c>
      <c r="B132" s="48">
        <v>37843</v>
      </c>
      <c r="C132"/>
      <c r="D132" s="49">
        <v>332.89</v>
      </c>
    </row>
    <row r="133" spans="1:4" ht="23.25">
      <c r="A133" s="170">
        <v>43688</v>
      </c>
      <c r="B133" s="48">
        <v>37844</v>
      </c>
      <c r="C133"/>
      <c r="D133" s="49">
        <v>332.89</v>
      </c>
    </row>
    <row r="134" spans="1:4" ht="23.25">
      <c r="A134" s="170">
        <v>43689</v>
      </c>
      <c r="B134" s="48">
        <v>37845</v>
      </c>
      <c r="C134"/>
      <c r="D134" s="49">
        <v>332.89</v>
      </c>
    </row>
    <row r="135" spans="1:5" ht="23.25">
      <c r="A135" s="170">
        <v>43690</v>
      </c>
      <c r="B135" s="48">
        <v>37846</v>
      </c>
      <c r="C135"/>
      <c r="D135" s="49">
        <v>332.89</v>
      </c>
      <c r="E135" s="56"/>
    </row>
    <row r="136" spans="1:4" ht="23.25">
      <c r="A136" s="170">
        <v>43691</v>
      </c>
      <c r="B136" s="48">
        <v>37847</v>
      </c>
      <c r="C136"/>
      <c r="D136" s="49">
        <v>332.89</v>
      </c>
    </row>
    <row r="137" spans="1:4" ht="23.25">
      <c r="A137" s="170">
        <v>43692</v>
      </c>
      <c r="B137" s="48">
        <v>37848</v>
      </c>
      <c r="C137"/>
      <c r="D137" s="49">
        <v>332.89</v>
      </c>
    </row>
    <row r="138" spans="1:4" ht="23.25">
      <c r="A138" s="170">
        <v>43693</v>
      </c>
      <c r="B138" s="48">
        <v>37849</v>
      </c>
      <c r="C138"/>
      <c r="D138" s="49">
        <v>332.89</v>
      </c>
    </row>
    <row r="139" spans="1:4" ht="23.25">
      <c r="A139" s="170">
        <v>43694</v>
      </c>
      <c r="B139" s="48">
        <v>37850</v>
      </c>
      <c r="C139"/>
      <c r="D139" s="49">
        <v>334.19</v>
      </c>
    </row>
    <row r="140" spans="1:4" ht="23.25">
      <c r="A140" s="170">
        <v>43695</v>
      </c>
      <c r="B140" s="48">
        <v>37851</v>
      </c>
      <c r="C140"/>
      <c r="D140" s="49">
        <v>334.57</v>
      </c>
    </row>
    <row r="141" spans="1:4" ht="23.25">
      <c r="A141" s="170">
        <v>43696</v>
      </c>
      <c r="B141" s="48">
        <v>37852</v>
      </c>
      <c r="C141"/>
      <c r="D141" s="49">
        <v>333.65</v>
      </c>
    </row>
    <row r="142" spans="1:4" ht="23.25">
      <c r="A142" s="170">
        <v>43697</v>
      </c>
      <c r="B142" s="48">
        <v>37853</v>
      </c>
      <c r="C142"/>
      <c r="D142" s="49">
        <v>332.94</v>
      </c>
    </row>
    <row r="143" spans="1:5" ht="23.25">
      <c r="A143" s="170">
        <v>43698</v>
      </c>
      <c r="B143" s="48">
        <v>37854</v>
      </c>
      <c r="C143"/>
      <c r="D143" s="49">
        <v>332.89</v>
      </c>
      <c r="E143" s="50">
        <v>332.83</v>
      </c>
    </row>
    <row r="144" spans="1:4" ht="23.25">
      <c r="A144" s="170">
        <v>43699</v>
      </c>
      <c r="B144" s="48">
        <v>37855</v>
      </c>
      <c r="C144"/>
      <c r="D144" s="49">
        <v>332.9</v>
      </c>
    </row>
    <row r="145" spans="1:4" ht="23.25">
      <c r="A145" s="170">
        <v>43700</v>
      </c>
      <c r="B145" s="48">
        <v>37856</v>
      </c>
      <c r="C145"/>
      <c r="D145" s="49">
        <v>333.74</v>
      </c>
    </row>
    <row r="146" spans="1:4" ht="23.25">
      <c r="A146" s="170">
        <v>43701</v>
      </c>
      <c r="B146" s="48">
        <v>37857</v>
      </c>
      <c r="C146"/>
      <c r="D146" s="49">
        <v>335.07</v>
      </c>
    </row>
    <row r="147" spans="1:4" ht="23.25">
      <c r="A147" s="170">
        <v>43702</v>
      </c>
      <c r="B147" s="48">
        <v>37858</v>
      </c>
      <c r="C147"/>
      <c r="D147" s="49">
        <v>335.45</v>
      </c>
    </row>
    <row r="148" spans="1:5" ht="23.25">
      <c r="A148" s="170">
        <v>43703</v>
      </c>
      <c r="B148" s="48">
        <v>37859</v>
      </c>
      <c r="C148"/>
      <c r="D148" s="49">
        <v>335.19</v>
      </c>
      <c r="E148" s="50">
        <v>334.08</v>
      </c>
    </row>
    <row r="149" spans="1:5" ht="24">
      <c r="A149" s="170">
        <v>43704</v>
      </c>
      <c r="B149" s="48">
        <v>37860</v>
      </c>
      <c r="C149"/>
      <c r="D149" s="49">
        <v>333.43</v>
      </c>
      <c r="E149" s="14"/>
    </row>
    <row r="150" spans="1:4" ht="23.25">
      <c r="A150" s="170">
        <v>43705</v>
      </c>
      <c r="B150" s="48">
        <v>37861</v>
      </c>
      <c r="C150"/>
      <c r="D150" s="49">
        <v>333.21</v>
      </c>
    </row>
    <row r="151" spans="1:4" ht="23.25">
      <c r="A151" s="170">
        <v>43706</v>
      </c>
      <c r="B151" s="48">
        <v>37862</v>
      </c>
      <c r="C151"/>
      <c r="D151" s="49">
        <v>333.26</v>
      </c>
    </row>
    <row r="152" spans="1:4" ht="23.25">
      <c r="A152" s="170">
        <v>43707</v>
      </c>
      <c r="B152" s="48">
        <v>37863</v>
      </c>
      <c r="C152"/>
      <c r="D152" s="49">
        <v>333.2</v>
      </c>
    </row>
    <row r="153" spans="1:4" ht="23.25">
      <c r="A153" s="170">
        <v>43708</v>
      </c>
      <c r="B153" s="48">
        <v>37864</v>
      </c>
      <c r="C153"/>
      <c r="D153" s="49">
        <v>333.26</v>
      </c>
    </row>
    <row r="154" spans="1:4" ht="23.25">
      <c r="A154" s="170">
        <v>43709</v>
      </c>
      <c r="B154" s="48">
        <v>37865</v>
      </c>
      <c r="C154"/>
      <c r="D154" s="49">
        <v>333.73</v>
      </c>
    </row>
    <row r="155" spans="1:4" ht="23.25">
      <c r="A155" s="170">
        <v>43710</v>
      </c>
      <c r="B155" s="48">
        <v>37866</v>
      </c>
      <c r="C155"/>
      <c r="D155" s="49">
        <v>334.3</v>
      </c>
    </row>
    <row r="156" spans="1:5" ht="23.25">
      <c r="A156" s="170">
        <v>43711</v>
      </c>
      <c r="B156" s="48">
        <v>37867</v>
      </c>
      <c r="C156"/>
      <c r="D156" s="49">
        <v>335.16</v>
      </c>
      <c r="E156" s="50">
        <v>334.85</v>
      </c>
    </row>
    <row r="157" spans="1:4" ht="23.25">
      <c r="A157" s="170">
        <v>43712</v>
      </c>
      <c r="B157" s="48">
        <v>37868</v>
      </c>
      <c r="C157"/>
      <c r="D157" s="49">
        <v>334.83</v>
      </c>
    </row>
    <row r="158" spans="1:4" ht="23.25">
      <c r="A158" s="170">
        <v>43713</v>
      </c>
      <c r="B158" s="48">
        <v>37869</v>
      </c>
      <c r="C158"/>
      <c r="D158" s="49">
        <v>334.36</v>
      </c>
    </row>
    <row r="159" spans="1:4" ht="23.25">
      <c r="A159" s="170">
        <v>43714</v>
      </c>
      <c r="B159" s="48">
        <v>37870</v>
      </c>
      <c r="C159"/>
      <c r="D159" s="49">
        <v>334.13</v>
      </c>
    </row>
    <row r="160" spans="1:4" ht="23.25">
      <c r="A160" s="170">
        <v>43715</v>
      </c>
      <c r="B160" s="48">
        <v>37871</v>
      </c>
      <c r="C160"/>
      <c r="D160" s="49">
        <v>333.84</v>
      </c>
    </row>
    <row r="161" spans="1:4" ht="23.25">
      <c r="A161" s="170">
        <v>43716</v>
      </c>
      <c r="B161" s="48">
        <v>37872</v>
      </c>
      <c r="C161"/>
      <c r="D161" s="49">
        <v>333.72</v>
      </c>
    </row>
    <row r="162" spans="1:4" ht="23.25">
      <c r="A162" s="170">
        <v>43717</v>
      </c>
      <c r="B162" s="48">
        <v>37873</v>
      </c>
      <c r="C162"/>
      <c r="D162" s="49">
        <v>333.7</v>
      </c>
    </row>
    <row r="163" spans="1:4" ht="23.25">
      <c r="A163" s="170">
        <v>43718</v>
      </c>
      <c r="B163" s="48">
        <v>37874</v>
      </c>
      <c r="C163"/>
      <c r="D163" s="49">
        <v>333.22</v>
      </c>
    </row>
    <row r="164" spans="1:5" ht="23.25">
      <c r="A164" s="170">
        <v>43719</v>
      </c>
      <c r="B164" s="48">
        <v>37875</v>
      </c>
      <c r="C164"/>
      <c r="D164" s="49">
        <v>333.06</v>
      </c>
      <c r="E164" s="50">
        <v>333.06</v>
      </c>
    </row>
    <row r="165" spans="1:4" ht="23.25">
      <c r="A165" s="170">
        <v>43720</v>
      </c>
      <c r="B165" s="48">
        <v>37876</v>
      </c>
      <c r="C165"/>
      <c r="D165" s="49">
        <v>333.08</v>
      </c>
    </row>
    <row r="166" spans="1:4" ht="23.25">
      <c r="A166" s="170">
        <v>43721</v>
      </c>
      <c r="B166" s="48">
        <v>37877</v>
      </c>
      <c r="C166"/>
      <c r="D166" s="49">
        <v>333.08</v>
      </c>
    </row>
    <row r="167" spans="1:4" ht="23.25">
      <c r="A167" s="170">
        <v>43722</v>
      </c>
      <c r="B167" s="48">
        <v>37878</v>
      </c>
      <c r="C167"/>
      <c r="D167" s="49">
        <v>333.05</v>
      </c>
    </row>
    <row r="168" spans="1:4" ht="23.25">
      <c r="A168" s="170">
        <v>43723</v>
      </c>
      <c r="B168" s="48">
        <v>37879</v>
      </c>
      <c r="C168"/>
      <c r="D168" s="49">
        <v>333.05</v>
      </c>
    </row>
    <row r="169" spans="1:5" ht="24">
      <c r="A169" s="170">
        <v>43724</v>
      </c>
      <c r="B169" s="48">
        <v>37880</v>
      </c>
      <c r="C169"/>
      <c r="D169" s="49">
        <v>333.05</v>
      </c>
      <c r="E169" s="14"/>
    </row>
    <row r="170" spans="1:4" ht="23.25">
      <c r="A170" s="170">
        <v>43725</v>
      </c>
      <c r="B170" s="48">
        <v>37881</v>
      </c>
      <c r="C170"/>
      <c r="D170" s="49">
        <v>333.05</v>
      </c>
    </row>
    <row r="171" spans="1:5" ht="23.25">
      <c r="A171" s="170">
        <v>43726</v>
      </c>
      <c r="B171" s="48">
        <v>37882</v>
      </c>
      <c r="C171"/>
      <c r="D171" s="49">
        <v>333.05</v>
      </c>
      <c r="E171" s="50">
        <v>333.05</v>
      </c>
    </row>
    <row r="172" spans="1:4" ht="23.25">
      <c r="A172" s="170">
        <v>43727</v>
      </c>
      <c r="B172" s="48">
        <v>37883</v>
      </c>
      <c r="C172"/>
      <c r="D172" s="49">
        <v>333.36</v>
      </c>
    </row>
    <row r="173" spans="1:4" ht="23.25">
      <c r="A173" s="170">
        <v>43728</v>
      </c>
      <c r="B173" s="48">
        <v>37884</v>
      </c>
      <c r="C173"/>
      <c r="D173" s="49">
        <v>334.2</v>
      </c>
    </row>
    <row r="174" spans="1:5" ht="24">
      <c r="A174" s="170">
        <v>43729</v>
      </c>
      <c r="B174" s="48">
        <v>37885</v>
      </c>
      <c r="C174"/>
      <c r="D174" s="49">
        <v>333.94</v>
      </c>
      <c r="E174" s="14"/>
    </row>
    <row r="175" spans="1:4" ht="23.25">
      <c r="A175" s="170">
        <v>43730</v>
      </c>
      <c r="B175" s="48">
        <v>37886</v>
      </c>
      <c r="C175"/>
      <c r="D175" s="49">
        <v>333.25</v>
      </c>
    </row>
    <row r="176" spans="1:4" ht="23.25">
      <c r="A176" s="170">
        <v>43731</v>
      </c>
      <c r="B176" s="48">
        <v>37887</v>
      </c>
      <c r="C176"/>
      <c r="D176" s="49">
        <v>333.2</v>
      </c>
    </row>
    <row r="177" spans="1:4" ht="23.25">
      <c r="A177" s="170">
        <v>43732</v>
      </c>
      <c r="B177" s="48">
        <v>37888</v>
      </c>
      <c r="C177"/>
      <c r="D177" s="49">
        <v>332.95</v>
      </c>
    </row>
    <row r="178" spans="1:4" ht="23.25">
      <c r="A178" s="170">
        <v>43733</v>
      </c>
      <c r="B178" s="48">
        <v>37889</v>
      </c>
      <c r="C178"/>
      <c r="D178" s="49">
        <v>332.9</v>
      </c>
    </row>
    <row r="179" spans="1:4" ht="23.25">
      <c r="A179" s="170">
        <v>43734</v>
      </c>
      <c r="B179" s="48">
        <v>37890</v>
      </c>
      <c r="C179"/>
      <c r="D179" s="49">
        <v>332.9</v>
      </c>
    </row>
    <row r="180" spans="1:4" ht="23.25">
      <c r="A180" s="170">
        <v>43735</v>
      </c>
      <c r="B180" s="48">
        <v>37891</v>
      </c>
      <c r="C180"/>
      <c r="D180" s="49">
        <v>332.9</v>
      </c>
    </row>
    <row r="181" spans="1:4" ht="23.25">
      <c r="A181" s="170">
        <v>43736</v>
      </c>
      <c r="B181" s="48">
        <v>37892</v>
      </c>
      <c r="C181"/>
      <c r="D181" s="49">
        <v>332.9</v>
      </c>
    </row>
    <row r="182" spans="1:4" ht="23.25">
      <c r="A182" s="170">
        <v>43737</v>
      </c>
      <c r="B182" s="48">
        <v>37893</v>
      </c>
      <c r="C182"/>
      <c r="D182" s="49">
        <v>332.9</v>
      </c>
    </row>
    <row r="183" spans="1:4" ht="23.25">
      <c r="A183" s="170">
        <v>43738</v>
      </c>
      <c r="B183" s="48">
        <v>37894</v>
      </c>
      <c r="C183"/>
      <c r="D183" s="49">
        <v>332.9</v>
      </c>
    </row>
    <row r="184" spans="1:4" ht="23.25">
      <c r="A184" s="170">
        <v>43739</v>
      </c>
      <c r="B184" s="48">
        <v>37895</v>
      </c>
      <c r="C184"/>
      <c r="D184" s="49">
        <v>332.9</v>
      </c>
    </row>
    <row r="185" spans="1:5" ht="23.25">
      <c r="A185" s="170">
        <v>43740</v>
      </c>
      <c r="B185" s="48">
        <v>37896</v>
      </c>
      <c r="C185"/>
      <c r="D185" s="49">
        <v>332.9</v>
      </c>
      <c r="E185" s="50">
        <v>332.9</v>
      </c>
    </row>
    <row r="186" spans="1:4" ht="23.25">
      <c r="A186" s="170">
        <v>43741</v>
      </c>
      <c r="B186" s="48">
        <v>37897</v>
      </c>
      <c r="C186"/>
      <c r="D186" s="49">
        <v>332.9</v>
      </c>
    </row>
    <row r="187" spans="1:4" ht="23.25">
      <c r="A187" s="170">
        <v>43742</v>
      </c>
      <c r="B187" s="48">
        <v>37898</v>
      </c>
      <c r="C187"/>
      <c r="D187" s="49">
        <v>332.9</v>
      </c>
    </row>
    <row r="188" spans="1:4" ht="23.25">
      <c r="A188" s="170">
        <v>43743</v>
      </c>
      <c r="B188" s="48">
        <v>37899</v>
      </c>
      <c r="C188"/>
      <c r="D188" s="49">
        <v>332.9</v>
      </c>
    </row>
    <row r="189" spans="1:4" ht="23.25">
      <c r="A189" s="170">
        <v>43744</v>
      </c>
      <c r="B189" s="48">
        <v>37900</v>
      </c>
      <c r="C189"/>
      <c r="D189" s="49">
        <v>332.9</v>
      </c>
    </row>
    <row r="190" spans="1:4" ht="23.25">
      <c r="A190" s="170">
        <v>43745</v>
      </c>
      <c r="B190" s="48">
        <v>37901</v>
      </c>
      <c r="C190"/>
      <c r="D190" s="49">
        <v>332.9</v>
      </c>
    </row>
    <row r="191" spans="1:4" ht="23.25">
      <c r="A191" s="170">
        <v>43746</v>
      </c>
      <c r="B191" s="48">
        <v>37902</v>
      </c>
      <c r="C191"/>
      <c r="D191" s="49">
        <v>332.9</v>
      </c>
    </row>
    <row r="192" spans="1:4" ht="23.25">
      <c r="A192" s="170">
        <v>43747</v>
      </c>
      <c r="B192" s="48">
        <v>37903</v>
      </c>
      <c r="C192"/>
      <c r="D192" s="49">
        <v>332.9</v>
      </c>
    </row>
    <row r="193" spans="1:5" ht="23.25">
      <c r="A193" s="170">
        <v>43748</v>
      </c>
      <c r="B193" s="48">
        <v>37904</v>
      </c>
      <c r="C193"/>
      <c r="D193" s="49">
        <v>332.9</v>
      </c>
      <c r="E193" s="50">
        <v>332.89</v>
      </c>
    </row>
    <row r="194" spans="1:4" ht="23.25">
      <c r="A194" s="170">
        <v>43749</v>
      </c>
      <c r="B194" s="48">
        <v>37905</v>
      </c>
      <c r="C194"/>
      <c r="D194" s="49">
        <v>333.38</v>
      </c>
    </row>
    <row r="195" spans="1:4" ht="23.25">
      <c r="A195" s="170">
        <v>43750</v>
      </c>
      <c r="B195" s="48">
        <v>37906</v>
      </c>
      <c r="C195"/>
      <c r="D195" s="49">
        <v>334.26</v>
      </c>
    </row>
    <row r="196" spans="1:4" ht="23.25">
      <c r="A196" s="170">
        <v>43751</v>
      </c>
      <c r="B196" s="48">
        <v>37907</v>
      </c>
      <c r="C196"/>
      <c r="D196" s="49">
        <v>333.99</v>
      </c>
    </row>
    <row r="197" spans="1:4" ht="23.25">
      <c r="A197" s="170">
        <v>43752</v>
      </c>
      <c r="B197" s="48">
        <v>37908</v>
      </c>
      <c r="C197"/>
      <c r="D197" s="49">
        <v>332.87</v>
      </c>
    </row>
    <row r="198" spans="1:4" ht="23.25">
      <c r="A198" s="170">
        <v>43753</v>
      </c>
      <c r="B198" s="48">
        <v>37909</v>
      </c>
      <c r="C198"/>
      <c r="D198" s="49">
        <v>332.85</v>
      </c>
    </row>
    <row r="199" spans="1:5" ht="23.25">
      <c r="A199" s="170">
        <v>43754</v>
      </c>
      <c r="B199" s="48">
        <v>37910</v>
      </c>
      <c r="C199"/>
      <c r="D199" s="49">
        <v>332.85</v>
      </c>
      <c r="E199" s="56"/>
    </row>
    <row r="200" spans="1:4" ht="23.25">
      <c r="A200" s="170">
        <v>43755</v>
      </c>
      <c r="B200" s="48">
        <v>37911</v>
      </c>
      <c r="C200"/>
      <c r="D200" s="49">
        <v>332.85</v>
      </c>
    </row>
    <row r="201" spans="1:4" ht="23.25">
      <c r="A201" s="170">
        <v>43756</v>
      </c>
      <c r="B201" s="48">
        <v>37912</v>
      </c>
      <c r="C201"/>
      <c r="D201" s="49">
        <v>332.85</v>
      </c>
    </row>
    <row r="202" spans="1:4" ht="23.25">
      <c r="A202" s="170">
        <v>43757</v>
      </c>
      <c r="B202" s="48">
        <v>37913</v>
      </c>
      <c r="C202"/>
      <c r="D202" s="49">
        <v>332.85</v>
      </c>
    </row>
    <row r="203" spans="1:4" ht="23.25">
      <c r="A203" s="170">
        <v>43758</v>
      </c>
      <c r="B203" s="48">
        <v>37914</v>
      </c>
      <c r="C203"/>
      <c r="D203" s="49">
        <v>332.85</v>
      </c>
    </row>
    <row r="204" spans="1:4" ht="23.25">
      <c r="A204" s="170">
        <v>43759</v>
      </c>
      <c r="B204" s="48">
        <v>37915</v>
      </c>
      <c r="C204"/>
      <c r="D204" s="49">
        <v>332.85</v>
      </c>
    </row>
    <row r="205" spans="1:4" ht="23.25">
      <c r="A205" s="170">
        <v>43760</v>
      </c>
      <c r="B205" s="48">
        <v>37916</v>
      </c>
      <c r="C205"/>
      <c r="D205" s="49">
        <v>332.85</v>
      </c>
    </row>
    <row r="206" spans="1:4" ht="23.25">
      <c r="A206" s="170">
        <v>43761</v>
      </c>
      <c r="B206" s="48">
        <v>37917</v>
      </c>
      <c r="C206"/>
      <c r="D206" s="49">
        <v>332.85</v>
      </c>
    </row>
    <row r="207" spans="1:4" ht="23.25">
      <c r="A207" s="170">
        <v>43762</v>
      </c>
      <c r="B207" s="48">
        <v>37918</v>
      </c>
      <c r="C207"/>
      <c r="D207" s="49">
        <v>332.85</v>
      </c>
    </row>
    <row r="208" spans="1:4" ht="23.25">
      <c r="A208" s="170">
        <v>43763</v>
      </c>
      <c r="B208" s="48">
        <v>37919</v>
      </c>
      <c r="C208"/>
      <c r="D208" s="49">
        <v>332.85</v>
      </c>
    </row>
    <row r="209" spans="1:4" ht="23.25">
      <c r="A209" s="170">
        <v>43764</v>
      </c>
      <c r="B209" s="48">
        <v>37920</v>
      </c>
      <c r="C209"/>
      <c r="D209" s="49">
        <v>332.85</v>
      </c>
    </row>
    <row r="210" spans="1:4" ht="23.25">
      <c r="A210" s="170">
        <v>43765</v>
      </c>
      <c r="B210" s="48">
        <v>37921</v>
      </c>
      <c r="C210"/>
      <c r="D210" s="49">
        <v>332.85</v>
      </c>
    </row>
    <row r="211" spans="1:5" ht="24">
      <c r="A211" s="170">
        <v>43766</v>
      </c>
      <c r="B211" s="48">
        <v>37922</v>
      </c>
      <c r="C211"/>
      <c r="D211" s="49">
        <v>332.85</v>
      </c>
      <c r="E211" s="14"/>
    </row>
    <row r="212" spans="1:5" ht="23.25">
      <c r="A212" s="170">
        <v>43767</v>
      </c>
      <c r="B212" s="48">
        <v>37923</v>
      </c>
      <c r="C212"/>
      <c r="D212" s="49">
        <v>332.85</v>
      </c>
      <c r="E212" s="56"/>
    </row>
    <row r="213" spans="1:4" ht="23.25">
      <c r="A213" s="170">
        <v>43768</v>
      </c>
      <c r="B213" s="48">
        <v>37924</v>
      </c>
      <c r="C213"/>
      <c r="D213" s="49">
        <v>332.69</v>
      </c>
    </row>
    <row r="214" spans="1:4" ht="23.25">
      <c r="A214" s="170">
        <v>43769</v>
      </c>
      <c r="B214" s="48">
        <v>37925</v>
      </c>
      <c r="C214"/>
      <c r="D214" s="49">
        <v>332.76</v>
      </c>
    </row>
    <row r="215" spans="1:5" ht="23.25">
      <c r="A215" s="170">
        <v>43770</v>
      </c>
      <c r="B215" s="48">
        <v>37926</v>
      </c>
      <c r="C215"/>
      <c r="D215" s="49">
        <v>332.76</v>
      </c>
      <c r="E215" s="50">
        <v>332.76</v>
      </c>
    </row>
    <row r="216" spans="1:4" ht="23.25">
      <c r="A216" s="170">
        <v>43771</v>
      </c>
      <c r="B216" s="48">
        <v>37927</v>
      </c>
      <c r="C216"/>
      <c r="D216" s="49">
        <v>332.76</v>
      </c>
    </row>
    <row r="217" spans="1:4" ht="23.25">
      <c r="A217" s="170">
        <v>43772</v>
      </c>
      <c r="B217" s="48">
        <v>37928</v>
      </c>
      <c r="C217"/>
      <c r="D217" s="49">
        <v>332.72</v>
      </c>
    </row>
    <row r="218" spans="1:4" ht="23.25">
      <c r="A218" s="170">
        <v>43773</v>
      </c>
      <c r="B218" s="48">
        <v>37929</v>
      </c>
      <c r="C218"/>
      <c r="D218" s="49">
        <v>332.64</v>
      </c>
    </row>
    <row r="219" spans="1:4" ht="23.25">
      <c r="A219" s="170">
        <v>43774</v>
      </c>
      <c r="B219" s="48">
        <v>37930</v>
      </c>
      <c r="C219"/>
      <c r="D219" s="49">
        <v>332.6</v>
      </c>
    </row>
    <row r="220" spans="1:4" ht="23.25">
      <c r="A220" s="170">
        <v>43775</v>
      </c>
      <c r="B220" s="48">
        <v>37931</v>
      </c>
      <c r="C220"/>
      <c r="D220" s="49">
        <v>332.6</v>
      </c>
    </row>
    <row r="221" spans="1:4" ht="23.25">
      <c r="A221" s="170">
        <v>43776</v>
      </c>
      <c r="B221" s="48">
        <v>37932</v>
      </c>
      <c r="C221"/>
      <c r="D221" s="49">
        <v>332.6</v>
      </c>
    </row>
    <row r="222" spans="1:4" ht="23.25">
      <c r="A222" s="170">
        <v>43777</v>
      </c>
      <c r="B222" s="48">
        <v>37933</v>
      </c>
      <c r="C222"/>
      <c r="D222" s="49">
        <v>332.6</v>
      </c>
    </row>
    <row r="223" spans="1:4" ht="23.25">
      <c r="A223" s="170">
        <v>43778</v>
      </c>
      <c r="B223" s="48">
        <v>37934</v>
      </c>
      <c r="C223"/>
      <c r="D223" s="49">
        <v>332.6</v>
      </c>
    </row>
    <row r="224" spans="1:4" ht="23.25">
      <c r="A224" s="170">
        <v>43779</v>
      </c>
      <c r="B224" s="48">
        <v>37935</v>
      </c>
      <c r="C224"/>
      <c r="D224" s="49">
        <v>332.6</v>
      </c>
    </row>
    <row r="225" spans="1:4" ht="23.25">
      <c r="A225" s="170">
        <v>43780</v>
      </c>
      <c r="B225" s="48">
        <v>37936</v>
      </c>
      <c r="C225"/>
      <c r="D225" s="49">
        <v>332.87</v>
      </c>
    </row>
    <row r="226" spans="1:4" ht="23.25">
      <c r="A226" s="170">
        <v>43781</v>
      </c>
      <c r="B226" s="48">
        <v>37937</v>
      </c>
      <c r="C226"/>
      <c r="D226" s="49">
        <v>333</v>
      </c>
    </row>
    <row r="227" spans="1:4" ht="23.25">
      <c r="A227" s="170">
        <v>43782</v>
      </c>
      <c r="B227" s="48">
        <v>37938</v>
      </c>
      <c r="C227"/>
      <c r="D227" s="49">
        <v>332.94</v>
      </c>
    </row>
    <row r="228" spans="1:4" ht="23.25">
      <c r="A228" s="170">
        <v>43783</v>
      </c>
      <c r="B228" s="48">
        <v>37939</v>
      </c>
      <c r="C228"/>
      <c r="D228" s="49">
        <v>332.9</v>
      </c>
    </row>
    <row r="229" spans="1:4" ht="23.25">
      <c r="A229" s="170">
        <v>43784</v>
      </c>
      <c r="B229" s="48">
        <v>37940</v>
      </c>
      <c r="C229"/>
      <c r="D229" s="49">
        <v>332.9</v>
      </c>
    </row>
    <row r="230" spans="1:4" ht="23.25">
      <c r="A230" s="170">
        <v>43785</v>
      </c>
      <c r="B230" s="48">
        <v>37941</v>
      </c>
      <c r="C230"/>
      <c r="D230" s="49">
        <v>332.9</v>
      </c>
    </row>
    <row r="231" spans="1:4" ht="23.25">
      <c r="A231" s="170">
        <v>43786</v>
      </c>
      <c r="B231" s="48">
        <v>37942</v>
      </c>
      <c r="C231"/>
      <c r="D231" s="49">
        <v>332.9</v>
      </c>
    </row>
    <row r="232" spans="1:4" ht="23.25">
      <c r="A232" s="170">
        <v>43787</v>
      </c>
      <c r="B232" s="48">
        <v>37943</v>
      </c>
      <c r="C232"/>
      <c r="D232" s="49">
        <v>332.9</v>
      </c>
    </row>
    <row r="233" spans="1:4" ht="23.25">
      <c r="A233" s="170">
        <v>43788</v>
      </c>
      <c r="B233" s="48">
        <v>37944</v>
      </c>
      <c r="C233"/>
      <c r="D233" s="49">
        <v>332.9</v>
      </c>
    </row>
    <row r="234" spans="1:5" ht="23.25">
      <c r="A234" s="170">
        <v>43789</v>
      </c>
      <c r="B234" s="48">
        <v>37945</v>
      </c>
      <c r="C234"/>
      <c r="D234" s="49">
        <v>332.9</v>
      </c>
      <c r="E234" s="50">
        <v>332.9</v>
      </c>
    </row>
    <row r="235" spans="1:4" ht="23.25">
      <c r="A235" s="170">
        <v>43790</v>
      </c>
      <c r="B235" s="48">
        <v>37946</v>
      </c>
      <c r="C235"/>
      <c r="D235" s="49">
        <v>332.9</v>
      </c>
    </row>
    <row r="236" spans="1:7" ht="23.25">
      <c r="A236" s="170">
        <v>43791</v>
      </c>
      <c r="B236" s="48">
        <v>37947</v>
      </c>
      <c r="C236"/>
      <c r="D236" s="49">
        <v>332.9</v>
      </c>
      <c r="G236" s="50">
        <v>333.96</v>
      </c>
    </row>
    <row r="237" spans="1:4" ht="23.25">
      <c r="A237" s="170">
        <v>43792</v>
      </c>
      <c r="B237" s="48">
        <v>37948</v>
      </c>
      <c r="C237"/>
      <c r="D237" s="49">
        <v>333.82</v>
      </c>
    </row>
    <row r="238" spans="1:5" ht="24">
      <c r="A238" s="170">
        <v>43793</v>
      </c>
      <c r="B238" s="48">
        <v>37949</v>
      </c>
      <c r="C238"/>
      <c r="D238" s="49">
        <v>332.8</v>
      </c>
      <c r="E238" s="14"/>
    </row>
    <row r="239" spans="1:4" ht="23.25">
      <c r="A239" s="170">
        <v>43794</v>
      </c>
      <c r="B239" s="48">
        <v>37950</v>
      </c>
      <c r="C239"/>
      <c r="D239" s="49">
        <v>332.8</v>
      </c>
    </row>
    <row r="240" spans="1:4" ht="23.25">
      <c r="A240" s="170">
        <v>43795</v>
      </c>
      <c r="B240" s="48">
        <v>37951</v>
      </c>
      <c r="C240"/>
      <c r="D240" s="49">
        <v>332.8</v>
      </c>
    </row>
    <row r="241" spans="1:4" ht="23.25">
      <c r="A241" s="170">
        <v>43796</v>
      </c>
      <c r="B241" s="48">
        <v>37952</v>
      </c>
      <c r="C241"/>
      <c r="D241" s="49">
        <v>332.8</v>
      </c>
    </row>
    <row r="242" spans="1:5" ht="23.25">
      <c r="A242" s="170">
        <v>43797</v>
      </c>
      <c r="B242" s="48">
        <v>37953</v>
      </c>
      <c r="C242"/>
      <c r="D242" s="49">
        <v>332.8</v>
      </c>
      <c r="E242" s="56"/>
    </row>
    <row r="243" spans="1:4" ht="23.25">
      <c r="A243" s="170">
        <v>43798</v>
      </c>
      <c r="B243" s="48">
        <v>37954</v>
      </c>
      <c r="C243"/>
      <c r="D243" s="49">
        <v>332.8</v>
      </c>
    </row>
    <row r="244" spans="1:4" ht="23.25">
      <c r="A244" s="170">
        <v>43799</v>
      </c>
      <c r="B244" s="48">
        <v>37955</v>
      </c>
      <c r="C244"/>
      <c r="D244" s="49">
        <v>332.8</v>
      </c>
    </row>
    <row r="245" spans="1:4" ht="23.25">
      <c r="A245" s="170">
        <v>43800</v>
      </c>
      <c r="B245" s="48">
        <v>37956</v>
      </c>
      <c r="C245"/>
      <c r="D245" s="49">
        <v>332.8</v>
      </c>
    </row>
    <row r="246" spans="1:5" ht="23.25">
      <c r="A246" s="170">
        <v>43801</v>
      </c>
      <c r="B246" s="48">
        <v>37957</v>
      </c>
      <c r="C246"/>
      <c r="D246" s="49">
        <v>332.8</v>
      </c>
      <c r="E246" s="50">
        <v>332.51</v>
      </c>
    </row>
    <row r="247" spans="1:4" ht="23.25">
      <c r="A247" s="170">
        <v>43802</v>
      </c>
      <c r="B247" s="48">
        <v>37958</v>
      </c>
      <c r="C247"/>
      <c r="D247" s="49">
        <v>332.55</v>
      </c>
    </row>
    <row r="248" spans="1:4" ht="23.25">
      <c r="A248" s="170">
        <v>43803</v>
      </c>
      <c r="B248" s="48">
        <v>37959</v>
      </c>
      <c r="C248"/>
      <c r="D248" s="49">
        <v>332.51</v>
      </c>
    </row>
    <row r="249" spans="1:4" ht="23.25">
      <c r="A249" s="170">
        <v>43804</v>
      </c>
      <c r="B249" s="48">
        <v>37960</v>
      </c>
      <c r="C249"/>
      <c r="D249" s="49">
        <v>332.51</v>
      </c>
    </row>
    <row r="250" spans="1:4" ht="23.25">
      <c r="A250" s="170">
        <v>43805</v>
      </c>
      <c r="B250" s="48">
        <v>37961</v>
      </c>
      <c r="C250"/>
      <c r="D250" s="49">
        <v>332.51</v>
      </c>
    </row>
    <row r="251" spans="1:4" ht="23.25">
      <c r="A251" s="170">
        <v>43806</v>
      </c>
      <c r="B251" s="48">
        <v>37962</v>
      </c>
      <c r="C251"/>
      <c r="D251" s="49">
        <v>332.51</v>
      </c>
    </row>
    <row r="252" spans="1:4" ht="23.25">
      <c r="A252" s="170">
        <v>43807</v>
      </c>
      <c r="B252" s="48">
        <v>37963</v>
      </c>
      <c r="C252"/>
      <c r="D252" s="49">
        <v>332.51</v>
      </c>
    </row>
    <row r="253" spans="1:4" ht="23.25">
      <c r="A253" s="170">
        <v>43808</v>
      </c>
      <c r="B253" s="48">
        <v>37964</v>
      </c>
      <c r="C253"/>
      <c r="D253" s="49">
        <v>332.51</v>
      </c>
    </row>
    <row r="254" spans="1:4" ht="23.25">
      <c r="A254" s="170">
        <v>43809</v>
      </c>
      <c r="B254" s="48">
        <v>37965</v>
      </c>
      <c r="C254"/>
      <c r="D254" s="49">
        <v>332.51</v>
      </c>
    </row>
    <row r="255" spans="1:4" ht="23.25">
      <c r="A255" s="170">
        <v>43810</v>
      </c>
      <c r="B255" s="48">
        <v>37966</v>
      </c>
      <c r="C255"/>
      <c r="D255" s="49">
        <v>332.51</v>
      </c>
    </row>
    <row r="256" spans="1:4" ht="23.25">
      <c r="A256" s="170">
        <v>43811</v>
      </c>
      <c r="B256" s="48">
        <v>37967</v>
      </c>
      <c r="C256"/>
      <c r="D256" s="49">
        <v>332.5</v>
      </c>
    </row>
    <row r="257" spans="1:4" ht="23.25">
      <c r="A257" s="170">
        <v>43812</v>
      </c>
      <c r="B257" s="48">
        <v>37968</v>
      </c>
      <c r="C257"/>
      <c r="D257" s="49">
        <v>332.5</v>
      </c>
    </row>
    <row r="258" spans="1:4" ht="23.25">
      <c r="A258" s="170">
        <v>43813</v>
      </c>
      <c r="B258" s="48">
        <v>37969</v>
      </c>
      <c r="C258"/>
      <c r="D258" s="49">
        <v>332.5</v>
      </c>
    </row>
    <row r="259" spans="1:4" ht="23.25">
      <c r="A259" s="170">
        <v>43814</v>
      </c>
      <c r="B259" s="48">
        <v>37970</v>
      </c>
      <c r="C259"/>
      <c r="D259" s="49">
        <v>332.5</v>
      </c>
    </row>
    <row r="260" spans="1:5" ht="23.25">
      <c r="A260" s="170">
        <v>43815</v>
      </c>
      <c r="B260" s="48">
        <v>37971</v>
      </c>
      <c r="C260"/>
      <c r="D260" s="49">
        <v>332.5</v>
      </c>
      <c r="E260" s="50">
        <v>332.5</v>
      </c>
    </row>
    <row r="261" spans="1:4" ht="23.25">
      <c r="A261" s="170">
        <v>43816</v>
      </c>
      <c r="B261" s="48">
        <v>37972</v>
      </c>
      <c r="C261"/>
      <c r="D261" s="49">
        <v>332.5</v>
      </c>
    </row>
    <row r="262" spans="1:4" ht="23.25">
      <c r="A262" s="170">
        <v>43817</v>
      </c>
      <c r="B262" s="48">
        <v>37973</v>
      </c>
      <c r="C262"/>
      <c r="D262" s="49">
        <v>332.5</v>
      </c>
    </row>
    <row r="263" spans="1:4" ht="23.25">
      <c r="A263" s="170">
        <v>43818</v>
      </c>
      <c r="B263" s="48">
        <v>37974</v>
      </c>
      <c r="C263"/>
      <c r="D263" s="49">
        <v>332.5</v>
      </c>
    </row>
    <row r="264" spans="1:4" ht="23.25">
      <c r="A264" s="170">
        <v>43819</v>
      </c>
      <c r="B264" s="48">
        <v>37975</v>
      </c>
      <c r="C264"/>
      <c r="D264" s="49">
        <v>332.5</v>
      </c>
    </row>
    <row r="265" spans="1:4" ht="23.25">
      <c r="A265" s="170">
        <v>43820</v>
      </c>
      <c r="B265" s="48">
        <v>37976</v>
      </c>
      <c r="C265"/>
      <c r="D265" s="49">
        <v>332.5</v>
      </c>
    </row>
    <row r="266" spans="1:4" ht="23.25">
      <c r="A266" s="170">
        <v>43821</v>
      </c>
      <c r="B266" s="48">
        <v>37977</v>
      </c>
      <c r="C266"/>
      <c r="D266" s="49">
        <v>332.5</v>
      </c>
    </row>
    <row r="267" spans="1:4" ht="23.25">
      <c r="A267" s="170">
        <v>43822</v>
      </c>
      <c r="B267" s="48">
        <v>37978</v>
      </c>
      <c r="C267"/>
      <c r="D267" s="49">
        <v>332.5</v>
      </c>
    </row>
    <row r="268" spans="1:4" ht="23.25">
      <c r="A268" s="170">
        <v>43823</v>
      </c>
      <c r="B268" s="48">
        <v>37979</v>
      </c>
      <c r="C268"/>
      <c r="D268" s="49">
        <v>332.5</v>
      </c>
    </row>
    <row r="269" spans="1:4" ht="23.25">
      <c r="A269" s="170">
        <v>43824</v>
      </c>
      <c r="B269" s="48">
        <v>37980</v>
      </c>
      <c r="C269"/>
      <c r="D269" s="49">
        <v>332.5</v>
      </c>
    </row>
    <row r="270" spans="1:4" ht="23.25">
      <c r="A270" s="170">
        <v>43825</v>
      </c>
      <c r="B270" s="48">
        <v>37981</v>
      </c>
      <c r="C270"/>
      <c r="D270" s="49">
        <v>332.5</v>
      </c>
    </row>
    <row r="271" spans="1:4" ht="23.25">
      <c r="A271" s="170">
        <v>43826</v>
      </c>
      <c r="B271" s="48">
        <v>37982</v>
      </c>
      <c r="C271"/>
      <c r="D271" s="49">
        <v>332.5</v>
      </c>
    </row>
    <row r="272" spans="1:4" ht="23.25">
      <c r="A272" s="170">
        <v>43827</v>
      </c>
      <c r="B272" s="48">
        <v>37983</v>
      </c>
      <c r="C272"/>
      <c r="D272" s="49">
        <v>332.5</v>
      </c>
    </row>
    <row r="273" spans="1:4" ht="23.25">
      <c r="A273" s="170">
        <v>43828</v>
      </c>
      <c r="B273" s="48">
        <v>37984</v>
      </c>
      <c r="C273"/>
      <c r="D273" s="49">
        <v>332.5</v>
      </c>
    </row>
    <row r="274" spans="1:4" ht="23.25">
      <c r="A274" s="170">
        <v>43829</v>
      </c>
      <c r="B274" s="48">
        <v>37985</v>
      </c>
      <c r="C274"/>
      <c r="D274" s="49">
        <v>332.5</v>
      </c>
    </row>
    <row r="275" spans="1:5" ht="23.25">
      <c r="A275" s="170">
        <v>43830</v>
      </c>
      <c r="B275" s="48">
        <v>37986</v>
      </c>
      <c r="C275"/>
      <c r="D275" s="49">
        <v>332.5</v>
      </c>
      <c r="E275" s="56"/>
    </row>
    <row r="276" spans="1:4" ht="23.25">
      <c r="A276" s="170">
        <v>43831</v>
      </c>
      <c r="B276" s="48">
        <v>37987</v>
      </c>
      <c r="C276"/>
      <c r="D276" s="49">
        <v>332.5</v>
      </c>
    </row>
    <row r="277" spans="1:4" ht="23.25">
      <c r="A277" s="170">
        <v>43832</v>
      </c>
      <c r="B277" s="48">
        <v>37988</v>
      </c>
      <c r="C277"/>
      <c r="D277" s="49">
        <v>332.5</v>
      </c>
    </row>
    <row r="278" spans="1:4" ht="23.25">
      <c r="A278" s="170">
        <v>43833</v>
      </c>
      <c r="B278" s="48">
        <v>37989</v>
      </c>
      <c r="C278"/>
      <c r="D278" s="49">
        <v>332.5</v>
      </c>
    </row>
    <row r="279" spans="1:4" ht="23.25">
      <c r="A279" s="170">
        <v>43834</v>
      </c>
      <c r="B279" s="48">
        <v>37990</v>
      </c>
      <c r="C279"/>
      <c r="D279" s="49">
        <v>332.5</v>
      </c>
    </row>
    <row r="280" spans="1:4" ht="23.25">
      <c r="A280" s="170">
        <v>43835</v>
      </c>
      <c r="B280" s="48">
        <v>37991</v>
      </c>
      <c r="C280"/>
      <c r="D280" s="49">
        <v>332.5</v>
      </c>
    </row>
    <row r="281" spans="1:4" ht="23.25">
      <c r="A281" s="170">
        <v>43836</v>
      </c>
      <c r="B281" s="48">
        <v>37992</v>
      </c>
      <c r="C281"/>
      <c r="D281" s="49">
        <v>332.5</v>
      </c>
    </row>
    <row r="282" spans="1:4" ht="23.25">
      <c r="A282" s="170">
        <v>43837</v>
      </c>
      <c r="B282" s="48">
        <v>37993</v>
      </c>
      <c r="C282"/>
      <c r="D282" s="49">
        <v>332.5</v>
      </c>
    </row>
    <row r="283" spans="1:4" ht="23.25">
      <c r="A283" s="170">
        <v>43838</v>
      </c>
      <c r="B283" s="48">
        <v>37994</v>
      </c>
      <c r="C283"/>
      <c r="D283" s="49">
        <v>332.5</v>
      </c>
    </row>
    <row r="284" spans="1:4" ht="23.25">
      <c r="A284" s="170">
        <v>43839</v>
      </c>
      <c r="B284" s="48">
        <v>37995</v>
      </c>
      <c r="C284"/>
      <c r="D284" s="49">
        <v>332.5</v>
      </c>
    </row>
    <row r="285" spans="1:4" ht="23.25">
      <c r="A285" s="170">
        <v>43840</v>
      </c>
      <c r="B285" s="48">
        <v>37996</v>
      </c>
      <c r="C285"/>
      <c r="D285" s="49">
        <v>332.5</v>
      </c>
    </row>
    <row r="286" spans="1:4" ht="23.25">
      <c r="A286" s="170">
        <v>43841</v>
      </c>
      <c r="B286" s="48">
        <v>37997</v>
      </c>
      <c r="C286"/>
      <c r="D286" s="49">
        <v>332.5</v>
      </c>
    </row>
    <row r="287" spans="1:4" ht="23.25">
      <c r="A287" s="170">
        <v>43842</v>
      </c>
      <c r="B287" s="48">
        <v>37998</v>
      </c>
      <c r="C287"/>
      <c r="D287" s="49">
        <v>332.5</v>
      </c>
    </row>
    <row r="288" spans="1:4" ht="23.25">
      <c r="A288" s="170">
        <v>43843</v>
      </c>
      <c r="B288" s="48">
        <v>37999</v>
      </c>
      <c r="C288"/>
      <c r="D288" s="49">
        <v>332.5</v>
      </c>
    </row>
    <row r="289" spans="1:4" ht="23.25">
      <c r="A289" s="170">
        <v>43844</v>
      </c>
      <c r="B289" s="48">
        <v>38000</v>
      </c>
      <c r="C289"/>
      <c r="D289" s="49">
        <v>332.5</v>
      </c>
    </row>
    <row r="290" spans="1:5" ht="23.25">
      <c r="A290" s="170">
        <v>43845</v>
      </c>
      <c r="B290" s="48">
        <v>38001</v>
      </c>
      <c r="C290"/>
      <c r="D290" s="49">
        <v>332.5</v>
      </c>
      <c r="E290" s="50">
        <v>332.5</v>
      </c>
    </row>
    <row r="291" spans="1:4" ht="23.25">
      <c r="A291" s="170">
        <v>43846</v>
      </c>
      <c r="B291" s="48">
        <v>38002</v>
      </c>
      <c r="C291"/>
      <c r="D291" s="49">
        <v>332.5</v>
      </c>
    </row>
    <row r="292" spans="1:4" ht="23.25">
      <c r="A292" s="170">
        <v>43847</v>
      </c>
      <c r="B292" s="48">
        <v>38003</v>
      </c>
      <c r="C292"/>
      <c r="D292" s="49">
        <v>332.5</v>
      </c>
    </row>
    <row r="293" spans="1:4" ht="23.25">
      <c r="A293" s="170">
        <v>43848</v>
      </c>
      <c r="B293" s="48">
        <v>38004</v>
      </c>
      <c r="C293"/>
      <c r="D293" s="49">
        <v>332.5</v>
      </c>
    </row>
    <row r="294" spans="1:4" ht="23.25">
      <c r="A294" s="170">
        <v>43849</v>
      </c>
      <c r="B294" s="48">
        <v>38005</v>
      </c>
      <c r="C294"/>
      <c r="D294" s="49">
        <v>332.5</v>
      </c>
    </row>
    <row r="295" spans="1:4" ht="23.25">
      <c r="A295" s="170">
        <v>43850</v>
      </c>
      <c r="B295" s="48">
        <v>38006</v>
      </c>
      <c r="C295"/>
      <c r="D295" s="49">
        <v>332.5</v>
      </c>
    </row>
    <row r="296" spans="1:4" ht="23.25">
      <c r="A296" s="170">
        <v>43851</v>
      </c>
      <c r="B296" s="48">
        <v>38007</v>
      </c>
      <c r="C296"/>
      <c r="D296" s="49">
        <v>332.5</v>
      </c>
    </row>
    <row r="297" spans="1:4" ht="23.25">
      <c r="A297" s="170">
        <v>43852</v>
      </c>
      <c r="B297" s="48">
        <v>38007</v>
      </c>
      <c r="C297"/>
      <c r="D297" s="49">
        <v>332.5</v>
      </c>
    </row>
    <row r="298" spans="1:4" ht="23.25">
      <c r="A298" s="170">
        <v>43853</v>
      </c>
      <c r="B298" s="48">
        <v>38008</v>
      </c>
      <c r="C298"/>
      <c r="D298" s="49">
        <v>332.5</v>
      </c>
    </row>
    <row r="299" spans="1:4" ht="23.25">
      <c r="A299" s="170">
        <v>43854</v>
      </c>
      <c r="B299" s="48">
        <v>38009</v>
      </c>
      <c r="C299"/>
      <c r="D299" s="49">
        <v>332.5</v>
      </c>
    </row>
    <row r="300" spans="1:4" ht="23.25">
      <c r="A300" s="170">
        <v>43855</v>
      </c>
      <c r="B300" s="48">
        <v>38010</v>
      </c>
      <c r="C300"/>
      <c r="D300" s="49">
        <v>332.5</v>
      </c>
    </row>
    <row r="301" spans="1:4" ht="23.25">
      <c r="A301" s="170">
        <v>43856</v>
      </c>
      <c r="B301" s="48">
        <v>38011</v>
      </c>
      <c r="C301"/>
      <c r="D301" s="49">
        <v>332.5</v>
      </c>
    </row>
    <row r="302" spans="1:5" ht="23.25">
      <c r="A302" s="170">
        <v>43857</v>
      </c>
      <c r="B302" s="48">
        <v>38012</v>
      </c>
      <c r="C302"/>
      <c r="D302" s="49">
        <v>332.5</v>
      </c>
      <c r="E302" s="50">
        <v>332.5</v>
      </c>
    </row>
    <row r="303" spans="1:4" ht="23.25">
      <c r="A303" s="170">
        <v>43858</v>
      </c>
      <c r="B303" s="48">
        <v>38013</v>
      </c>
      <c r="C303"/>
      <c r="D303" s="49">
        <v>332.5</v>
      </c>
    </row>
    <row r="304" spans="1:4" ht="23.25">
      <c r="A304" s="170">
        <v>43859</v>
      </c>
      <c r="B304" s="48">
        <v>38014</v>
      </c>
      <c r="C304"/>
      <c r="D304" s="49">
        <v>332.5</v>
      </c>
    </row>
    <row r="305" spans="1:4" ht="23.25">
      <c r="A305" s="170">
        <v>43860</v>
      </c>
      <c r="B305" s="48">
        <v>38015</v>
      </c>
      <c r="C305"/>
      <c r="D305" s="49">
        <v>332.5</v>
      </c>
    </row>
    <row r="306" spans="1:4" ht="23.25">
      <c r="A306" s="170">
        <v>43861</v>
      </c>
      <c r="B306" s="48">
        <v>38016</v>
      </c>
      <c r="C306"/>
      <c r="D306" s="49">
        <v>332.5</v>
      </c>
    </row>
    <row r="307" spans="1:4" ht="23.25">
      <c r="A307" s="170">
        <v>43862</v>
      </c>
      <c r="B307" s="48">
        <v>38017</v>
      </c>
      <c r="C307"/>
      <c r="D307" s="49">
        <v>332.5</v>
      </c>
    </row>
    <row r="308" spans="1:4" ht="23.25">
      <c r="A308" s="170">
        <v>43863</v>
      </c>
      <c r="B308" s="48">
        <v>38018</v>
      </c>
      <c r="C308"/>
      <c r="D308" s="49">
        <v>332.5</v>
      </c>
    </row>
    <row r="309" spans="1:4" ht="23.25">
      <c r="A309" s="170">
        <v>43864</v>
      </c>
      <c r="B309" s="48">
        <v>38019</v>
      </c>
      <c r="C309"/>
      <c r="D309" s="49">
        <v>332.5</v>
      </c>
    </row>
    <row r="310" spans="1:4" ht="23.25">
      <c r="A310" s="170">
        <v>43865</v>
      </c>
      <c r="B310" s="48">
        <v>38020</v>
      </c>
      <c r="C310"/>
      <c r="D310" s="49">
        <v>332.5</v>
      </c>
    </row>
    <row r="311" spans="1:4" ht="23.25">
      <c r="A311" s="170">
        <v>43866</v>
      </c>
      <c r="B311" s="48">
        <v>38021</v>
      </c>
      <c r="C311"/>
      <c r="D311" s="49">
        <v>332.5</v>
      </c>
    </row>
    <row r="312" spans="1:4" ht="23.25">
      <c r="A312" s="170">
        <v>43867</v>
      </c>
      <c r="B312" s="48">
        <v>38022</v>
      </c>
      <c r="C312"/>
      <c r="D312" s="49">
        <v>332.5</v>
      </c>
    </row>
    <row r="313" spans="1:4" ht="23.25">
      <c r="A313" s="170">
        <v>43868</v>
      </c>
      <c r="B313" s="48">
        <v>38023</v>
      </c>
      <c r="C313"/>
      <c r="D313" s="49">
        <v>332.5</v>
      </c>
    </row>
    <row r="314" spans="1:4" ht="23.25">
      <c r="A314" s="170">
        <v>43869</v>
      </c>
      <c r="B314" s="48">
        <v>38024</v>
      </c>
      <c r="C314"/>
      <c r="D314" s="49">
        <v>332.5</v>
      </c>
    </row>
    <row r="315" spans="1:4" ht="23.25">
      <c r="A315" s="170">
        <v>43870</v>
      </c>
      <c r="B315" s="48">
        <v>38025</v>
      </c>
      <c r="C315"/>
      <c r="D315" s="49">
        <v>332.5</v>
      </c>
    </row>
    <row r="316" spans="1:7" ht="23.25">
      <c r="A316" s="170">
        <v>43871</v>
      </c>
      <c r="B316" s="48">
        <v>38026</v>
      </c>
      <c r="C316"/>
      <c r="D316" s="49">
        <v>332.5</v>
      </c>
      <c r="G316" s="50"/>
    </row>
    <row r="317" spans="1:4" ht="23.25">
      <c r="A317" s="170">
        <v>43872</v>
      </c>
      <c r="B317" s="48">
        <v>38027</v>
      </c>
      <c r="C317"/>
      <c r="D317" s="49">
        <v>332.5</v>
      </c>
    </row>
    <row r="318" spans="1:4" ht="23.25">
      <c r="A318" s="170">
        <v>43873</v>
      </c>
      <c r="B318" s="48">
        <v>38028</v>
      </c>
      <c r="C318"/>
      <c r="D318" s="49">
        <v>332.5</v>
      </c>
    </row>
    <row r="319" spans="1:4" ht="23.25">
      <c r="A319" s="170">
        <v>43874</v>
      </c>
      <c r="B319" s="48">
        <v>38029</v>
      </c>
      <c r="C319"/>
      <c r="D319" s="49">
        <v>332.5</v>
      </c>
    </row>
    <row r="320" spans="1:5" ht="23.25">
      <c r="A320" s="170">
        <v>43875</v>
      </c>
      <c r="B320" s="48">
        <v>38030</v>
      </c>
      <c r="C320"/>
      <c r="D320" s="49">
        <v>332.5</v>
      </c>
      <c r="E320" s="50">
        <v>332.5</v>
      </c>
    </row>
    <row r="321" spans="1:4" ht="23.25">
      <c r="A321" s="170">
        <v>43876</v>
      </c>
      <c r="B321" s="48">
        <v>38031</v>
      </c>
      <c r="C321"/>
      <c r="D321" s="49">
        <v>332.5</v>
      </c>
    </row>
    <row r="322" spans="1:4" ht="23.25">
      <c r="A322" s="170">
        <v>43877</v>
      </c>
      <c r="B322" s="48">
        <v>38032</v>
      </c>
      <c r="C322"/>
      <c r="D322" s="49">
        <v>332.5</v>
      </c>
    </row>
    <row r="323" spans="1:4" ht="23.25">
      <c r="A323" s="170">
        <v>43878</v>
      </c>
      <c r="B323" s="48">
        <v>38033</v>
      </c>
      <c r="C323"/>
      <c r="D323" s="49">
        <v>332.5</v>
      </c>
    </row>
    <row r="324" spans="1:4" ht="23.25">
      <c r="A324" s="170">
        <v>43879</v>
      </c>
      <c r="B324" s="48">
        <v>38034</v>
      </c>
      <c r="C324"/>
      <c r="D324" s="49">
        <v>332.5</v>
      </c>
    </row>
    <row r="325" spans="1:4" ht="23.25">
      <c r="A325" s="170">
        <v>43880</v>
      </c>
      <c r="B325" s="48">
        <v>38035</v>
      </c>
      <c r="C325"/>
      <c r="D325" s="49">
        <v>332.5</v>
      </c>
    </row>
    <row r="326" spans="1:4" ht="23.25">
      <c r="A326" s="170">
        <v>43881</v>
      </c>
      <c r="B326" s="48">
        <v>38036</v>
      </c>
      <c r="C326"/>
      <c r="D326" s="49">
        <v>332.5</v>
      </c>
    </row>
    <row r="327" spans="1:4" ht="23.25">
      <c r="A327" s="170">
        <v>43882</v>
      </c>
      <c r="B327" s="48">
        <v>38037</v>
      </c>
      <c r="C327"/>
      <c r="D327" s="49">
        <v>332.5</v>
      </c>
    </row>
    <row r="328" spans="1:4" ht="23.25">
      <c r="A328" s="170">
        <v>43883</v>
      </c>
      <c r="B328" s="48">
        <v>38038</v>
      </c>
      <c r="C328"/>
      <c r="D328" s="49">
        <v>332.5</v>
      </c>
    </row>
    <row r="329" spans="1:4" ht="23.25">
      <c r="A329" s="170">
        <v>43884</v>
      </c>
      <c r="B329" s="48">
        <v>38039</v>
      </c>
      <c r="C329"/>
      <c r="D329" s="49">
        <v>332.5</v>
      </c>
    </row>
    <row r="330" spans="1:4" ht="23.25">
      <c r="A330" s="170">
        <v>43885</v>
      </c>
      <c r="B330" s="48">
        <v>38040</v>
      </c>
      <c r="C330"/>
      <c r="D330" s="49">
        <v>332.5</v>
      </c>
    </row>
    <row r="331" spans="1:5" ht="23.25">
      <c r="A331" s="170">
        <v>43886</v>
      </c>
      <c r="B331" s="48">
        <v>38041</v>
      </c>
      <c r="C331"/>
      <c r="D331" s="49">
        <v>332.66</v>
      </c>
      <c r="E331" s="50">
        <v>332.66</v>
      </c>
    </row>
    <row r="332" spans="1:4" ht="23.25">
      <c r="A332" s="170">
        <v>43887</v>
      </c>
      <c r="B332" s="48">
        <v>38042</v>
      </c>
      <c r="C332"/>
      <c r="D332" s="49">
        <v>332.56</v>
      </c>
    </row>
    <row r="333" spans="1:5" ht="23.25">
      <c r="A333" s="170">
        <v>43888</v>
      </c>
      <c r="B333" s="48">
        <v>38043</v>
      </c>
      <c r="C333"/>
      <c r="D333" s="49">
        <v>332.5</v>
      </c>
      <c r="E333" s="56"/>
    </row>
    <row r="334" spans="1:4" ht="23.25">
      <c r="A334" s="170">
        <v>43889</v>
      </c>
      <c r="B334" s="48">
        <v>38044</v>
      </c>
      <c r="C334"/>
      <c r="D334" s="49">
        <v>332.5</v>
      </c>
    </row>
    <row r="335" spans="1:4" ht="23.25">
      <c r="A335" s="170">
        <v>43890</v>
      </c>
      <c r="B335" s="48">
        <v>38045</v>
      </c>
      <c r="C335"/>
      <c r="D335" s="49">
        <v>332.5</v>
      </c>
    </row>
    <row r="336" spans="1:4" ht="23.25">
      <c r="A336" s="170">
        <v>43891</v>
      </c>
      <c r="B336" s="48">
        <v>38046</v>
      </c>
      <c r="C336"/>
      <c r="D336" s="49">
        <v>332.5</v>
      </c>
    </row>
    <row r="337" spans="1:4" ht="23.25">
      <c r="A337" s="170">
        <v>43892</v>
      </c>
      <c r="B337" s="48">
        <v>38047</v>
      </c>
      <c r="C337"/>
      <c r="D337" s="49">
        <v>332.5</v>
      </c>
    </row>
    <row r="338" spans="1:4" ht="23.25">
      <c r="A338" s="170">
        <v>43893</v>
      </c>
      <c r="B338" s="48">
        <v>38048</v>
      </c>
      <c r="C338"/>
      <c r="D338" s="49">
        <v>332.5</v>
      </c>
    </row>
    <row r="339" spans="1:4" ht="23.25">
      <c r="A339" s="170">
        <v>43894</v>
      </c>
      <c r="B339" s="48">
        <v>38049</v>
      </c>
      <c r="C339"/>
      <c r="D339" s="49">
        <v>332.5</v>
      </c>
    </row>
    <row r="340" spans="1:4" ht="23.25">
      <c r="A340" s="170">
        <v>43895</v>
      </c>
      <c r="B340" s="48">
        <v>38050</v>
      </c>
      <c r="C340"/>
      <c r="D340" s="49">
        <v>332.5</v>
      </c>
    </row>
    <row r="341" spans="1:4" ht="23.25">
      <c r="A341" s="170">
        <v>43896</v>
      </c>
      <c r="B341" s="48">
        <v>38051</v>
      </c>
      <c r="C341"/>
      <c r="D341" s="49">
        <v>332.5</v>
      </c>
    </row>
    <row r="342" spans="1:4" ht="23.25">
      <c r="A342" s="170">
        <v>43897</v>
      </c>
      <c r="B342" s="48">
        <v>38052</v>
      </c>
      <c r="C342"/>
      <c r="D342" s="49">
        <v>332.5</v>
      </c>
    </row>
    <row r="343" spans="1:4" ht="23.25">
      <c r="A343" s="170">
        <v>43898</v>
      </c>
      <c r="B343" s="48">
        <v>38053</v>
      </c>
      <c r="C343"/>
      <c r="D343" s="49">
        <v>332.5</v>
      </c>
    </row>
    <row r="344" spans="1:4" ht="23.25">
      <c r="A344" s="170">
        <v>43899</v>
      </c>
      <c r="B344" s="48">
        <v>38054</v>
      </c>
      <c r="C344"/>
      <c r="D344" s="49">
        <v>332.5</v>
      </c>
    </row>
    <row r="345" spans="1:4" ht="23.25">
      <c r="A345" s="170">
        <v>43900</v>
      </c>
      <c r="B345" s="48">
        <v>38055</v>
      </c>
      <c r="C345"/>
      <c r="D345" s="49">
        <v>332.5</v>
      </c>
    </row>
    <row r="346" spans="1:4" ht="23.25">
      <c r="A346" s="170">
        <v>43901</v>
      </c>
      <c r="B346" s="48">
        <v>38056</v>
      </c>
      <c r="C346"/>
      <c r="D346" s="49">
        <v>332.5</v>
      </c>
    </row>
    <row r="347" spans="1:4" ht="23.25">
      <c r="A347" s="170">
        <v>43902</v>
      </c>
      <c r="B347" s="48">
        <v>38057</v>
      </c>
      <c r="C347"/>
      <c r="D347" s="49">
        <v>332.5</v>
      </c>
    </row>
    <row r="348" spans="1:4" ht="23.25">
      <c r="A348" s="170">
        <v>43903</v>
      </c>
      <c r="B348" s="48">
        <v>38058</v>
      </c>
      <c r="C348"/>
      <c r="D348" s="49">
        <v>332.5</v>
      </c>
    </row>
    <row r="349" spans="1:4" ht="23.25">
      <c r="A349" s="170">
        <v>43904</v>
      </c>
      <c r="B349" s="48">
        <v>38059</v>
      </c>
      <c r="C349"/>
      <c r="D349" s="49">
        <v>332.5</v>
      </c>
    </row>
    <row r="350" spans="1:4" ht="23.25">
      <c r="A350" s="170">
        <v>43905</v>
      </c>
      <c r="B350" s="48">
        <v>38060</v>
      </c>
      <c r="C350"/>
      <c r="D350" s="49">
        <v>332.5</v>
      </c>
    </row>
    <row r="351" spans="1:4" ht="23.25">
      <c r="A351" s="170">
        <v>43906</v>
      </c>
      <c r="B351" s="48">
        <v>38061</v>
      </c>
      <c r="C351"/>
      <c r="D351" s="49">
        <v>332.5</v>
      </c>
    </row>
    <row r="352" spans="1:4" ht="23.25">
      <c r="A352" s="170">
        <v>43907</v>
      </c>
      <c r="B352" s="48">
        <v>38062</v>
      </c>
      <c r="C352"/>
      <c r="D352" s="49">
        <v>332.5</v>
      </c>
    </row>
    <row r="353" spans="1:4" ht="23.25">
      <c r="A353" s="170">
        <v>43908</v>
      </c>
      <c r="B353" s="48">
        <v>38063</v>
      </c>
      <c r="C353"/>
      <c r="D353" s="49">
        <v>332.5</v>
      </c>
    </row>
    <row r="354" spans="1:4" ht="23.25">
      <c r="A354" s="170">
        <v>43909</v>
      </c>
      <c r="B354" s="48">
        <v>38064</v>
      </c>
      <c r="C354"/>
      <c r="D354" s="49">
        <v>332.5</v>
      </c>
    </row>
    <row r="355" spans="1:4" ht="23.25">
      <c r="A355" s="170">
        <v>43910</v>
      </c>
      <c r="B355" s="48">
        <v>38065</v>
      </c>
      <c r="C355"/>
      <c r="D355" s="49">
        <v>332.5</v>
      </c>
    </row>
    <row r="356" spans="1:4" ht="23.25">
      <c r="A356" s="170">
        <v>43911</v>
      </c>
      <c r="B356" s="48">
        <v>38066</v>
      </c>
      <c r="C356"/>
      <c r="D356" s="49">
        <v>332.5</v>
      </c>
    </row>
    <row r="357" spans="1:4" ht="23.25">
      <c r="A357" s="170">
        <v>43912</v>
      </c>
      <c r="B357" s="48">
        <v>38067</v>
      </c>
      <c r="C357"/>
      <c r="D357" s="49">
        <v>332.5</v>
      </c>
    </row>
    <row r="358" spans="1:4" ht="23.25">
      <c r="A358" s="170">
        <v>43913</v>
      </c>
      <c r="B358" s="48">
        <v>38068</v>
      </c>
      <c r="C358"/>
      <c r="D358" s="49">
        <v>332.5</v>
      </c>
    </row>
    <row r="359" spans="1:4" ht="23.25">
      <c r="A359" s="170">
        <v>43914</v>
      </c>
      <c r="B359" s="48">
        <v>38069</v>
      </c>
      <c r="C359"/>
      <c r="D359" s="49">
        <v>332.5</v>
      </c>
    </row>
    <row r="360" spans="1:4" ht="23.25">
      <c r="A360" s="170">
        <v>43915</v>
      </c>
      <c r="B360" s="48">
        <v>38070</v>
      </c>
      <c r="C360"/>
      <c r="D360" s="49">
        <v>332.5</v>
      </c>
    </row>
    <row r="361" spans="1:4" ht="23.25">
      <c r="A361" s="170">
        <v>43916</v>
      </c>
      <c r="B361" s="48">
        <v>38071</v>
      </c>
      <c r="C361"/>
      <c r="D361" s="49">
        <v>332.5</v>
      </c>
    </row>
    <row r="362" spans="1:4" ht="23.25">
      <c r="A362" s="170">
        <v>43917</v>
      </c>
      <c r="B362" s="48">
        <v>38072</v>
      </c>
      <c r="C362"/>
      <c r="D362" s="49">
        <v>332.5</v>
      </c>
    </row>
    <row r="363" spans="1:4" ht="23.25">
      <c r="A363" s="170">
        <v>43918</v>
      </c>
      <c r="B363" s="48">
        <v>38073</v>
      </c>
      <c r="C363"/>
      <c r="D363" s="49">
        <v>332.5</v>
      </c>
    </row>
    <row r="364" spans="1:4" ht="23.25">
      <c r="A364" s="170">
        <v>43919</v>
      </c>
      <c r="B364" s="48">
        <v>38074</v>
      </c>
      <c r="C364"/>
      <c r="D364" s="49">
        <v>332.64</v>
      </c>
    </row>
    <row r="365" spans="1:4" ht="23.25">
      <c r="A365" s="170">
        <v>43920</v>
      </c>
      <c r="B365" s="48">
        <v>38075</v>
      </c>
      <c r="C365"/>
      <c r="D365" s="49">
        <v>332.7</v>
      </c>
    </row>
    <row r="366" spans="1:4" ht="23.25">
      <c r="A366" s="170">
        <v>43921</v>
      </c>
      <c r="B366" s="48">
        <v>38076</v>
      </c>
      <c r="C366"/>
      <c r="D366" s="49">
        <v>332.7</v>
      </c>
    </row>
    <row r="367" spans="1:5" ht="23.25">
      <c r="A367" s="170">
        <v>43922</v>
      </c>
      <c r="B367" s="48"/>
      <c r="C367"/>
      <c r="D367" s="49">
        <v>332.7</v>
      </c>
      <c r="E367" s="50">
        <v>332.7</v>
      </c>
    </row>
    <row r="368" spans="1:5" ht="21">
      <c r="A368" s="170">
        <v>43923</v>
      </c>
      <c r="E368" s="51"/>
    </row>
    <row r="369" ht="23.25">
      <c r="A369" s="170">
        <v>43924</v>
      </c>
    </row>
    <row r="370" ht="23.25">
      <c r="A370" s="170">
        <v>43925</v>
      </c>
    </row>
    <row r="371" ht="23.25">
      <c r="A371" s="170">
        <v>43926</v>
      </c>
    </row>
    <row r="372" ht="23.25">
      <c r="A372" s="170">
        <v>43927</v>
      </c>
    </row>
    <row r="373" ht="23.25">
      <c r="A373" s="170">
        <v>43928</v>
      </c>
    </row>
    <row r="374" ht="23.25">
      <c r="A374" s="170">
        <v>43929</v>
      </c>
    </row>
    <row r="375" ht="23.25">
      <c r="A375" s="170">
        <v>43930</v>
      </c>
    </row>
    <row r="376" ht="23.25">
      <c r="A376" s="170">
        <v>43931</v>
      </c>
    </row>
    <row r="377" ht="23.25">
      <c r="A377" s="170">
        <v>43932</v>
      </c>
    </row>
    <row r="378" ht="23.25">
      <c r="A378" s="170">
        <v>43933</v>
      </c>
    </row>
    <row r="379" ht="23.25">
      <c r="A379" s="170">
        <v>43934</v>
      </c>
    </row>
    <row r="380" ht="23.25">
      <c r="A380" s="170">
        <v>43935</v>
      </c>
    </row>
    <row r="381" ht="23.25">
      <c r="A381" s="170">
        <v>43936</v>
      </c>
    </row>
    <row r="382" ht="23.25">
      <c r="A382" s="170">
        <v>43937</v>
      </c>
    </row>
    <row r="383" ht="23.25">
      <c r="A383" s="170">
        <v>43938</v>
      </c>
    </row>
    <row r="384" ht="23.25">
      <c r="A384" s="170">
        <v>43939</v>
      </c>
    </row>
    <row r="385" ht="23.25">
      <c r="A385" s="170">
        <v>43940</v>
      </c>
    </row>
    <row r="386" spans="1:5" ht="23.25">
      <c r="A386" s="170">
        <v>43941</v>
      </c>
      <c r="E386" s="50">
        <v>332.7</v>
      </c>
    </row>
    <row r="387" ht="23.25">
      <c r="A387" s="170">
        <v>43942</v>
      </c>
    </row>
    <row r="388" ht="23.25">
      <c r="A388" s="170">
        <v>43943</v>
      </c>
    </row>
    <row r="389" ht="23.25">
      <c r="A389" s="170">
        <v>43944</v>
      </c>
    </row>
    <row r="390" ht="23.25">
      <c r="A390" s="170">
        <v>43945</v>
      </c>
    </row>
    <row r="391" ht="23.25">
      <c r="A391" s="170">
        <v>43946</v>
      </c>
    </row>
    <row r="392" ht="23.25">
      <c r="A392" s="170">
        <v>43947</v>
      </c>
    </row>
    <row r="393" ht="23.25">
      <c r="A393" s="170">
        <v>43948</v>
      </c>
    </row>
    <row r="394" ht="23.25">
      <c r="A394" s="170">
        <v>43949</v>
      </c>
    </row>
    <row r="395" ht="23.25">
      <c r="A395" s="170">
        <v>43950</v>
      </c>
    </row>
    <row r="396" ht="23.25">
      <c r="A396" s="170">
        <v>43951</v>
      </c>
    </row>
    <row r="397" ht="23.25">
      <c r="A397" s="170">
        <v>43952</v>
      </c>
    </row>
    <row r="398" ht="23.25">
      <c r="A398" s="170">
        <v>43953</v>
      </c>
    </row>
    <row r="399" ht="23.25">
      <c r="A399" s="170">
        <v>43954</v>
      </c>
    </row>
    <row r="400" ht="23.25">
      <c r="A400" s="170">
        <v>43955</v>
      </c>
    </row>
    <row r="401" ht="23.25">
      <c r="A401" s="170">
        <v>43956</v>
      </c>
    </row>
    <row r="402" ht="23.25">
      <c r="A402" s="170">
        <v>43957</v>
      </c>
    </row>
    <row r="403" ht="23.25">
      <c r="A403" s="170">
        <v>43958</v>
      </c>
    </row>
    <row r="404" ht="23.25">
      <c r="A404" s="170">
        <v>43959</v>
      </c>
    </row>
    <row r="405" ht="23.25">
      <c r="A405" s="170">
        <v>43960</v>
      </c>
    </row>
    <row r="406" ht="23.25">
      <c r="A406" s="170">
        <v>43961</v>
      </c>
    </row>
    <row r="407" ht="23.25">
      <c r="A407" s="170">
        <v>43962</v>
      </c>
    </row>
    <row r="408" ht="23.25">
      <c r="A408" s="170">
        <v>43963</v>
      </c>
    </row>
    <row r="409" ht="23.25">
      <c r="A409" s="170">
        <v>43964</v>
      </c>
    </row>
    <row r="410" ht="23.25">
      <c r="A410" s="170">
        <v>43965</v>
      </c>
    </row>
    <row r="411" ht="23.25">
      <c r="A411" s="170">
        <v>43966</v>
      </c>
    </row>
    <row r="412" ht="23.25">
      <c r="A412" s="170">
        <v>43967</v>
      </c>
    </row>
    <row r="413" ht="23.25">
      <c r="A413" s="170">
        <v>43968</v>
      </c>
    </row>
    <row r="414" ht="23.25">
      <c r="A414" s="170">
        <v>43969</v>
      </c>
    </row>
    <row r="415" ht="23.25">
      <c r="A415" s="170">
        <v>43970</v>
      </c>
    </row>
    <row r="416" ht="23.25">
      <c r="A416" s="170">
        <v>43971</v>
      </c>
    </row>
    <row r="417" ht="23.25">
      <c r="A417" s="170">
        <v>43972</v>
      </c>
    </row>
    <row r="418" ht="23.25">
      <c r="A418" s="170">
        <v>43973</v>
      </c>
    </row>
    <row r="419" ht="23.25">
      <c r="A419" s="170">
        <v>43974</v>
      </c>
    </row>
    <row r="420" ht="23.25">
      <c r="A420" s="170">
        <v>43975</v>
      </c>
    </row>
    <row r="421" ht="23.25">
      <c r="A421" s="170">
        <v>43976</v>
      </c>
    </row>
    <row r="422" ht="23.25">
      <c r="A422" s="170">
        <v>43977</v>
      </c>
    </row>
    <row r="423" ht="23.25">
      <c r="A423" s="170">
        <v>43978</v>
      </c>
    </row>
    <row r="424" ht="23.25">
      <c r="A424" s="170">
        <v>43979</v>
      </c>
    </row>
    <row r="425" ht="23.25">
      <c r="A425" s="170">
        <v>43980</v>
      </c>
    </row>
    <row r="426" ht="23.25">
      <c r="A426" s="170">
        <v>43981</v>
      </c>
    </row>
    <row r="427" ht="23.25">
      <c r="A427" s="170">
        <v>43982</v>
      </c>
    </row>
    <row r="428" ht="23.25">
      <c r="A428" s="170">
        <v>43983</v>
      </c>
    </row>
    <row r="429" ht="23.25">
      <c r="A429" s="170">
        <v>43984</v>
      </c>
    </row>
    <row r="430" ht="23.25">
      <c r="A430" s="170">
        <v>43985</v>
      </c>
    </row>
    <row r="431" ht="23.25">
      <c r="A431" s="170">
        <v>43986</v>
      </c>
    </row>
    <row r="432" ht="23.25">
      <c r="A432" s="170">
        <v>43987</v>
      </c>
    </row>
    <row r="433" ht="23.25">
      <c r="A433" s="170">
        <v>43988</v>
      </c>
    </row>
    <row r="434" ht="23.25">
      <c r="A434" s="170">
        <v>43989</v>
      </c>
    </row>
    <row r="435" ht="23.25">
      <c r="A435" s="170">
        <v>43990</v>
      </c>
    </row>
    <row r="436" ht="23.25">
      <c r="A436" s="170">
        <v>43991</v>
      </c>
    </row>
    <row r="437" ht="23.25">
      <c r="A437" s="170">
        <v>43992</v>
      </c>
    </row>
    <row r="438" ht="23.25">
      <c r="A438" s="170">
        <v>43993</v>
      </c>
    </row>
    <row r="439" ht="23.25">
      <c r="A439" s="170">
        <v>43994</v>
      </c>
    </row>
    <row r="440" ht="23.25">
      <c r="A440" s="170">
        <v>43995</v>
      </c>
    </row>
    <row r="441" ht="23.25">
      <c r="A441" s="170">
        <v>43996</v>
      </c>
    </row>
    <row r="442" ht="23.25">
      <c r="A442" s="170">
        <v>43997</v>
      </c>
    </row>
    <row r="443" ht="23.25">
      <c r="A443" s="170">
        <v>43998</v>
      </c>
    </row>
    <row r="444" ht="23.25">
      <c r="A444" s="170">
        <v>43999</v>
      </c>
    </row>
    <row r="445" ht="23.25">
      <c r="A445" s="170">
        <v>44000</v>
      </c>
    </row>
    <row r="446" ht="23.25">
      <c r="A446" s="170">
        <v>44001</v>
      </c>
    </row>
    <row r="447" ht="23.25">
      <c r="A447" s="170">
        <v>44002</v>
      </c>
    </row>
    <row r="448" ht="23.25">
      <c r="A448" s="170">
        <v>44003</v>
      </c>
    </row>
    <row r="449" ht="23.25">
      <c r="A449" s="170">
        <v>44004</v>
      </c>
    </row>
    <row r="450" ht="23.25">
      <c r="A450" s="170">
        <v>44005</v>
      </c>
    </row>
    <row r="451" ht="23.25">
      <c r="A451" s="170">
        <v>44006</v>
      </c>
    </row>
    <row r="452" ht="23.25">
      <c r="A452" s="170">
        <v>44007</v>
      </c>
    </row>
    <row r="453" ht="23.25">
      <c r="A453" s="170">
        <v>44008</v>
      </c>
    </row>
    <row r="454" ht="23.25">
      <c r="A454" s="170">
        <v>44009</v>
      </c>
    </row>
    <row r="455" ht="23.25">
      <c r="A455" s="170">
        <v>44010</v>
      </c>
    </row>
    <row r="456" ht="23.25">
      <c r="A456" s="170">
        <v>44011</v>
      </c>
    </row>
    <row r="457" ht="23.25">
      <c r="A457" s="170">
        <v>44012</v>
      </c>
    </row>
    <row r="458" ht="23.25">
      <c r="A458" s="170">
        <v>44013</v>
      </c>
    </row>
    <row r="459" ht="23.25">
      <c r="A459" s="170">
        <v>44014</v>
      </c>
    </row>
    <row r="460" ht="23.25">
      <c r="A460" s="170">
        <v>44015</v>
      </c>
    </row>
    <row r="461" ht="23.25">
      <c r="A461" s="170">
        <v>44016</v>
      </c>
    </row>
    <row r="462" ht="23.25">
      <c r="A462" s="170">
        <v>44017</v>
      </c>
    </row>
    <row r="463" ht="23.25">
      <c r="A463" s="170">
        <v>44018</v>
      </c>
    </row>
    <row r="464" ht="23.25">
      <c r="A464" s="170">
        <v>44019</v>
      </c>
    </row>
    <row r="465" ht="23.25">
      <c r="A465" s="170">
        <v>44020</v>
      </c>
    </row>
    <row r="466" ht="23.25">
      <c r="A466" s="170">
        <v>44021</v>
      </c>
    </row>
    <row r="467" ht="23.25">
      <c r="A467" s="170">
        <v>44022</v>
      </c>
    </row>
    <row r="468" ht="23.25">
      <c r="A468" s="170">
        <v>44023</v>
      </c>
    </row>
    <row r="469" ht="23.25">
      <c r="A469" s="170">
        <v>44024</v>
      </c>
    </row>
    <row r="470" ht="23.25">
      <c r="A470" s="170">
        <v>44025</v>
      </c>
    </row>
    <row r="471" ht="23.25">
      <c r="A471" s="170">
        <v>44026</v>
      </c>
    </row>
    <row r="472" ht="23.25">
      <c r="A472" s="170">
        <v>44027</v>
      </c>
    </row>
    <row r="473" ht="23.25">
      <c r="A473" s="170">
        <v>44028</v>
      </c>
    </row>
    <row r="474" ht="23.25">
      <c r="A474" s="170">
        <v>44029</v>
      </c>
    </row>
    <row r="475" ht="23.25">
      <c r="A475" s="170">
        <v>44030</v>
      </c>
    </row>
    <row r="476" ht="23.25">
      <c r="A476" s="170">
        <v>44031</v>
      </c>
    </row>
    <row r="477" ht="23.25">
      <c r="A477" s="170">
        <v>44032</v>
      </c>
    </row>
    <row r="478" ht="23.25">
      <c r="A478" s="170">
        <v>44033</v>
      </c>
    </row>
    <row r="479" ht="23.25">
      <c r="A479" s="170">
        <v>44034</v>
      </c>
    </row>
    <row r="480" ht="23.25">
      <c r="A480" s="170">
        <v>44035</v>
      </c>
    </row>
    <row r="481" ht="23.25">
      <c r="A481" s="170">
        <v>44036</v>
      </c>
    </row>
    <row r="482" ht="23.25">
      <c r="A482" s="170">
        <v>44037</v>
      </c>
    </row>
    <row r="483" ht="23.25">
      <c r="A483" s="170">
        <v>44038</v>
      </c>
    </row>
    <row r="484" ht="23.25">
      <c r="A484" s="170">
        <v>44039</v>
      </c>
    </row>
    <row r="485" ht="23.25">
      <c r="A485" s="170">
        <v>44040</v>
      </c>
    </row>
    <row r="486" ht="23.25">
      <c r="A486" s="170">
        <v>44041</v>
      </c>
    </row>
    <row r="487" ht="23.25">
      <c r="A487" s="170">
        <v>44042</v>
      </c>
    </row>
    <row r="488" ht="23.25">
      <c r="A488" s="170">
        <v>44043</v>
      </c>
    </row>
    <row r="489" ht="23.25">
      <c r="A489" s="170">
        <v>44044</v>
      </c>
    </row>
    <row r="490" ht="23.25">
      <c r="A490" s="170">
        <v>44045</v>
      </c>
    </row>
    <row r="491" ht="23.25">
      <c r="A491" s="170">
        <v>44046</v>
      </c>
    </row>
    <row r="492" ht="23.25">
      <c r="A492" s="170">
        <v>44047</v>
      </c>
    </row>
    <row r="493" ht="23.25">
      <c r="A493" s="170">
        <v>44048</v>
      </c>
    </row>
    <row r="494" ht="23.25">
      <c r="A494" s="170">
        <v>44049</v>
      </c>
    </row>
    <row r="495" ht="23.25">
      <c r="A495" s="170">
        <v>44050</v>
      </c>
    </row>
    <row r="496" ht="23.25">
      <c r="A496" s="170">
        <v>44051</v>
      </c>
    </row>
    <row r="497" ht="23.25">
      <c r="A497" s="170">
        <v>44052</v>
      </c>
    </row>
    <row r="498" ht="23.25">
      <c r="A498" s="170">
        <v>44053</v>
      </c>
    </row>
    <row r="499" ht="23.25">
      <c r="A499" s="170">
        <v>44054</v>
      </c>
    </row>
    <row r="500" ht="23.25">
      <c r="A500" s="170">
        <v>44055</v>
      </c>
    </row>
    <row r="501" ht="23.25">
      <c r="A501" s="170">
        <v>44056</v>
      </c>
    </row>
    <row r="502" ht="23.25">
      <c r="A502" s="170">
        <v>44057</v>
      </c>
    </row>
    <row r="503" ht="23.25">
      <c r="A503" s="170">
        <v>44058</v>
      </c>
    </row>
    <row r="504" ht="23.25">
      <c r="A504" s="170">
        <v>44059</v>
      </c>
    </row>
    <row r="505" ht="23.25">
      <c r="A505" s="170">
        <v>44060</v>
      </c>
    </row>
    <row r="506" ht="23.25">
      <c r="A506" s="170">
        <v>44061</v>
      </c>
    </row>
    <row r="507" ht="23.25">
      <c r="A507" s="170">
        <v>44062</v>
      </c>
    </row>
    <row r="508" ht="23.25">
      <c r="A508" s="170">
        <v>44063</v>
      </c>
    </row>
    <row r="509" ht="23.25">
      <c r="A509" s="170">
        <v>44064</v>
      </c>
    </row>
    <row r="510" ht="23.25">
      <c r="A510" s="170">
        <v>44065</v>
      </c>
    </row>
    <row r="511" ht="23.25">
      <c r="A511" s="170">
        <v>44066</v>
      </c>
    </row>
    <row r="512" ht="23.25">
      <c r="A512" s="170">
        <v>44067</v>
      </c>
    </row>
    <row r="513" ht="23.25">
      <c r="A513" s="170">
        <v>44068</v>
      </c>
    </row>
    <row r="514" ht="23.25">
      <c r="A514" s="170">
        <v>44069</v>
      </c>
    </row>
    <row r="515" ht="23.25">
      <c r="A515" s="170">
        <v>44070</v>
      </c>
    </row>
    <row r="516" ht="23.25">
      <c r="A516" s="170">
        <v>44071</v>
      </c>
    </row>
    <row r="517" ht="23.25">
      <c r="A517" s="170">
        <v>44072</v>
      </c>
    </row>
    <row r="518" ht="23.25">
      <c r="A518" s="170">
        <v>44073</v>
      </c>
    </row>
    <row r="519" ht="23.25">
      <c r="A519" s="170">
        <v>44074</v>
      </c>
    </row>
    <row r="520" ht="23.25">
      <c r="A520" s="170">
        <v>44075</v>
      </c>
    </row>
    <row r="521" ht="23.25">
      <c r="A521" s="170">
        <v>44076</v>
      </c>
    </row>
    <row r="522" ht="23.25">
      <c r="A522" s="170">
        <v>44077</v>
      </c>
    </row>
    <row r="523" ht="23.25">
      <c r="A523" s="170">
        <v>44078</v>
      </c>
    </row>
    <row r="524" ht="23.25">
      <c r="A524" s="170">
        <v>44079</v>
      </c>
    </row>
    <row r="525" ht="23.25">
      <c r="A525" s="170">
        <v>44080</v>
      </c>
    </row>
    <row r="526" ht="23.25">
      <c r="A526" s="170">
        <v>44081</v>
      </c>
    </row>
    <row r="527" ht="23.25">
      <c r="A527" s="170">
        <v>44082</v>
      </c>
    </row>
    <row r="528" ht="23.25">
      <c r="A528" s="170">
        <v>44083</v>
      </c>
    </row>
    <row r="529" ht="23.25">
      <c r="A529" s="170">
        <v>44084</v>
      </c>
    </row>
    <row r="530" ht="23.25">
      <c r="A530" s="170">
        <v>44085</v>
      </c>
    </row>
    <row r="531" ht="23.25">
      <c r="A531" s="170">
        <v>44086</v>
      </c>
    </row>
    <row r="532" ht="23.25">
      <c r="A532" s="170">
        <v>44087</v>
      </c>
    </row>
    <row r="533" ht="23.25">
      <c r="A533" s="170">
        <v>44088</v>
      </c>
    </row>
    <row r="534" ht="23.25">
      <c r="A534" s="170">
        <v>44089</v>
      </c>
    </row>
    <row r="535" ht="23.25">
      <c r="A535" s="170">
        <v>44090</v>
      </c>
    </row>
    <row r="536" ht="23.25">
      <c r="A536" s="170">
        <v>44091</v>
      </c>
    </row>
    <row r="537" ht="23.25">
      <c r="A537" s="170">
        <v>44092</v>
      </c>
    </row>
    <row r="538" ht="23.25">
      <c r="A538" s="170">
        <v>44093</v>
      </c>
    </row>
    <row r="539" ht="23.25">
      <c r="A539" s="170">
        <v>44094</v>
      </c>
    </row>
    <row r="540" ht="23.25">
      <c r="A540" s="170">
        <v>44095</v>
      </c>
    </row>
    <row r="541" ht="23.25">
      <c r="A541" s="170">
        <v>44096</v>
      </c>
    </row>
    <row r="542" ht="23.25">
      <c r="A542" s="170">
        <v>44097</v>
      </c>
    </row>
    <row r="543" ht="23.25">
      <c r="A543" s="170">
        <v>44098</v>
      </c>
    </row>
    <row r="544" ht="23.25">
      <c r="A544" s="170">
        <v>44099</v>
      </c>
    </row>
    <row r="545" ht="23.25">
      <c r="A545" s="170">
        <v>44100</v>
      </c>
    </row>
    <row r="546" ht="23.25">
      <c r="A546" s="170">
        <v>44101</v>
      </c>
    </row>
    <row r="547" ht="23.25">
      <c r="A547" s="170">
        <v>44102</v>
      </c>
    </row>
    <row r="548" ht="23.25">
      <c r="A548" s="170">
        <v>44103</v>
      </c>
    </row>
    <row r="549" ht="23.25">
      <c r="A549" s="170">
        <v>44104</v>
      </c>
    </row>
    <row r="550" ht="23.25">
      <c r="A550" s="170">
        <v>44105</v>
      </c>
    </row>
    <row r="551" ht="23.25">
      <c r="A551" s="170">
        <v>44106</v>
      </c>
    </row>
    <row r="552" ht="23.25">
      <c r="A552" s="170">
        <v>44107</v>
      </c>
    </row>
    <row r="553" ht="23.25">
      <c r="A553" s="170">
        <v>44108</v>
      </c>
    </row>
    <row r="554" ht="23.25">
      <c r="A554" s="170">
        <v>44109</v>
      </c>
    </row>
    <row r="555" ht="23.25">
      <c r="A555" s="170">
        <v>44110</v>
      </c>
    </row>
    <row r="556" ht="23.25">
      <c r="A556" s="170">
        <v>44111</v>
      </c>
    </row>
    <row r="557" ht="23.25">
      <c r="A557" s="170">
        <v>44112</v>
      </c>
    </row>
    <row r="558" ht="23.25">
      <c r="A558" s="170">
        <v>44113</v>
      </c>
    </row>
    <row r="559" ht="23.25">
      <c r="A559" s="170">
        <v>44114</v>
      </c>
    </row>
    <row r="560" ht="23.25">
      <c r="A560" s="170">
        <v>44115</v>
      </c>
    </row>
    <row r="561" ht="23.25">
      <c r="A561" s="170">
        <v>44116</v>
      </c>
    </row>
    <row r="562" ht="23.25">
      <c r="A562" s="170">
        <v>44117</v>
      </c>
    </row>
    <row r="563" ht="23.25">
      <c r="A563" s="170">
        <v>44118</v>
      </c>
    </row>
    <row r="564" ht="23.25">
      <c r="A564" s="170">
        <v>44119</v>
      </c>
    </row>
    <row r="565" ht="23.25">
      <c r="A565" s="170">
        <v>44120</v>
      </c>
    </row>
    <row r="566" ht="23.25">
      <c r="A566" s="170">
        <v>44121</v>
      </c>
    </row>
    <row r="567" ht="23.25">
      <c r="A567" s="170">
        <v>44122</v>
      </c>
    </row>
    <row r="568" ht="23.25">
      <c r="A568" s="170">
        <v>44123</v>
      </c>
    </row>
    <row r="569" ht="23.25">
      <c r="A569" s="170">
        <v>44124</v>
      </c>
    </row>
    <row r="570" ht="23.25">
      <c r="A570" s="170">
        <v>44125</v>
      </c>
    </row>
    <row r="571" ht="23.25">
      <c r="A571" s="170">
        <v>44126</v>
      </c>
    </row>
    <row r="572" ht="23.25">
      <c r="A572" s="170">
        <v>44127</v>
      </c>
    </row>
    <row r="573" ht="23.25">
      <c r="A573" s="170">
        <v>44128</v>
      </c>
    </row>
    <row r="574" ht="23.25">
      <c r="A574" s="170">
        <v>44129</v>
      </c>
    </row>
    <row r="575" ht="23.25">
      <c r="A575" s="170">
        <v>44130</v>
      </c>
    </row>
    <row r="576" ht="23.25">
      <c r="A576" s="170">
        <v>44131</v>
      </c>
    </row>
    <row r="577" ht="23.25">
      <c r="A577" s="170">
        <v>44132</v>
      </c>
    </row>
    <row r="578" ht="23.25">
      <c r="A578" s="170">
        <v>44133</v>
      </c>
    </row>
    <row r="579" ht="23.25">
      <c r="A579" s="170">
        <v>44134</v>
      </c>
    </row>
    <row r="580" ht="23.25">
      <c r="A580" s="170">
        <v>44135</v>
      </c>
    </row>
    <row r="581" ht="23.25">
      <c r="A581" s="170">
        <v>44136</v>
      </c>
    </row>
    <row r="582" ht="23.25">
      <c r="A582" s="170">
        <v>44137</v>
      </c>
    </row>
    <row r="583" ht="23.25">
      <c r="A583" s="170">
        <v>44138</v>
      </c>
    </row>
    <row r="584" ht="23.25">
      <c r="A584" s="170">
        <v>44139</v>
      </c>
    </row>
    <row r="585" ht="23.25">
      <c r="A585" s="170">
        <v>44140</v>
      </c>
    </row>
    <row r="586" ht="23.25">
      <c r="A586" s="170">
        <v>44141</v>
      </c>
    </row>
    <row r="587" ht="23.25">
      <c r="A587" s="170">
        <v>44142</v>
      </c>
    </row>
    <row r="588" ht="23.25">
      <c r="A588" s="170">
        <v>44143</v>
      </c>
    </row>
    <row r="589" ht="23.25">
      <c r="A589" s="170">
        <v>44144</v>
      </c>
    </row>
    <row r="590" ht="23.25">
      <c r="A590" s="170">
        <v>44145</v>
      </c>
    </row>
    <row r="591" ht="23.25">
      <c r="A591" s="170">
        <v>44146</v>
      </c>
    </row>
    <row r="592" ht="23.25">
      <c r="A592" s="170">
        <v>44147</v>
      </c>
    </row>
    <row r="593" ht="23.25">
      <c r="A593" s="170">
        <v>44148</v>
      </c>
    </row>
    <row r="594" ht="23.25">
      <c r="A594" s="170">
        <v>44149</v>
      </c>
    </row>
    <row r="595" ht="23.25">
      <c r="A595" s="170">
        <v>44150</v>
      </c>
    </row>
    <row r="596" ht="23.25">
      <c r="A596" s="170">
        <v>44151</v>
      </c>
    </row>
    <row r="597" ht="23.25">
      <c r="A597" s="170">
        <v>44152</v>
      </c>
    </row>
    <row r="598" ht="23.25">
      <c r="A598" s="170">
        <v>44153</v>
      </c>
    </row>
    <row r="599" ht="23.25">
      <c r="A599" s="170">
        <v>44154</v>
      </c>
    </row>
    <row r="600" ht="23.25">
      <c r="A600" s="170">
        <v>44155</v>
      </c>
    </row>
    <row r="601" ht="23.25">
      <c r="A601" s="170">
        <v>44156</v>
      </c>
    </row>
    <row r="602" ht="23.25">
      <c r="A602" s="170">
        <v>44157</v>
      </c>
    </row>
    <row r="603" ht="23.25">
      <c r="A603" s="170">
        <v>44158</v>
      </c>
    </row>
    <row r="604" ht="23.25">
      <c r="A604" s="170">
        <v>44159</v>
      </c>
    </row>
    <row r="605" ht="23.25">
      <c r="A605" s="170">
        <v>44160</v>
      </c>
    </row>
    <row r="606" ht="23.25">
      <c r="A606" s="170">
        <v>44161</v>
      </c>
    </row>
    <row r="607" ht="23.25">
      <c r="A607" s="170">
        <v>44162</v>
      </c>
    </row>
    <row r="608" ht="23.25">
      <c r="A608" s="170">
        <v>44163</v>
      </c>
    </row>
    <row r="609" ht="23.25">
      <c r="A609" s="170">
        <v>44164</v>
      </c>
    </row>
    <row r="610" ht="23.25">
      <c r="A610" s="170">
        <v>44165</v>
      </c>
    </row>
    <row r="611" ht="23.25">
      <c r="A611" s="170">
        <v>44166</v>
      </c>
    </row>
    <row r="612" ht="23.25">
      <c r="A612" s="170">
        <v>44167</v>
      </c>
    </row>
    <row r="613" ht="23.25">
      <c r="A613" s="170">
        <v>44168</v>
      </c>
    </row>
    <row r="614" ht="23.25">
      <c r="A614" s="170">
        <v>44169</v>
      </c>
    </row>
    <row r="615" ht="23.25">
      <c r="A615" s="170">
        <v>44170</v>
      </c>
    </row>
    <row r="616" ht="23.25">
      <c r="A616" s="170">
        <v>44171</v>
      </c>
    </row>
    <row r="617" ht="23.25">
      <c r="A617" s="170">
        <v>44172</v>
      </c>
    </row>
    <row r="618" ht="23.25">
      <c r="A618" s="170">
        <v>44173</v>
      </c>
    </row>
    <row r="619" ht="23.25">
      <c r="A619" s="170">
        <v>44174</v>
      </c>
    </row>
    <row r="620" ht="23.25">
      <c r="A620" s="170">
        <v>44175</v>
      </c>
    </row>
    <row r="621" ht="23.25">
      <c r="A621" s="170">
        <v>44176</v>
      </c>
    </row>
    <row r="622" ht="23.25">
      <c r="A622" s="170">
        <v>44177</v>
      </c>
    </row>
    <row r="623" ht="23.25">
      <c r="A623" s="170">
        <v>44178</v>
      </c>
    </row>
    <row r="624" ht="23.25">
      <c r="A624" s="170">
        <v>44179</v>
      </c>
    </row>
    <row r="625" ht="23.25">
      <c r="A625" s="170">
        <v>44180</v>
      </c>
    </row>
    <row r="626" ht="23.25">
      <c r="A626" s="170">
        <v>44181</v>
      </c>
    </row>
    <row r="627" ht="23.25">
      <c r="A627" s="170">
        <v>44182</v>
      </c>
    </row>
    <row r="628" ht="23.25">
      <c r="A628" s="170">
        <v>44183</v>
      </c>
    </row>
    <row r="629" ht="23.25">
      <c r="A629" s="170">
        <v>44184</v>
      </c>
    </row>
    <row r="630" ht="23.25">
      <c r="A630" s="170">
        <v>44185</v>
      </c>
    </row>
    <row r="631" ht="23.25">
      <c r="A631" s="170">
        <v>44186</v>
      </c>
    </row>
    <row r="632" ht="23.25">
      <c r="A632" s="170">
        <v>44187</v>
      </c>
    </row>
    <row r="633" ht="23.25">
      <c r="A633" s="170">
        <v>44188</v>
      </c>
    </row>
    <row r="634" ht="23.25">
      <c r="A634" s="170">
        <v>44189</v>
      </c>
    </row>
    <row r="635" ht="23.25">
      <c r="A635" s="170">
        <v>44190</v>
      </c>
    </row>
    <row r="636" ht="23.25">
      <c r="A636" s="170">
        <v>44191</v>
      </c>
    </row>
    <row r="637" ht="23.25">
      <c r="A637" s="170">
        <v>44192</v>
      </c>
    </row>
    <row r="638" ht="23.25">
      <c r="A638" s="170">
        <v>44193</v>
      </c>
    </row>
    <row r="639" ht="23.25">
      <c r="A639" s="170">
        <v>44194</v>
      </c>
    </row>
    <row r="640" ht="23.25">
      <c r="A640" s="170">
        <v>44195</v>
      </c>
    </row>
    <row r="641" ht="23.25">
      <c r="A641" s="170">
        <v>44196</v>
      </c>
    </row>
    <row r="642" ht="23.25">
      <c r="A642" s="170">
        <v>44197</v>
      </c>
    </row>
    <row r="643" ht="23.25">
      <c r="A643" s="170">
        <v>44198</v>
      </c>
    </row>
    <row r="644" ht="23.25">
      <c r="A644" s="170">
        <v>44199</v>
      </c>
    </row>
    <row r="645" ht="23.25">
      <c r="A645" s="170">
        <v>44200</v>
      </c>
    </row>
    <row r="646" ht="23.25">
      <c r="A646" s="170">
        <v>44201</v>
      </c>
    </row>
    <row r="647" ht="23.25">
      <c r="A647" s="170">
        <v>44202</v>
      </c>
    </row>
    <row r="648" ht="23.25">
      <c r="A648" s="170">
        <v>44203</v>
      </c>
    </row>
    <row r="649" ht="23.25">
      <c r="A649" s="170">
        <v>44204</v>
      </c>
    </row>
    <row r="650" ht="23.25">
      <c r="A650" s="170">
        <v>44205</v>
      </c>
    </row>
    <row r="651" ht="23.25">
      <c r="A651" s="170">
        <v>44206</v>
      </c>
    </row>
    <row r="652" ht="23.25">
      <c r="A652" s="170">
        <v>44207</v>
      </c>
    </row>
    <row r="653" ht="23.25">
      <c r="A653" s="170">
        <v>44208</v>
      </c>
    </row>
    <row r="654" ht="23.25">
      <c r="A654" s="170">
        <v>44209</v>
      </c>
    </row>
    <row r="655" ht="23.25">
      <c r="A655" s="170">
        <v>44210</v>
      </c>
    </row>
    <row r="656" ht="23.25">
      <c r="A656" s="170">
        <v>44211</v>
      </c>
    </row>
    <row r="657" ht="23.25">
      <c r="A657" s="170">
        <v>44212</v>
      </c>
    </row>
    <row r="658" ht="23.25">
      <c r="A658" s="170">
        <v>44213</v>
      </c>
    </row>
    <row r="659" ht="23.25">
      <c r="A659" s="170">
        <v>44214</v>
      </c>
    </row>
    <row r="660" ht="23.25">
      <c r="A660" s="170">
        <v>44215</v>
      </c>
    </row>
    <row r="661" ht="23.25">
      <c r="A661" s="170">
        <v>44216</v>
      </c>
    </row>
    <row r="662" ht="23.25">
      <c r="A662" s="170">
        <v>44217</v>
      </c>
    </row>
    <row r="663" ht="23.25">
      <c r="A663" s="170">
        <v>44218</v>
      </c>
    </row>
    <row r="664" ht="23.25">
      <c r="A664" s="170">
        <v>44219</v>
      </c>
    </row>
    <row r="665" ht="23.25">
      <c r="A665" s="170">
        <v>44220</v>
      </c>
    </row>
    <row r="666" ht="23.25">
      <c r="A666" s="170">
        <v>44221</v>
      </c>
    </row>
    <row r="667" ht="23.25">
      <c r="A667" s="170">
        <v>44222</v>
      </c>
    </row>
    <row r="668" ht="23.25">
      <c r="A668" s="170">
        <v>44223</v>
      </c>
    </row>
    <row r="669" ht="23.25">
      <c r="A669" s="170">
        <v>44224</v>
      </c>
    </row>
    <row r="670" ht="23.25">
      <c r="A670" s="170">
        <v>44225</v>
      </c>
    </row>
    <row r="671" ht="23.25">
      <c r="A671" s="170">
        <v>44226</v>
      </c>
    </row>
    <row r="672" ht="23.25">
      <c r="A672" s="170">
        <v>44227</v>
      </c>
    </row>
    <row r="673" ht="23.25">
      <c r="A673" s="170">
        <v>44228</v>
      </c>
    </row>
    <row r="674" ht="23.25">
      <c r="A674" s="170">
        <v>44229</v>
      </c>
    </row>
    <row r="675" ht="23.25">
      <c r="A675" s="170">
        <v>44230</v>
      </c>
    </row>
    <row r="676" ht="23.25">
      <c r="A676" s="170">
        <v>44231</v>
      </c>
    </row>
    <row r="677" ht="23.25">
      <c r="A677" s="170">
        <v>44232</v>
      </c>
    </row>
    <row r="678" ht="23.25">
      <c r="A678" s="170">
        <v>44233</v>
      </c>
    </row>
    <row r="679" ht="23.25">
      <c r="A679" s="170">
        <v>44234</v>
      </c>
    </row>
    <row r="680" ht="23.25">
      <c r="A680" s="170">
        <v>44235</v>
      </c>
    </row>
    <row r="681" ht="23.25">
      <c r="A681" s="170">
        <v>44236</v>
      </c>
    </row>
    <row r="682" ht="23.25">
      <c r="A682" s="170">
        <v>44237</v>
      </c>
    </row>
    <row r="683" ht="23.25">
      <c r="A683" s="170">
        <v>44238</v>
      </c>
    </row>
    <row r="684" ht="23.25">
      <c r="A684" s="170">
        <v>44239</v>
      </c>
    </row>
    <row r="685" ht="23.25">
      <c r="A685" s="170">
        <v>44240</v>
      </c>
    </row>
    <row r="686" ht="23.25">
      <c r="A686" s="170">
        <v>44241</v>
      </c>
    </row>
    <row r="687" ht="23.25">
      <c r="A687" s="170">
        <v>44242</v>
      </c>
    </row>
    <row r="688" ht="23.25">
      <c r="A688" s="170">
        <v>44243</v>
      </c>
    </row>
    <row r="689" ht="23.25">
      <c r="A689" s="170">
        <v>44244</v>
      </c>
    </row>
    <row r="690" ht="23.25">
      <c r="A690" s="170">
        <v>44245</v>
      </c>
    </row>
    <row r="691" ht="23.25">
      <c r="A691" s="170">
        <v>44246</v>
      </c>
    </row>
    <row r="692" ht="23.25">
      <c r="A692" s="170">
        <v>44247</v>
      </c>
    </row>
    <row r="693" ht="23.25">
      <c r="A693" s="170">
        <v>44248</v>
      </c>
    </row>
    <row r="694" ht="23.25">
      <c r="A694" s="170">
        <v>44249</v>
      </c>
    </row>
    <row r="695" ht="23.25">
      <c r="A695" s="170">
        <v>44250</v>
      </c>
    </row>
    <row r="696" ht="23.25">
      <c r="A696" s="170">
        <v>44251</v>
      </c>
    </row>
    <row r="697" ht="23.25">
      <c r="A697" s="170">
        <v>44252</v>
      </c>
    </row>
    <row r="698" ht="23.25">
      <c r="A698" s="170">
        <v>44253</v>
      </c>
    </row>
    <row r="699" ht="23.25">
      <c r="A699" s="170">
        <v>44254</v>
      </c>
    </row>
    <row r="700" ht="23.25">
      <c r="A700" s="170">
        <v>44255</v>
      </c>
    </row>
    <row r="701" ht="23.25">
      <c r="A701" s="170">
        <v>44256</v>
      </c>
    </row>
    <row r="702" ht="23.25">
      <c r="A702" s="170">
        <v>44257</v>
      </c>
    </row>
    <row r="703" ht="23.25">
      <c r="A703" s="170">
        <v>44258</v>
      </c>
    </row>
    <row r="704" ht="23.25">
      <c r="A704" s="170">
        <v>44259</v>
      </c>
    </row>
    <row r="705" ht="23.25">
      <c r="A705" s="170">
        <v>44260</v>
      </c>
    </row>
    <row r="706" ht="23.25">
      <c r="A706" s="170">
        <v>44261</v>
      </c>
    </row>
    <row r="707" ht="23.25">
      <c r="A707" s="170">
        <v>44262</v>
      </c>
    </row>
    <row r="708" ht="23.25">
      <c r="A708" s="170">
        <v>44263</v>
      </c>
    </row>
    <row r="709" ht="23.25">
      <c r="A709" s="170">
        <v>44264</v>
      </c>
    </row>
    <row r="710" ht="23.25">
      <c r="A710" s="170">
        <v>44265</v>
      </c>
    </row>
    <row r="711" ht="23.25">
      <c r="A711" s="170">
        <v>44266</v>
      </c>
    </row>
    <row r="712" ht="23.25">
      <c r="A712" s="170">
        <v>44267</v>
      </c>
    </row>
    <row r="713" ht="23.25">
      <c r="A713" s="170">
        <v>44268</v>
      </c>
    </row>
    <row r="714" ht="23.25">
      <c r="A714" s="170">
        <v>44269</v>
      </c>
    </row>
    <row r="715" ht="23.25">
      <c r="A715" s="170">
        <v>44270</v>
      </c>
    </row>
    <row r="716" ht="23.25">
      <c r="A716" s="170">
        <v>44271</v>
      </c>
    </row>
    <row r="717" ht="23.25">
      <c r="A717" s="170">
        <v>44272</v>
      </c>
    </row>
    <row r="718" ht="23.25">
      <c r="A718" s="170">
        <v>44273</v>
      </c>
    </row>
    <row r="719" ht="23.25">
      <c r="A719" s="170">
        <v>44274</v>
      </c>
    </row>
    <row r="720" ht="23.25">
      <c r="A720" s="170">
        <v>44275</v>
      </c>
    </row>
    <row r="721" ht="23.25">
      <c r="A721" s="170">
        <v>44276</v>
      </c>
    </row>
    <row r="722" ht="23.25">
      <c r="A722" s="170">
        <v>44277</v>
      </c>
    </row>
    <row r="723" ht="23.25">
      <c r="A723" s="170">
        <v>44278</v>
      </c>
    </row>
    <row r="724" ht="23.25">
      <c r="A724" s="170">
        <v>44279</v>
      </c>
    </row>
    <row r="725" ht="23.25">
      <c r="A725" s="170">
        <v>44280</v>
      </c>
    </row>
    <row r="726" ht="23.25">
      <c r="A726" s="170">
        <v>44281</v>
      </c>
    </row>
    <row r="727" ht="23.25">
      <c r="A727" s="170">
        <v>44282</v>
      </c>
    </row>
    <row r="728" ht="23.25">
      <c r="A728" s="170">
        <v>44283</v>
      </c>
    </row>
    <row r="729" ht="23.25">
      <c r="A729" s="170">
        <v>44284</v>
      </c>
    </row>
    <row r="730" ht="23.25">
      <c r="A730" s="170">
        <v>44285</v>
      </c>
    </row>
    <row r="731" ht="23.25">
      <c r="A731" s="170">
        <v>44286</v>
      </c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2020-06-16T02:35:40Z</cp:lastPrinted>
  <dcterms:created xsi:type="dcterms:W3CDTF">1998-07-27T01:24:41Z</dcterms:created>
  <dcterms:modified xsi:type="dcterms:W3CDTF">2020-06-16T02:36:51Z</dcterms:modified>
  <cp:category/>
  <cp:version/>
  <cp:contentType/>
  <cp:contentStatus/>
</cp:coreProperties>
</file>