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8175" firstSheet="1" activeTab="5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4a" sheetId="6" r:id="rId6"/>
  </sheets>
  <definedNames>
    <definedName name="_xlnm.Print_Area" localSheetId="5">'P4a'!$G$1:$O$34</definedName>
  </definedNames>
  <calcPr fullCalcOnLoad="1"/>
</workbook>
</file>

<file path=xl/comments3.xml><?xml version="1.0" encoding="utf-8"?>
<comments xmlns="http://schemas.openxmlformats.org/spreadsheetml/2006/main">
  <authors>
    <author>iLLuSioN</author>
  </authors>
  <commentList>
    <comment ref="J80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<sst xmlns="http://schemas.openxmlformats.org/spreadsheetml/2006/main" count="526" uniqueCount="148">
  <si>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</si>
  <si>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</si>
  <si>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</si>
  <si>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Area..............................1,740.............................................Km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</si>
  <si>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</si>
  <si>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</si>
  <si>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</si>
  <si>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</si>
  <si>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</si>
  <si>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</si>
  <si>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</si>
  <si>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</si>
  <si>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</si>
  <si>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</si>
  <si>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</si>
  <si>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</si>
  <si>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</si>
  <si>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</si>
  <si>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</si>
  <si>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</si>
  <si>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</si>
  <si>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</si>
  <si>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</si>
  <si>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</si>
  <si>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</si>
  <si>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</si>
  <si>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</si>
  <si>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</si>
  <si>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</si>
  <si>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</si>
  <si>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</si>
  <si>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</si>
  <si>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</si>
  <si>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</si>
  <si>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</si>
  <si>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</si>
  <si>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</si>
  <si>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</si>
  <si>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</si>
  <si>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</si>
  <si>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</si>
  <si>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</si>
  <si>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</si>
  <si>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</si>
  <si>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</si>
  <si>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</si>
  <si>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</si>
  <si>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4 - 6</t>
  </si>
  <si>
    <t>7 - 9</t>
  </si>
  <si>
    <t>10 - 12</t>
  </si>
  <si>
    <t xml:space="preserve">Station.…P.4A.................................. Water year...1996..... 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</si>
  <si>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</si>
  <si>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</si>
  <si>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</si>
  <si>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</si>
  <si>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</si>
  <si>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</si>
  <si>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</si>
  <si>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</si>
  <si>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</si>
  <si>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</si>
  <si>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</si>
  <si>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</si>
  <si>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</si>
  <si>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</si>
  <si>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</si>
  <si>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</si>
  <si>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</si>
  <si>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</si>
  <si>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58-60</t>
  </si>
  <si>
    <t>67-69</t>
  </si>
  <si>
    <t>70-72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</si>
  <si>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</si>
  <si>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</si>
  <si>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</si>
  <si>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</si>
  <si>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</si>
  <si>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</si>
  <si>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</si>
  <si>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</si>
  <si>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</si>
  <si>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</si>
  <si>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</si>
  <si>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</si>
  <si>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</si>
  <si>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</si>
  <si>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</si>
  <si>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</si>
  <si>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</si>
  <si>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</si>
  <si>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</si>
  <si>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61-63</t>
  </si>
  <si>
    <t>64-66</t>
  </si>
  <si>
    <t>73-75</t>
  </si>
  <si>
    <t>76-78</t>
  </si>
  <si>
    <t>79-81</t>
  </si>
  <si>
    <t>82-84</t>
  </si>
  <si>
    <t>85-87</t>
  </si>
  <si>
    <t>88-90</t>
  </si>
  <si>
    <t>91-93</t>
  </si>
  <si>
    <t>94-96</t>
  </si>
  <si>
    <t xml:space="preserve"> 1-3</t>
  </si>
  <si>
    <t>4--6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</si>
  <si>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</si>
  <si>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</si>
  <si>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</si>
  <si>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</si>
  <si>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</si>
  <si>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>97-99</t>
  </si>
  <si>
    <t>100-102</t>
  </si>
  <si>
    <t xml:space="preserve"> 4-6</t>
  </si>
  <si>
    <t xml:space="preserve">  </t>
  </si>
  <si>
    <t>River..MaeTeang...............................................................................</t>
  </si>
  <si>
    <t>Nam Mae Teang</t>
  </si>
  <si>
    <t>A.Mae Teang</t>
  </si>
  <si>
    <t>100-103</t>
  </si>
  <si>
    <t>104-106</t>
  </si>
  <si>
    <t>107-109</t>
  </si>
  <si>
    <t>103-105</t>
  </si>
  <si>
    <t>106-108</t>
  </si>
  <si>
    <t>การคำนวณตะกอน สถานี   P.4A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</si>
  <si>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</si>
  <si>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</si>
  <si>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</si>
  <si>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</si>
  <si>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</si>
  <si>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</si>
  <si>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</si>
  <si>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</si>
  <si>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</si>
  <si>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</si>
  <si>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</si>
  <si>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</si>
  <si>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</si>
  <si>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</si>
  <si>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</si>
  <si>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</si>
  <si>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</si>
  <si>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</si>
  <si>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</si>
  <si>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</si>
  <si>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</si>
  <si>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</si>
  <si>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</si>
  <si>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97-81</t>
  </si>
  <si>
    <r>
      <t>Drainage Area  1930 Km.</t>
    </r>
    <r>
      <rPr>
        <vertAlign val="superscript"/>
        <sz val="14"/>
        <rFont val="DilleniaUPC"/>
        <family val="1"/>
      </rPr>
      <t>2</t>
    </r>
  </si>
  <si>
    <t>Zero Gage 334.000 M. m.s.l.</t>
  </si>
  <si>
    <t>Station  P.4A  Water year 2017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</si>
</sst>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0.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  <numFmt numFmtId="207" formatCode="0.000000"/>
    <numFmt numFmtId="208" formatCode="0.0000000"/>
  </numFmts>
  <fonts count="7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Cordi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0.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Continuous" vertical="center"/>
      <protection/>
    </xf>
    <xf numFmtId="0" fontId="5" fillId="0" borderId="14" xfId="47" applyFont="1" applyBorder="1" applyAlignment="1">
      <alignment horizontal="centerContinuous" vertical="center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center"/>
      <protection/>
    </xf>
    <xf numFmtId="0" fontId="5" fillId="0" borderId="16" xfId="47" applyFont="1" applyBorder="1" applyAlignment="1">
      <alignment horizontal="center" vertical="center"/>
      <protection/>
    </xf>
    <xf numFmtId="0" fontId="5" fillId="0" borderId="16" xfId="47" applyFont="1" applyBorder="1" applyAlignment="1">
      <alignment horizontal="center" vertical="center" wrapText="1"/>
      <protection/>
    </xf>
    <xf numFmtId="0" fontId="5" fillId="0" borderId="17" xfId="47" applyFont="1" applyBorder="1">
      <alignment/>
      <protection/>
    </xf>
    <xf numFmtId="192" fontId="5" fillId="0" borderId="0" xfId="47" applyNumberFormat="1" applyFont="1">
      <alignment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191" fontId="5" fillId="0" borderId="0" xfId="47" applyNumberFormat="1" applyFont="1" applyBorder="1">
      <alignment/>
      <protection/>
    </xf>
    <xf numFmtId="0" fontId="5" fillId="0" borderId="18" xfId="47" applyFont="1" applyBorder="1" applyAlignment="1" quotePrefix="1">
      <alignment horizontal="center"/>
      <protection/>
    </xf>
    <xf numFmtId="0" fontId="5" fillId="0" borderId="19" xfId="47" applyFont="1" applyBorder="1" applyAlignment="1" quotePrefix="1">
      <alignment horizontal="center"/>
      <protection/>
    </xf>
    <xf numFmtId="192" fontId="5" fillId="0" borderId="0" xfId="47" applyNumberFormat="1" applyFont="1" applyBorder="1">
      <alignment/>
      <protection/>
    </xf>
    <xf numFmtId="0" fontId="12" fillId="0" borderId="0" xfId="61" applyFont="1">
      <alignment/>
      <protection/>
    </xf>
    <xf numFmtId="2" fontId="12" fillId="0" borderId="20" xfId="61" applyNumberFormat="1" applyFont="1" applyFill="1" applyBorder="1" applyAlignment="1" applyProtection="1">
      <alignment horizontal="center" vertical="center" shrinkToFit="1"/>
      <protection/>
    </xf>
    <xf numFmtId="196" fontId="12" fillId="0" borderId="20" xfId="61" applyNumberFormat="1" applyFont="1" applyFill="1" applyBorder="1" applyAlignment="1" applyProtection="1">
      <alignment horizontal="center" vertical="center" wrapText="1"/>
      <protection/>
    </xf>
    <xf numFmtId="192" fontId="12" fillId="0" borderId="20" xfId="61" applyNumberFormat="1" applyFont="1" applyFill="1" applyBorder="1" applyAlignment="1" applyProtection="1">
      <alignment horizontal="center" vertical="center" wrapText="1"/>
      <protection/>
    </xf>
    <xf numFmtId="2" fontId="12" fillId="0" borderId="21" xfId="61" applyNumberFormat="1" applyFont="1" applyFill="1" applyBorder="1" applyAlignment="1" applyProtection="1">
      <alignment horizontal="center" vertical="center"/>
      <protection/>
    </xf>
    <xf numFmtId="0" fontId="12" fillId="0" borderId="22" xfId="61" applyFont="1" applyFill="1" applyBorder="1" applyAlignment="1" applyProtection="1">
      <alignment horizontal="center" vertical="center"/>
      <protection/>
    </xf>
    <xf numFmtId="0" fontId="12" fillId="0" borderId="23" xfId="61" applyFont="1" applyFill="1" applyBorder="1" applyAlignment="1" applyProtection="1">
      <alignment horizontal="center" vertical="center"/>
      <protection/>
    </xf>
    <xf numFmtId="196" fontId="12" fillId="0" borderId="21" xfId="61" applyNumberFormat="1" applyFont="1" applyFill="1" applyBorder="1" applyAlignment="1" applyProtection="1">
      <alignment horizontal="center" vertical="center" wrapText="1"/>
      <protection/>
    </xf>
    <xf numFmtId="192" fontId="12" fillId="0" borderId="21" xfId="61" applyNumberFormat="1" applyFont="1" applyFill="1" applyBorder="1" applyAlignment="1" applyProtection="1">
      <alignment horizontal="center" vertical="center"/>
      <protection/>
    </xf>
    <xf numFmtId="4" fontId="12" fillId="0" borderId="24" xfId="61" applyNumberFormat="1" applyFont="1" applyFill="1" applyBorder="1" applyAlignment="1" applyProtection="1">
      <alignment horizontal="center" vertical="center"/>
      <protection/>
    </xf>
    <xf numFmtId="4" fontId="12" fillId="0" borderId="25" xfId="61" applyNumberFormat="1" applyFont="1" applyFill="1" applyBorder="1" applyAlignment="1" applyProtection="1">
      <alignment horizontal="center" vertical="center"/>
      <protection/>
    </xf>
    <xf numFmtId="4" fontId="12" fillId="0" borderId="26" xfId="61" applyNumberFormat="1" applyFont="1" applyFill="1" applyBorder="1" applyAlignment="1" applyProtection="1">
      <alignment horizontal="center" vertical="center"/>
      <protection/>
    </xf>
    <xf numFmtId="0" fontId="12" fillId="33" borderId="20" xfId="61" applyFont="1" applyFill="1" applyBorder="1" applyAlignment="1" applyProtection="1" quotePrefix="1">
      <alignment horizontal="center" vertical="center"/>
      <protection/>
    </xf>
    <xf numFmtId="2" fontId="12" fillId="33" borderId="20" xfId="61" applyNumberFormat="1" applyFont="1" applyFill="1" applyBorder="1" applyAlignment="1" applyProtection="1" quotePrefix="1">
      <alignment horizontal="center" vertical="center"/>
      <protection/>
    </xf>
    <xf numFmtId="0" fontId="12" fillId="33" borderId="27" xfId="61" applyFont="1" applyFill="1" applyBorder="1" applyAlignment="1" applyProtection="1" quotePrefix="1">
      <alignment horizontal="center" vertical="center"/>
      <protection/>
    </xf>
    <xf numFmtId="0" fontId="12" fillId="33" borderId="28" xfId="61" applyFont="1" applyFill="1" applyBorder="1" applyAlignment="1" applyProtection="1" quotePrefix="1">
      <alignment horizontal="center" vertical="center"/>
      <protection/>
    </xf>
    <xf numFmtId="196" fontId="12" fillId="33" borderId="20" xfId="61" applyNumberFormat="1" applyFont="1" applyFill="1" applyBorder="1" applyAlignment="1" applyProtection="1" quotePrefix="1">
      <alignment horizontal="center" vertical="center"/>
      <protection/>
    </xf>
    <xf numFmtId="192" fontId="12" fillId="33" borderId="20" xfId="61" applyNumberFormat="1" applyFont="1" applyFill="1" applyBorder="1" applyAlignment="1" applyProtection="1" quotePrefix="1">
      <alignment horizontal="center" vertical="center"/>
      <protection/>
    </xf>
    <xf numFmtId="193" fontId="12" fillId="33" borderId="20" xfId="61" applyNumberFormat="1" applyFont="1" applyFill="1" applyBorder="1" applyAlignment="1" applyProtection="1" quotePrefix="1">
      <alignment horizontal="center" vertical="center"/>
      <protection/>
    </xf>
    <xf numFmtId="4" fontId="12" fillId="33" borderId="27" xfId="61" applyNumberFormat="1" applyFont="1" applyFill="1" applyBorder="1" applyAlignment="1" applyProtection="1">
      <alignment horizontal="center" vertical="center"/>
      <protection/>
    </xf>
    <xf numFmtId="4" fontId="12" fillId="33" borderId="29" xfId="61" applyNumberFormat="1" applyFont="1" applyFill="1" applyBorder="1" applyAlignment="1" applyProtection="1">
      <alignment horizontal="center" vertical="center"/>
      <protection/>
    </xf>
    <xf numFmtId="4" fontId="12" fillId="33" borderId="28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 applyAlignment="1">
      <alignment horizontal="right" vertical="center"/>
      <protection/>
    </xf>
    <xf numFmtId="191" fontId="12" fillId="0" borderId="0" xfId="61" applyNumberFormat="1" applyFont="1" applyAlignment="1">
      <alignment horizontal="right" vertical="center"/>
      <protection/>
    </xf>
    <xf numFmtId="0" fontId="14" fillId="0" borderId="0" xfId="61" applyFont="1" applyAlignment="1">
      <alignment horizontal="right" vertical="center"/>
      <protection/>
    </xf>
    <xf numFmtId="0" fontId="14" fillId="0" borderId="0" xfId="61" applyFont="1">
      <alignment/>
      <protection/>
    </xf>
    <xf numFmtId="0" fontId="4" fillId="0" borderId="0" xfId="60">
      <alignment/>
      <protection/>
    </xf>
    <xf numFmtId="0" fontId="15" fillId="0" borderId="0" xfId="60" applyFont="1" applyAlignment="1">
      <alignment horizontal="right"/>
      <protection/>
    </xf>
    <xf numFmtId="0" fontId="15" fillId="0" borderId="0" xfId="60" applyFont="1" applyAlignment="1">
      <alignment horizontal="center"/>
      <protection/>
    </xf>
    <xf numFmtId="0" fontId="15" fillId="0" borderId="0" xfId="60" applyFont="1">
      <alignment/>
      <protection/>
    </xf>
    <xf numFmtId="15" fontId="8" fillId="0" borderId="0" xfId="46" applyNumberFormat="1" applyFont="1" applyAlignment="1">
      <alignment horizontal="center"/>
      <protection/>
    </xf>
    <xf numFmtId="194" fontId="8" fillId="0" borderId="0" xfId="46" applyNumberFormat="1" applyFont="1" applyAlignment="1">
      <alignment horizontal="center"/>
      <protection/>
    </xf>
    <xf numFmtId="2" fontId="16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8" fillId="0" borderId="0" xfId="46" applyFont="1">
      <alignment/>
      <protection/>
    </xf>
    <xf numFmtId="191" fontId="12" fillId="0" borderId="30" xfId="60" applyNumberFormat="1" applyFont="1" applyBorder="1">
      <alignment/>
      <protection/>
    </xf>
    <xf numFmtId="0" fontId="15" fillId="0" borderId="0" xfId="46" applyFont="1" applyAlignment="1">
      <alignment horizontal="right" vertical="center"/>
      <protection/>
    </xf>
    <xf numFmtId="0" fontId="15" fillId="0" borderId="0" xfId="46" applyFont="1" applyAlignment="1">
      <alignment horizontal="center" vertical="center"/>
      <protection/>
    </xf>
    <xf numFmtId="0" fontId="15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8" fillId="0" borderId="0" xfId="46" applyFont="1" applyAlignment="1">
      <alignment vertical="center"/>
      <protection/>
    </xf>
    <xf numFmtId="0" fontId="4" fillId="0" borderId="0" xfId="46" applyFont="1" applyAlignment="1">
      <alignment horizontal="center" vertical="center"/>
      <protection/>
    </xf>
    <xf numFmtId="15" fontId="8" fillId="0" borderId="0" xfId="46" applyNumberFormat="1" applyFont="1">
      <alignment/>
      <protection/>
    </xf>
    <xf numFmtId="194" fontId="8" fillId="0" borderId="0" xfId="46" applyNumberFormat="1" applyFont="1">
      <alignment/>
      <protection/>
    </xf>
    <xf numFmtId="0" fontId="16" fillId="0" borderId="0" xfId="46" applyFont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2" fontId="5" fillId="0" borderId="0" xfId="47" applyNumberFormat="1" applyFont="1">
      <alignment/>
      <protection/>
    </xf>
    <xf numFmtId="0" fontId="5" fillId="0" borderId="31" xfId="47" applyFont="1" applyBorder="1" applyAlignment="1">
      <alignment horizontal="center"/>
      <protection/>
    </xf>
    <xf numFmtId="191" fontId="5" fillId="0" borderId="31" xfId="47" applyNumberFormat="1" applyFont="1" applyBorder="1">
      <alignment/>
      <protection/>
    </xf>
    <xf numFmtId="191" fontId="5" fillId="0" borderId="31" xfId="47" applyNumberFormat="1" applyFont="1" applyBorder="1" applyAlignment="1">
      <alignment horizontal="right"/>
      <protection/>
    </xf>
    <xf numFmtId="191" fontId="5" fillId="0" borderId="32" xfId="47" applyNumberFormat="1" applyFont="1" applyBorder="1">
      <alignment/>
      <protection/>
    </xf>
    <xf numFmtId="191" fontId="5" fillId="0" borderId="32" xfId="47" applyNumberFormat="1" applyFont="1" applyBorder="1" applyAlignment="1">
      <alignment horizontal="right"/>
      <protection/>
    </xf>
    <xf numFmtId="191" fontId="8" fillId="0" borderId="0" xfId="46" applyNumberFormat="1" applyFont="1">
      <alignment/>
      <protection/>
    </xf>
    <xf numFmtId="2" fontId="8" fillId="0" borderId="0" xfId="46" applyNumberFormat="1" applyFont="1">
      <alignment/>
      <protection/>
    </xf>
    <xf numFmtId="0" fontId="26" fillId="0" borderId="0" xfId="47" applyFont="1" applyBorder="1" applyAlignment="1">
      <alignment horizontal="center"/>
      <protection/>
    </xf>
    <xf numFmtId="191" fontId="26" fillId="0" borderId="0" xfId="47" applyNumberFormat="1" applyFont="1" applyBorder="1">
      <alignment/>
      <protection/>
    </xf>
    <xf numFmtId="191" fontId="26" fillId="0" borderId="0" xfId="47" applyNumberFormat="1" applyFont="1" applyBorder="1" applyAlignment="1">
      <alignment horizontal="right"/>
      <protection/>
    </xf>
    <xf numFmtId="191" fontId="0" fillId="0" borderId="0" xfId="47" applyNumberFormat="1" applyFont="1" applyBorder="1">
      <alignment/>
      <protection/>
    </xf>
    <xf numFmtId="0" fontId="5" fillId="0" borderId="32" xfId="47" applyFont="1" applyBorder="1" applyAlignment="1" quotePrefix="1">
      <alignment horizontal="center"/>
      <protection/>
    </xf>
    <xf numFmtId="16" fontId="26" fillId="0" borderId="0" xfId="47" applyNumberFormat="1" applyFont="1" applyBorder="1" applyAlignment="1">
      <alignment horizontal="center"/>
      <protection/>
    </xf>
    <xf numFmtId="16" fontId="5" fillId="0" borderId="0" xfId="47" applyNumberFormat="1" applyFont="1" applyBorder="1" applyAlignment="1">
      <alignment horizontal="center"/>
      <protection/>
    </xf>
    <xf numFmtId="205" fontId="5" fillId="0" borderId="0" xfId="47" applyNumberFormat="1" applyFont="1" applyBorder="1">
      <alignment/>
      <protection/>
    </xf>
    <xf numFmtId="0" fontId="5" fillId="0" borderId="31" xfId="47" applyFont="1" applyBorder="1">
      <alignment/>
      <protection/>
    </xf>
    <xf numFmtId="0" fontId="5" fillId="0" borderId="33" xfId="47" applyFont="1" applyBorder="1">
      <alignment/>
      <protection/>
    </xf>
    <xf numFmtId="0" fontId="5" fillId="0" borderId="33" xfId="47" applyFont="1" applyBorder="1" applyAlignment="1">
      <alignment horizontal="center"/>
      <protection/>
    </xf>
    <xf numFmtId="0" fontId="5" fillId="0" borderId="34" xfId="47" applyFont="1" applyBorder="1">
      <alignment/>
      <protection/>
    </xf>
    <xf numFmtId="0" fontId="5" fillId="0" borderId="34" xfId="47" applyFont="1" applyBorder="1" applyAlignment="1">
      <alignment horizontal="center"/>
      <protection/>
    </xf>
    <xf numFmtId="191" fontId="5" fillId="0" borderId="34" xfId="47" applyNumberFormat="1" applyFont="1" applyBorder="1">
      <alignment/>
      <protection/>
    </xf>
    <xf numFmtId="191" fontId="5" fillId="0" borderId="34" xfId="47" applyNumberFormat="1" applyFont="1" applyBorder="1" applyAlignment="1">
      <alignment horizontal="right"/>
      <protection/>
    </xf>
    <xf numFmtId="192" fontId="5" fillId="0" borderId="34" xfId="47" applyNumberFormat="1" applyFont="1" applyBorder="1">
      <alignment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0" xfId="47" applyNumberFormat="1" applyFont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191" fontId="5" fillId="0" borderId="0" xfId="47" applyNumberFormat="1" applyFont="1" applyBorder="1" applyAlignment="1" quotePrefix="1">
      <alignment horizontal="center"/>
      <protection/>
    </xf>
    <xf numFmtId="205" fontId="0" fillId="0" borderId="0" xfId="47" applyNumberFormat="1" applyFont="1" applyBorder="1">
      <alignment/>
      <protection/>
    </xf>
    <xf numFmtId="191" fontId="12" fillId="0" borderId="35" xfId="60" applyNumberFormat="1" applyFont="1" applyBorder="1" applyAlignment="1">
      <alignment horizontal="right" vertical="center"/>
      <protection/>
    </xf>
    <xf numFmtId="0" fontId="12" fillId="33" borderId="35" xfId="61" applyFont="1" applyFill="1" applyBorder="1" applyAlignment="1">
      <alignment horizontal="right" vertical="center"/>
      <protection/>
    </xf>
    <xf numFmtId="193" fontId="12" fillId="0" borderId="35" xfId="60" applyNumberFormat="1" applyFont="1" applyBorder="1" applyAlignment="1">
      <alignment horizontal="right" vertical="center"/>
      <protection/>
    </xf>
    <xf numFmtId="0" fontId="12" fillId="0" borderId="35" xfId="61" applyFont="1" applyBorder="1">
      <alignment/>
      <protection/>
    </xf>
    <xf numFmtId="205" fontId="5" fillId="0" borderId="34" xfId="47" applyNumberFormat="1" applyFont="1" applyBorder="1">
      <alignment/>
      <protection/>
    </xf>
    <xf numFmtId="14" fontId="5" fillId="0" borderId="34" xfId="47" applyNumberFormat="1" applyFont="1" applyBorder="1">
      <alignment/>
      <protection/>
    </xf>
    <xf numFmtId="191" fontId="5" fillId="0" borderId="36" xfId="47" applyNumberFormat="1" applyFont="1" applyBorder="1">
      <alignment/>
      <protection/>
    </xf>
    <xf numFmtId="191" fontId="5" fillId="0" borderId="36" xfId="47" applyNumberFormat="1" applyFont="1" applyBorder="1" applyAlignment="1">
      <alignment horizontal="right"/>
      <protection/>
    </xf>
    <xf numFmtId="205" fontId="6" fillId="0" borderId="0" xfId="47" applyNumberFormat="1" applyFont="1" applyAlignment="1">
      <alignment horizontal="centerContinuous"/>
      <protection/>
    </xf>
    <xf numFmtId="205" fontId="5" fillId="0" borderId="0" xfId="47" applyNumberFormat="1" applyFont="1">
      <alignment/>
      <protection/>
    </xf>
    <xf numFmtId="205" fontId="5" fillId="0" borderId="37" xfId="47" applyNumberFormat="1" applyFont="1" applyBorder="1" applyAlignment="1">
      <alignment horizontal="center"/>
      <protection/>
    </xf>
    <xf numFmtId="205" fontId="5" fillId="0" borderId="38" xfId="47" applyNumberFormat="1" applyFont="1" applyBorder="1" applyAlignment="1">
      <alignment horizontal="center"/>
      <protection/>
    </xf>
    <xf numFmtId="205" fontId="5" fillId="0" borderId="39" xfId="47" applyNumberFormat="1" applyFont="1" applyBorder="1" applyAlignment="1" quotePrefix="1">
      <alignment horizontal="center"/>
      <protection/>
    </xf>
    <xf numFmtId="205" fontId="4" fillId="0" borderId="35" xfId="62" applyNumberFormat="1" applyFont="1" applyBorder="1" applyAlignment="1">
      <alignment horizontal="center"/>
      <protection/>
    </xf>
    <xf numFmtId="0" fontId="4" fillId="0" borderId="35" xfId="62" applyBorder="1" applyAlignment="1">
      <alignment horizontal="center"/>
      <protection/>
    </xf>
    <xf numFmtId="206" fontId="4" fillId="0" borderId="35" xfId="62" applyNumberFormat="1" applyBorder="1">
      <alignment/>
      <protection/>
    </xf>
    <xf numFmtId="192" fontId="4" fillId="34" borderId="35" xfId="62" applyNumberFormat="1" applyFill="1" applyBorder="1">
      <alignment/>
      <protection/>
    </xf>
    <xf numFmtId="2" fontId="4" fillId="0" borderId="35" xfId="62" applyNumberFormat="1" applyBorder="1">
      <alignment/>
      <protection/>
    </xf>
    <xf numFmtId="2" fontId="4" fillId="0" borderId="40" xfId="62" applyNumberFormat="1" applyBorder="1">
      <alignment/>
      <protection/>
    </xf>
    <xf numFmtId="0" fontId="27" fillId="0" borderId="0" xfId="0" applyFont="1" applyAlignment="1">
      <alignment/>
    </xf>
    <xf numFmtId="2" fontId="4" fillId="0" borderId="21" xfId="62" applyNumberFormat="1" applyBorder="1">
      <alignment/>
      <protection/>
    </xf>
    <xf numFmtId="191" fontId="5" fillId="35" borderId="35" xfId="47" applyNumberFormat="1" applyFont="1" applyFill="1" applyBorder="1">
      <alignment/>
      <protection/>
    </xf>
    <xf numFmtId="205" fontId="28" fillId="0" borderId="20" xfId="62" applyNumberFormat="1" applyFont="1" applyBorder="1" applyAlignment="1">
      <alignment horizontal="center"/>
      <protection/>
    </xf>
    <xf numFmtId="0" fontId="28" fillId="0" borderId="41" xfId="62" applyFont="1" applyBorder="1" applyAlignment="1">
      <alignment horizontal="center"/>
      <protection/>
    </xf>
    <xf numFmtId="0" fontId="28" fillId="0" borderId="20" xfId="62" applyFont="1" applyBorder="1" applyAlignment="1">
      <alignment horizontal="center"/>
      <protection/>
    </xf>
    <xf numFmtId="0" fontId="28" fillId="34" borderId="41" xfId="62" applyFont="1" applyFill="1" applyBorder="1" applyAlignment="1">
      <alignment horizontal="center"/>
      <protection/>
    </xf>
    <xf numFmtId="205" fontId="28" fillId="0" borderId="42" xfId="62" applyNumberFormat="1" applyFont="1" applyBorder="1" applyAlignment="1">
      <alignment horizontal="center"/>
      <protection/>
    </xf>
    <xf numFmtId="0" fontId="28" fillId="0" borderId="0" xfId="62" applyFont="1" applyBorder="1" applyAlignment="1">
      <alignment horizontal="center"/>
      <protection/>
    </xf>
    <xf numFmtId="0" fontId="28" fillId="0" borderId="42" xfId="62" applyFont="1" applyBorder="1" applyAlignment="1">
      <alignment horizontal="center"/>
      <protection/>
    </xf>
    <xf numFmtId="0" fontId="28" fillId="34" borderId="0" xfId="62" applyFont="1" applyFill="1" applyBorder="1" applyAlignment="1">
      <alignment horizontal="center"/>
      <protection/>
    </xf>
    <xf numFmtId="205" fontId="28" fillId="0" borderId="42" xfId="62" applyNumberFormat="1" applyFont="1" applyBorder="1">
      <alignment/>
      <protection/>
    </xf>
    <xf numFmtId="205" fontId="28" fillId="0" borderId="21" xfId="62" applyNumberFormat="1" applyFont="1" applyBorder="1">
      <alignment/>
      <protection/>
    </xf>
    <xf numFmtId="0" fontId="28" fillId="0" borderId="43" xfId="62" applyFont="1" applyBorder="1">
      <alignment/>
      <protection/>
    </xf>
    <xf numFmtId="0" fontId="28" fillId="0" borderId="21" xfId="62" applyFont="1" applyBorder="1" applyAlignment="1">
      <alignment horizontal="center"/>
      <protection/>
    </xf>
    <xf numFmtId="0" fontId="28" fillId="34" borderId="43" xfId="62" applyFont="1" applyFill="1" applyBorder="1">
      <alignment/>
      <protection/>
    </xf>
    <xf numFmtId="206" fontId="4" fillId="0" borderId="35" xfId="62" applyNumberFormat="1" applyFill="1" applyBorder="1">
      <alignment/>
      <protection/>
    </xf>
    <xf numFmtId="2" fontId="4" fillId="0" borderId="35" xfId="62" applyNumberFormat="1" applyFill="1" applyBorder="1">
      <alignment/>
      <protection/>
    </xf>
    <xf numFmtId="0" fontId="4" fillId="0" borderId="44" xfId="62" applyBorder="1" applyAlignment="1">
      <alignment horizontal="center"/>
      <protection/>
    </xf>
    <xf numFmtId="0" fontId="0" fillId="0" borderId="44" xfId="0" applyBorder="1" applyAlignment="1">
      <alignment horizontal="center"/>
    </xf>
    <xf numFmtId="205" fontId="0" fillId="0" borderId="35" xfId="0" applyNumberFormat="1" applyBorder="1" applyAlignment="1">
      <alignment/>
    </xf>
    <xf numFmtId="205" fontId="0" fillId="0" borderId="0" xfId="0" applyNumberFormat="1" applyAlignment="1">
      <alignment/>
    </xf>
    <xf numFmtId="206" fontId="28" fillId="0" borderId="20" xfId="62" applyNumberFormat="1" applyFont="1" applyBorder="1" applyAlignment="1">
      <alignment horizontal="center"/>
      <protection/>
    </xf>
    <xf numFmtId="206" fontId="28" fillId="0" borderId="41" xfId="62" applyNumberFormat="1" applyFont="1" applyBorder="1" applyAlignment="1">
      <alignment horizontal="center"/>
      <protection/>
    </xf>
    <xf numFmtId="206" fontId="28" fillId="0" borderId="42" xfId="62" applyNumberFormat="1" applyFont="1" applyBorder="1" applyAlignment="1">
      <alignment horizontal="center"/>
      <protection/>
    </xf>
    <xf numFmtId="206" fontId="28" fillId="0" borderId="0" xfId="62" applyNumberFormat="1" applyFont="1" applyBorder="1" applyAlignment="1">
      <alignment horizontal="center"/>
      <protection/>
    </xf>
    <xf numFmtId="206" fontId="28" fillId="0" borderId="21" xfId="62" applyNumberFormat="1" applyFont="1" applyBorder="1" applyAlignment="1">
      <alignment horizontal="center"/>
      <protection/>
    </xf>
    <xf numFmtId="206" fontId="28" fillId="0" borderId="43" xfId="62" applyNumberFormat="1" applyFont="1" applyBorder="1" applyAlignment="1">
      <alignment horizontal="center"/>
      <protection/>
    </xf>
    <xf numFmtId="206" fontId="0" fillId="0" borderId="35" xfId="0" applyNumberFormat="1" applyBorder="1" applyAlignment="1">
      <alignment/>
    </xf>
    <xf numFmtId="206" fontId="0" fillId="0" borderId="0" xfId="0" applyNumberFormat="1" applyAlignment="1">
      <alignment/>
    </xf>
    <xf numFmtId="2" fontId="28" fillId="0" borderId="45" xfId="62" applyNumberFormat="1" applyFont="1" applyBorder="1" applyAlignment="1">
      <alignment horizontal="center"/>
      <protection/>
    </xf>
    <xf numFmtId="2" fontId="28" fillId="0" borderId="20" xfId="62" applyNumberFormat="1" applyFont="1" applyBorder="1" applyAlignment="1">
      <alignment horizontal="center"/>
      <protection/>
    </xf>
    <xf numFmtId="2" fontId="28" fillId="0" borderId="46" xfId="62" applyNumberFormat="1" applyFont="1" applyBorder="1" applyAlignment="1">
      <alignment horizontal="center"/>
      <protection/>
    </xf>
    <xf numFmtId="2" fontId="28" fillId="0" borderId="42" xfId="62" applyNumberFormat="1" applyFont="1" applyBorder="1" applyAlignment="1">
      <alignment horizontal="center"/>
      <protection/>
    </xf>
    <xf numFmtId="2" fontId="28" fillId="0" borderId="46" xfId="62" applyNumberFormat="1" applyFont="1" applyBorder="1">
      <alignment/>
      <protection/>
    </xf>
    <xf numFmtId="2" fontId="28" fillId="0" borderId="42" xfId="62" applyNumberFormat="1" applyFont="1" applyBorder="1">
      <alignment/>
      <protection/>
    </xf>
    <xf numFmtId="2" fontId="28" fillId="0" borderId="47" xfId="62" applyNumberFormat="1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8" xfId="47" applyFont="1" applyBorder="1" applyAlignment="1">
      <alignment horizontal="center"/>
      <protection/>
    </xf>
    <xf numFmtId="205" fontId="5" fillId="0" borderId="48" xfId="47" applyNumberFormat="1" applyFont="1" applyBorder="1">
      <alignment/>
      <protection/>
    </xf>
    <xf numFmtId="191" fontId="5" fillId="0" borderId="48" xfId="47" applyNumberFormat="1" applyFont="1" applyBorder="1">
      <alignment/>
      <protection/>
    </xf>
    <xf numFmtId="191" fontId="5" fillId="0" borderId="48" xfId="47" applyNumberFormat="1" applyFont="1" applyBorder="1" applyAlignment="1">
      <alignment horizontal="right"/>
      <protection/>
    </xf>
    <xf numFmtId="192" fontId="5" fillId="0" borderId="48" xfId="47" applyNumberFormat="1" applyFont="1" applyBorder="1">
      <alignment/>
      <protection/>
    </xf>
    <xf numFmtId="191" fontId="12" fillId="0" borderId="0" xfId="60" applyNumberFormat="1" applyFont="1" applyBorder="1" applyAlignment="1">
      <alignment horizontal="right" vertical="center"/>
      <protection/>
    </xf>
    <xf numFmtId="0" fontId="0" fillId="0" borderId="0" xfId="47" applyFont="1" applyBorder="1" applyAlignment="1">
      <alignment horizontal="center"/>
      <protection/>
    </xf>
    <xf numFmtId="0" fontId="12" fillId="0" borderId="0" xfId="61" applyFont="1" applyBorder="1">
      <alignment/>
      <protection/>
    </xf>
    <xf numFmtId="49" fontId="5" fillId="0" borderId="48" xfId="47" applyNumberFormat="1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0" fontId="5" fillId="0" borderId="49" xfId="47" applyFont="1" applyBorder="1">
      <alignment/>
      <protection/>
    </xf>
    <xf numFmtId="0" fontId="5" fillId="0" borderId="49" xfId="47" applyFont="1" applyBorder="1" applyAlignment="1">
      <alignment horizontal="center"/>
      <protection/>
    </xf>
    <xf numFmtId="205" fontId="5" fillId="0" borderId="49" xfId="47" applyNumberFormat="1" applyFont="1" applyBorder="1">
      <alignment/>
      <protection/>
    </xf>
    <xf numFmtId="191" fontId="5" fillId="0" borderId="49" xfId="47" applyNumberFormat="1" applyFont="1" applyBorder="1">
      <alignment/>
      <protection/>
    </xf>
    <xf numFmtId="191" fontId="5" fillId="0" borderId="49" xfId="47" applyNumberFormat="1" applyFont="1" applyBorder="1" applyAlignment="1">
      <alignment horizontal="right"/>
      <protection/>
    </xf>
    <xf numFmtId="49" fontId="5" fillId="0" borderId="49" xfId="47" applyNumberFormat="1" applyFont="1" applyBorder="1" applyAlignment="1">
      <alignment horizontal="center"/>
      <protection/>
    </xf>
    <xf numFmtId="192" fontId="5" fillId="0" borderId="49" xfId="47" applyNumberFormat="1" applyFont="1" applyBorder="1">
      <alignment/>
      <protection/>
    </xf>
    <xf numFmtId="204" fontId="5" fillId="0" borderId="0" xfId="47" applyNumberFormat="1" applyFont="1" applyBorder="1">
      <alignment/>
      <protection/>
    </xf>
    <xf numFmtId="204" fontId="5" fillId="0" borderId="31" xfId="47" applyNumberFormat="1" applyFont="1" applyBorder="1">
      <alignment/>
      <protection/>
    </xf>
    <xf numFmtId="204" fontId="5" fillId="0" borderId="32" xfId="47" applyNumberFormat="1" applyFont="1" applyBorder="1">
      <alignment/>
      <protection/>
    </xf>
    <xf numFmtId="204" fontId="26" fillId="0" borderId="0" xfId="47" applyNumberFormat="1" applyFont="1" applyBorder="1">
      <alignment/>
      <protection/>
    </xf>
    <xf numFmtId="204" fontId="8" fillId="0" borderId="0" xfId="46" applyNumberFormat="1" applyFont="1" applyAlignment="1">
      <alignment horizontal="center"/>
      <protection/>
    </xf>
    <xf numFmtId="206" fontId="4" fillId="0" borderId="35" xfId="62" applyNumberFormat="1" applyFont="1" applyFill="1" applyBorder="1">
      <alignment/>
      <protection/>
    </xf>
    <xf numFmtId="192" fontId="4" fillId="34" borderId="35" xfId="62" applyNumberFormat="1" applyFont="1" applyFill="1" applyBorder="1">
      <alignment/>
      <protection/>
    </xf>
    <xf numFmtId="2" fontId="4" fillId="0" borderId="35" xfId="62" applyNumberFormat="1" applyFont="1" applyFill="1" applyBorder="1">
      <alignment/>
      <protection/>
    </xf>
    <xf numFmtId="0" fontId="4" fillId="0" borderId="35" xfId="62" applyFont="1" applyBorder="1" applyAlignment="1">
      <alignment horizontal="center"/>
      <protection/>
    </xf>
    <xf numFmtId="205" fontId="0" fillId="0" borderId="50" xfId="0" applyNumberFormat="1" applyBorder="1" applyAlignment="1">
      <alignment/>
    </xf>
    <xf numFmtId="0" fontId="0" fillId="0" borderId="51" xfId="0" applyBorder="1" applyAlignment="1">
      <alignment horizontal="center"/>
    </xf>
    <xf numFmtId="206" fontId="0" fillId="0" borderId="50" xfId="0" applyNumberFormat="1" applyBorder="1" applyAlignment="1">
      <alignment/>
    </xf>
    <xf numFmtId="206" fontId="4" fillId="0" borderId="50" xfId="62" applyNumberFormat="1" applyFont="1" applyFill="1" applyBorder="1">
      <alignment/>
      <protection/>
    </xf>
    <xf numFmtId="192" fontId="4" fillId="34" borderId="50" xfId="62" applyNumberFormat="1" applyFont="1" applyFill="1" applyBorder="1">
      <alignment/>
      <protection/>
    </xf>
    <xf numFmtId="2" fontId="4" fillId="0" borderId="50" xfId="62" applyNumberFormat="1" applyFont="1" applyFill="1" applyBorder="1">
      <alignment/>
      <protection/>
    </xf>
    <xf numFmtId="0" fontId="4" fillId="0" borderId="50" xfId="62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5" fontId="0" fillId="0" borderId="21" xfId="0" applyNumberFormat="1" applyBorder="1" applyAlignment="1">
      <alignment/>
    </xf>
    <xf numFmtId="0" fontId="0" fillId="0" borderId="16" xfId="0" applyBorder="1" applyAlignment="1">
      <alignment horizontal="center"/>
    </xf>
    <xf numFmtId="206" fontId="0" fillId="0" borderId="21" xfId="0" applyNumberFormat="1" applyBorder="1" applyAlignment="1">
      <alignment/>
    </xf>
    <xf numFmtId="206" fontId="4" fillId="0" borderId="21" xfId="62" applyNumberFormat="1" applyFont="1" applyFill="1" applyBorder="1">
      <alignment/>
      <protection/>
    </xf>
    <xf numFmtId="192" fontId="4" fillId="34" borderId="21" xfId="62" applyNumberFormat="1" applyFont="1" applyFill="1" applyBorder="1">
      <alignment/>
      <protection/>
    </xf>
    <xf numFmtId="2" fontId="4" fillId="0" borderId="21" xfId="62" applyNumberFormat="1" applyFont="1" applyFill="1" applyBorder="1">
      <alignment/>
      <protection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/>
    </xf>
    <xf numFmtId="0" fontId="0" fillId="0" borderId="35" xfId="0" applyBorder="1" applyAlignment="1">
      <alignment horizontal="center"/>
    </xf>
    <xf numFmtId="205" fontId="0" fillId="0" borderId="52" xfId="0" applyNumberFormat="1" applyBorder="1" applyAlignment="1">
      <alignment/>
    </xf>
    <xf numFmtId="0" fontId="0" fillId="0" borderId="53" xfId="0" applyBorder="1" applyAlignment="1">
      <alignment horizontal="center"/>
    </xf>
    <xf numFmtId="206" fontId="0" fillId="0" borderId="52" xfId="0" applyNumberFormat="1" applyBorder="1" applyAlignment="1">
      <alignment/>
    </xf>
    <xf numFmtId="206" fontId="4" fillId="0" borderId="52" xfId="62" applyNumberFormat="1" applyFont="1" applyFill="1" applyBorder="1">
      <alignment/>
      <protection/>
    </xf>
    <xf numFmtId="192" fontId="4" fillId="34" borderId="52" xfId="62" applyNumberFormat="1" applyFont="1" applyFill="1" applyBorder="1">
      <alignment/>
      <protection/>
    </xf>
    <xf numFmtId="2" fontId="4" fillId="0" borderId="52" xfId="62" applyNumberFormat="1" applyFont="1" applyFill="1" applyBorder="1">
      <alignment/>
      <protection/>
    </xf>
    <xf numFmtId="0" fontId="0" fillId="0" borderId="54" xfId="0" applyBorder="1" applyAlignment="1">
      <alignment horizontal="center"/>
    </xf>
    <xf numFmtId="2" fontId="0" fillId="0" borderId="52" xfId="0" applyNumberFormat="1" applyBorder="1" applyAlignment="1">
      <alignment/>
    </xf>
    <xf numFmtId="205" fontId="29" fillId="0" borderId="35" xfId="47" applyNumberFormat="1" applyFont="1" applyBorder="1">
      <alignment/>
      <protection/>
    </xf>
    <xf numFmtId="191" fontId="29" fillId="0" borderId="35" xfId="47" applyNumberFormat="1" applyFont="1" applyBorder="1">
      <alignment/>
      <protection/>
    </xf>
    <xf numFmtId="0" fontId="29" fillId="0" borderId="35" xfId="47" applyFont="1" applyBorder="1">
      <alignment/>
      <protection/>
    </xf>
    <xf numFmtId="205" fontId="29" fillId="0" borderId="20" xfId="47" applyNumberFormat="1" applyFont="1" applyBorder="1">
      <alignment/>
      <protection/>
    </xf>
    <xf numFmtId="191" fontId="29" fillId="0" borderId="20" xfId="47" applyNumberFormat="1" applyFont="1" applyBorder="1">
      <alignment/>
      <protection/>
    </xf>
    <xf numFmtId="191" fontId="12" fillId="0" borderId="20" xfId="60" applyNumberFormat="1" applyFont="1" applyBorder="1" applyAlignment="1">
      <alignment horizontal="right" vertical="center"/>
      <protection/>
    </xf>
    <xf numFmtId="0" fontId="12" fillId="0" borderId="20" xfId="61" applyFont="1" applyBorder="1">
      <alignment/>
      <protection/>
    </xf>
    <xf numFmtId="0" fontId="0" fillId="0" borderId="35" xfId="0" applyBorder="1" applyAlignment="1">
      <alignment/>
    </xf>
    <xf numFmtId="0" fontId="0" fillId="0" borderId="0" xfId="0" applyAlignment="1">
      <alignment horizontal="center"/>
    </xf>
    <xf numFmtId="0" fontId="28" fillId="0" borderId="43" xfId="62" applyFont="1" applyBorder="1" applyAlignment="1">
      <alignment horizontal="center"/>
      <protection/>
    </xf>
    <xf numFmtId="205" fontId="0" fillId="0" borderId="35" xfId="0" applyNumberFormat="1" applyFont="1" applyBorder="1" applyAlignment="1">
      <alignment/>
    </xf>
    <xf numFmtId="205" fontId="0" fillId="0" borderId="35" xfId="47" applyNumberFormat="1" applyFont="1" applyBorder="1">
      <alignment/>
      <protection/>
    </xf>
    <xf numFmtId="191" fontId="0" fillId="0" borderId="35" xfId="47" applyNumberFormat="1" applyFont="1" applyBorder="1">
      <alignment/>
      <protection/>
    </xf>
    <xf numFmtId="0" fontId="29" fillId="0" borderId="35" xfId="47" applyFont="1" applyBorder="1" applyAlignment="1">
      <alignment horizontal="center"/>
      <protection/>
    </xf>
    <xf numFmtId="16" fontId="29" fillId="0" borderId="35" xfId="47" applyNumberFormat="1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28" fillId="36" borderId="40" xfId="62" applyFont="1" applyFill="1" applyBorder="1" applyAlignment="1">
      <alignment horizontal="center"/>
      <protection/>
    </xf>
    <xf numFmtId="0" fontId="28" fillId="36" borderId="55" xfId="62" applyFont="1" applyFill="1" applyBorder="1" applyAlignment="1">
      <alignment horizontal="center"/>
      <protection/>
    </xf>
    <xf numFmtId="0" fontId="28" fillId="36" borderId="44" xfId="62" applyFont="1" applyFill="1" applyBorder="1" applyAlignment="1">
      <alignment horizontal="center"/>
      <protection/>
    </xf>
    <xf numFmtId="0" fontId="12" fillId="0" borderId="35" xfId="61" applyFont="1" applyFill="1" applyBorder="1" applyAlignment="1" applyProtection="1">
      <alignment horizontal="center" vertical="center"/>
      <protection/>
    </xf>
    <xf numFmtId="0" fontId="12" fillId="0" borderId="20" xfId="61" applyFont="1" applyFill="1" applyBorder="1" applyAlignment="1" applyProtection="1">
      <alignment horizontal="center" vertical="center"/>
      <protection/>
    </xf>
    <xf numFmtId="0" fontId="12" fillId="0" borderId="35" xfId="61" applyFont="1" applyFill="1" applyBorder="1" applyAlignment="1" applyProtection="1">
      <alignment horizontal="center" vertical="center" textRotation="90"/>
      <protection/>
    </xf>
    <xf numFmtId="2" fontId="12" fillId="0" borderId="35" xfId="61" applyNumberFormat="1" applyFont="1" applyFill="1" applyBorder="1" applyAlignment="1" applyProtection="1">
      <alignment horizontal="left"/>
      <protection/>
    </xf>
    <xf numFmtId="192" fontId="12" fillId="0" borderId="35" xfId="61" applyNumberFormat="1" applyFont="1" applyFill="1" applyBorder="1" applyAlignment="1" applyProtection="1">
      <alignment/>
      <protection/>
    </xf>
    <xf numFmtId="192" fontId="12" fillId="0" borderId="35" xfId="61" applyNumberFormat="1" applyFont="1" applyFill="1" applyBorder="1" applyProtection="1">
      <alignment/>
      <protection/>
    </xf>
    <xf numFmtId="2" fontId="11" fillId="0" borderId="40" xfId="61" applyNumberFormat="1" applyFont="1" applyFill="1" applyBorder="1" applyAlignment="1" applyProtection="1">
      <alignment horizontal="center"/>
      <protection/>
    </xf>
    <xf numFmtId="2" fontId="11" fillId="0" borderId="55" xfId="61" applyNumberFormat="1" applyFont="1" applyFill="1" applyBorder="1" applyAlignment="1" applyProtection="1">
      <alignment horizontal="center"/>
      <protection/>
    </xf>
    <xf numFmtId="2" fontId="11" fillId="0" borderId="44" xfId="61" applyNumberFormat="1" applyFont="1" applyFill="1" applyBorder="1" applyAlignment="1" applyProtection="1">
      <alignment horizontal="center"/>
      <protection/>
    </xf>
    <xf numFmtId="2" fontId="12" fillId="0" borderId="35" xfId="61" applyNumberFormat="1" applyFont="1" applyFill="1" applyBorder="1" applyAlignment="1" applyProtection="1">
      <alignment horizontal="center"/>
      <protection/>
    </xf>
    <xf numFmtId="192" fontId="12" fillId="0" borderId="35" xfId="61" applyNumberFormat="1" applyFont="1" applyFill="1" applyBorder="1" applyAlignment="1" applyProtection="1">
      <alignment horizontal="center"/>
      <protection/>
    </xf>
    <xf numFmtId="193" fontId="12" fillId="0" borderId="35" xfId="61" applyNumberFormat="1" applyFont="1" applyFill="1" applyBorder="1" applyAlignment="1" applyProtection="1">
      <alignment horizontal="center"/>
      <protection/>
    </xf>
    <xf numFmtId="193" fontId="12" fillId="0" borderId="20" xfId="61" applyNumberFormat="1" applyFont="1" applyFill="1" applyBorder="1" applyAlignment="1" applyProtection="1">
      <alignment horizontal="center" vertical="center" textRotation="90"/>
      <protection/>
    </xf>
    <xf numFmtId="193" fontId="12" fillId="0" borderId="21" xfId="61" applyNumberFormat="1" applyFont="1" applyFill="1" applyBorder="1" applyAlignment="1" applyProtection="1">
      <alignment horizontal="center" vertical="center" textRotation="90"/>
      <protection/>
    </xf>
    <xf numFmtId="4" fontId="12" fillId="0" borderId="35" xfId="61" applyNumberFormat="1" applyFont="1" applyFill="1" applyBorder="1" applyAlignment="1" applyProtection="1">
      <alignment horizontal="center" vertical="center"/>
      <protection/>
    </xf>
    <xf numFmtId="4" fontId="12" fillId="0" borderId="35" xfId="61" applyNumberFormat="1" applyFont="1" applyFill="1" applyBorder="1" applyAlignment="1" applyProtection="1">
      <alignment horizontal="center"/>
      <protection/>
    </xf>
    <xf numFmtId="0" fontId="12" fillId="0" borderId="20" xfId="61" applyFont="1" applyFill="1" applyBorder="1" applyAlignment="1" applyProtection="1">
      <alignment horizontal="center" vertical="center" textRotation="90"/>
      <protection/>
    </xf>
    <xf numFmtId="0" fontId="12" fillId="0" borderId="21" xfId="61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47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DATA!$E$323:$E$356</c:f>
              <c:numCache>
                <c:ptCount val="34"/>
                <c:pt idx="0">
                  <c:v>0.084</c:v>
                </c:pt>
                <c:pt idx="1">
                  <c:v>0.085</c:v>
                </c:pt>
                <c:pt idx="2">
                  <c:v>0.085</c:v>
                </c:pt>
                <c:pt idx="3">
                  <c:v>4.358</c:v>
                </c:pt>
                <c:pt idx="4">
                  <c:v>26.581</c:v>
                </c:pt>
                <c:pt idx="5">
                  <c:v>7.104</c:v>
                </c:pt>
                <c:pt idx="6">
                  <c:v>0.616</c:v>
                </c:pt>
                <c:pt idx="7">
                  <c:v>25.235</c:v>
                </c:pt>
                <c:pt idx="8">
                  <c:v>1.11</c:v>
                </c:pt>
                <c:pt idx="9">
                  <c:v>102.998</c:v>
                </c:pt>
                <c:pt idx="10">
                  <c:v>227.038</c:v>
                </c:pt>
                <c:pt idx="11">
                  <c:v>1.288</c:v>
                </c:pt>
                <c:pt idx="12">
                  <c:v>0.546</c:v>
                </c:pt>
                <c:pt idx="13">
                  <c:v>1.69</c:v>
                </c:pt>
                <c:pt idx="14">
                  <c:v>23.993</c:v>
                </c:pt>
                <c:pt idx="15">
                  <c:v>58.001</c:v>
                </c:pt>
                <c:pt idx="16">
                  <c:v>19.486</c:v>
                </c:pt>
                <c:pt idx="17">
                  <c:v>3.68</c:v>
                </c:pt>
                <c:pt idx="18">
                  <c:v>54.274</c:v>
                </c:pt>
                <c:pt idx="19">
                  <c:v>7.282</c:v>
                </c:pt>
                <c:pt idx="20">
                  <c:v>6.841</c:v>
                </c:pt>
                <c:pt idx="21">
                  <c:v>6.787</c:v>
                </c:pt>
                <c:pt idx="22">
                  <c:v>4.755</c:v>
                </c:pt>
                <c:pt idx="23">
                  <c:v>4.152</c:v>
                </c:pt>
                <c:pt idx="24">
                  <c:v>1.288</c:v>
                </c:pt>
                <c:pt idx="25">
                  <c:v>0.616</c:v>
                </c:pt>
                <c:pt idx="26">
                  <c:v>1.288</c:v>
                </c:pt>
                <c:pt idx="27">
                  <c:v>0.361</c:v>
                </c:pt>
                <c:pt idx="28">
                  <c:v>0.309</c:v>
                </c:pt>
                <c:pt idx="29">
                  <c:v>0.37</c:v>
                </c:pt>
                <c:pt idx="30">
                  <c:v>0.316</c:v>
                </c:pt>
                <c:pt idx="31">
                  <c:v>0.416</c:v>
                </c:pt>
                <c:pt idx="32">
                  <c:v>0.191</c:v>
                </c:pt>
                <c:pt idx="33">
                  <c:v>0.165</c:v>
                </c:pt>
              </c:numCache>
            </c:numRef>
          </c:xVal>
          <c:yVal>
            <c:numRef>
              <c:f>DATA!$H$323:$H$356</c:f>
              <c:numCache>
                <c:ptCount val="34"/>
                <c:pt idx="0">
                  <c:v>0.14635872115200002</c:v>
                </c:pt>
                <c:pt idx="1">
                  <c:v>0.12822036480000001</c:v>
                </c:pt>
                <c:pt idx="2">
                  <c:v>0.07059116448000001</c:v>
                </c:pt>
                <c:pt idx="3">
                  <c:v>24.646593972671997</c:v>
                </c:pt>
                <c:pt idx="4">
                  <c:v>1240.68653077536</c:v>
                </c:pt>
                <c:pt idx="5">
                  <c:v>62.971214966784004</c:v>
                </c:pt>
                <c:pt idx="6">
                  <c:v>4.401037251072</c:v>
                </c:pt>
                <c:pt idx="7">
                  <c:v>4690.93218126624</c:v>
                </c:pt>
                <c:pt idx="8">
                  <c:v>5.961931620480001</c:v>
                </c:pt>
                <c:pt idx="9">
                  <c:v>29833.92571255085</c:v>
                </c:pt>
                <c:pt idx="10">
                  <c:v>92218.73657966324</c:v>
                </c:pt>
                <c:pt idx="11">
                  <c:v>13.258130215680001</c:v>
                </c:pt>
                <c:pt idx="12">
                  <c:v>1.9964528438400002</c:v>
                </c:pt>
                <c:pt idx="13">
                  <c:v>45.33324389568</c:v>
                </c:pt>
                <c:pt idx="14">
                  <c:v>2146.378905310752</c:v>
                </c:pt>
                <c:pt idx="15">
                  <c:v>4641.8023995520325</c:v>
                </c:pt>
                <c:pt idx="16">
                  <c:v>436.31055022982406</c:v>
                </c:pt>
                <c:pt idx="17">
                  <c:v>260.32573513728</c:v>
                </c:pt>
                <c:pt idx="18">
                  <c:v>954.524087269632</c:v>
                </c:pt>
                <c:pt idx="19">
                  <c:v>545.196918790656</c:v>
                </c:pt>
                <c:pt idx="20">
                  <c:v>16.461115422912002</c:v>
                </c:pt>
                <c:pt idx="21">
                  <c:v>29.773666166112005</c:v>
                </c:pt>
                <c:pt idx="22">
                  <c:v>15.237582222240002</c:v>
                </c:pt>
                <c:pt idx="23">
                  <c:v>1.4927577315840002</c:v>
                </c:pt>
                <c:pt idx="24">
                  <c:v>0.4859314467840001</c:v>
                </c:pt>
                <c:pt idx="25">
                  <c:v>0.16457128934400003</c:v>
                </c:pt>
                <c:pt idx="26">
                  <c:v>1.2886639073280004</c:v>
                </c:pt>
                <c:pt idx="27">
                  <c:v>0.15474503548799998</c:v>
                </c:pt>
                <c:pt idx="28">
                  <c:v>0.31604503190399996</c:v>
                </c:pt>
                <c:pt idx="29">
                  <c:v>0.6891165936000001</c:v>
                </c:pt>
                <c:pt idx="30">
                  <c:v>0.5197832732159999</c:v>
                </c:pt>
                <c:pt idx="31">
                  <c:v>0.8268401756159999</c:v>
                </c:pt>
                <c:pt idx="32">
                  <c:v>0.6250398966720001</c:v>
                </c:pt>
                <c:pt idx="33">
                  <c:v>0.5596570584</c:v>
                </c:pt>
              </c:numCache>
            </c:numRef>
          </c:yVal>
          <c:smooth val="0"/>
        </c:ser>
        <c:axId val="48222357"/>
        <c:axId val="31348030"/>
      </c:scatterChart>
      <c:valAx>
        <c:axId val="4822235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348030"/>
        <c:crossesAt val="0.01"/>
        <c:crossBetween val="midCat"/>
        <c:dispUnits/>
      </c:valAx>
      <c:valAx>
        <c:axId val="31348030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22235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9"/>
          <c:y val="0.26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 Nam MaeTeang D.A.1,930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6725"/>
          <c:w val="0.74625"/>
          <c:h val="0.8125"/>
        </c:manualLayout>
      </c:layout>
      <c:scatterChart>
        <c:scatterStyle val="lineMarker"/>
        <c:varyColors val="0"/>
        <c:ser>
          <c:idx val="1"/>
          <c:order val="0"/>
          <c:tx>
            <c:v>2007-2017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DATA!$E$9:$E$356</c:f>
              <c:numCache>
                <c:ptCount val="348"/>
                <c:pt idx="0">
                  <c:v>0.278</c:v>
                </c:pt>
                <c:pt idx="1">
                  <c:v>6.847</c:v>
                </c:pt>
                <c:pt idx="2">
                  <c:v>20.452</c:v>
                </c:pt>
                <c:pt idx="3">
                  <c:v>1.408</c:v>
                </c:pt>
                <c:pt idx="4">
                  <c:v>15.465</c:v>
                </c:pt>
                <c:pt idx="5">
                  <c:v>11.627</c:v>
                </c:pt>
                <c:pt idx="6">
                  <c:v>0.819</c:v>
                </c:pt>
                <c:pt idx="7">
                  <c:v>0.604</c:v>
                </c:pt>
                <c:pt idx="8">
                  <c:v>0.916</c:v>
                </c:pt>
                <c:pt idx="9">
                  <c:v>5.603</c:v>
                </c:pt>
                <c:pt idx="10">
                  <c:v>1.193</c:v>
                </c:pt>
                <c:pt idx="11">
                  <c:v>11.927</c:v>
                </c:pt>
                <c:pt idx="12">
                  <c:v>26.65</c:v>
                </c:pt>
                <c:pt idx="13">
                  <c:v>25.406</c:v>
                </c:pt>
                <c:pt idx="14">
                  <c:v>5.548</c:v>
                </c:pt>
                <c:pt idx="15">
                  <c:v>1.094</c:v>
                </c:pt>
                <c:pt idx="16">
                  <c:v>1.073</c:v>
                </c:pt>
                <c:pt idx="17">
                  <c:v>11.699</c:v>
                </c:pt>
                <c:pt idx="18">
                  <c:v>0.731</c:v>
                </c:pt>
                <c:pt idx="19">
                  <c:v>31.809</c:v>
                </c:pt>
                <c:pt idx="20">
                  <c:v>1.452</c:v>
                </c:pt>
                <c:pt idx="21">
                  <c:v>15.658</c:v>
                </c:pt>
                <c:pt idx="22">
                  <c:v>0.332</c:v>
                </c:pt>
                <c:pt idx="23">
                  <c:v>0.333</c:v>
                </c:pt>
                <c:pt idx="24">
                  <c:v>0.312</c:v>
                </c:pt>
                <c:pt idx="25">
                  <c:v>17.589</c:v>
                </c:pt>
                <c:pt idx="26">
                  <c:v>32.651</c:v>
                </c:pt>
                <c:pt idx="27">
                  <c:v>18.408</c:v>
                </c:pt>
                <c:pt idx="28">
                  <c:v>14.239</c:v>
                </c:pt>
                <c:pt idx="29">
                  <c:v>3.134</c:v>
                </c:pt>
                <c:pt idx="30">
                  <c:v>1.69</c:v>
                </c:pt>
                <c:pt idx="31">
                  <c:v>1.026</c:v>
                </c:pt>
                <c:pt idx="32">
                  <c:v>1.06</c:v>
                </c:pt>
                <c:pt idx="33">
                  <c:v>1.17</c:v>
                </c:pt>
                <c:pt idx="34">
                  <c:v>26.459</c:v>
                </c:pt>
                <c:pt idx="35">
                  <c:v>14.478</c:v>
                </c:pt>
                <c:pt idx="36">
                  <c:v>26.668</c:v>
                </c:pt>
                <c:pt idx="37">
                  <c:v>97.682</c:v>
                </c:pt>
                <c:pt idx="38">
                  <c:v>40.117</c:v>
                </c:pt>
                <c:pt idx="39">
                  <c:v>14.059</c:v>
                </c:pt>
                <c:pt idx="40">
                  <c:v>16.7</c:v>
                </c:pt>
                <c:pt idx="41">
                  <c:v>14.222</c:v>
                </c:pt>
                <c:pt idx="42">
                  <c:v>0.591</c:v>
                </c:pt>
                <c:pt idx="43">
                  <c:v>0.585</c:v>
                </c:pt>
                <c:pt idx="44">
                  <c:v>0.46</c:v>
                </c:pt>
                <c:pt idx="45">
                  <c:v>0.486</c:v>
                </c:pt>
                <c:pt idx="46">
                  <c:v>0.308</c:v>
                </c:pt>
                <c:pt idx="47">
                  <c:v>5.799</c:v>
                </c:pt>
                <c:pt idx="48">
                  <c:v>10.331</c:v>
                </c:pt>
                <c:pt idx="49">
                  <c:v>8.617</c:v>
                </c:pt>
                <c:pt idx="50">
                  <c:v>23.557</c:v>
                </c:pt>
                <c:pt idx="51">
                  <c:v>5.27</c:v>
                </c:pt>
                <c:pt idx="52">
                  <c:v>1.374</c:v>
                </c:pt>
                <c:pt idx="53">
                  <c:v>1.428</c:v>
                </c:pt>
                <c:pt idx="54">
                  <c:v>1.146</c:v>
                </c:pt>
                <c:pt idx="55">
                  <c:v>0.893</c:v>
                </c:pt>
                <c:pt idx="56">
                  <c:v>18.719</c:v>
                </c:pt>
                <c:pt idx="57">
                  <c:v>186.304</c:v>
                </c:pt>
                <c:pt idx="58">
                  <c:v>77.314</c:v>
                </c:pt>
                <c:pt idx="59">
                  <c:v>11.268</c:v>
                </c:pt>
                <c:pt idx="60">
                  <c:v>9.916</c:v>
                </c:pt>
                <c:pt idx="61">
                  <c:v>19.981</c:v>
                </c:pt>
                <c:pt idx="62">
                  <c:v>9.6</c:v>
                </c:pt>
                <c:pt idx="63">
                  <c:v>19.828</c:v>
                </c:pt>
                <c:pt idx="64">
                  <c:v>19.656</c:v>
                </c:pt>
                <c:pt idx="65">
                  <c:v>15.288</c:v>
                </c:pt>
                <c:pt idx="66">
                  <c:v>17.518</c:v>
                </c:pt>
                <c:pt idx="67">
                  <c:v>4.716</c:v>
                </c:pt>
                <c:pt idx="68">
                  <c:v>1.023</c:v>
                </c:pt>
                <c:pt idx="69">
                  <c:v>0.647</c:v>
                </c:pt>
                <c:pt idx="70">
                  <c:v>0.672</c:v>
                </c:pt>
                <c:pt idx="71">
                  <c:v>0.487</c:v>
                </c:pt>
                <c:pt idx="72">
                  <c:v>0.375</c:v>
                </c:pt>
                <c:pt idx="73">
                  <c:v>0.669</c:v>
                </c:pt>
                <c:pt idx="74">
                  <c:v>0.558</c:v>
                </c:pt>
                <c:pt idx="75">
                  <c:v>0.301</c:v>
                </c:pt>
                <c:pt idx="76">
                  <c:v>0.307</c:v>
                </c:pt>
                <c:pt idx="77">
                  <c:v>0.301</c:v>
                </c:pt>
                <c:pt idx="78">
                  <c:v>0.503</c:v>
                </c:pt>
                <c:pt idx="79">
                  <c:v>0.307</c:v>
                </c:pt>
                <c:pt idx="80">
                  <c:v>0.286</c:v>
                </c:pt>
                <c:pt idx="81">
                  <c:v>3.002</c:v>
                </c:pt>
                <c:pt idx="82">
                  <c:v>3.907</c:v>
                </c:pt>
                <c:pt idx="83">
                  <c:v>15.684</c:v>
                </c:pt>
                <c:pt idx="84">
                  <c:v>0.946</c:v>
                </c:pt>
                <c:pt idx="85">
                  <c:v>0.522</c:v>
                </c:pt>
                <c:pt idx="86">
                  <c:v>0.495</c:v>
                </c:pt>
                <c:pt idx="87">
                  <c:v>20.02</c:v>
                </c:pt>
                <c:pt idx="88">
                  <c:v>15.084</c:v>
                </c:pt>
                <c:pt idx="89">
                  <c:v>46.674</c:v>
                </c:pt>
                <c:pt idx="90">
                  <c:v>20.927</c:v>
                </c:pt>
                <c:pt idx="91">
                  <c:v>15.557</c:v>
                </c:pt>
                <c:pt idx="92">
                  <c:v>146.187</c:v>
                </c:pt>
                <c:pt idx="93">
                  <c:v>225.072</c:v>
                </c:pt>
                <c:pt idx="94">
                  <c:v>18.23</c:v>
                </c:pt>
                <c:pt idx="95">
                  <c:v>46.674</c:v>
                </c:pt>
                <c:pt idx="96">
                  <c:v>31.185</c:v>
                </c:pt>
                <c:pt idx="97">
                  <c:v>23.692</c:v>
                </c:pt>
                <c:pt idx="98">
                  <c:v>10.85</c:v>
                </c:pt>
                <c:pt idx="99">
                  <c:v>10.04</c:v>
                </c:pt>
                <c:pt idx="100">
                  <c:v>0.48</c:v>
                </c:pt>
                <c:pt idx="101">
                  <c:v>1.88</c:v>
                </c:pt>
                <c:pt idx="102">
                  <c:v>0.443</c:v>
                </c:pt>
                <c:pt idx="103">
                  <c:v>0.465</c:v>
                </c:pt>
                <c:pt idx="104">
                  <c:v>0.436</c:v>
                </c:pt>
                <c:pt idx="105">
                  <c:v>0.678</c:v>
                </c:pt>
                <c:pt idx="106">
                  <c:v>0.458</c:v>
                </c:pt>
                <c:pt idx="107">
                  <c:v>0.421</c:v>
                </c:pt>
                <c:pt idx="108">
                  <c:v>0.166</c:v>
                </c:pt>
                <c:pt idx="109">
                  <c:v>0.286</c:v>
                </c:pt>
                <c:pt idx="110">
                  <c:v>0.302</c:v>
                </c:pt>
                <c:pt idx="111">
                  <c:v>0.274</c:v>
                </c:pt>
                <c:pt idx="112">
                  <c:v>0.323</c:v>
                </c:pt>
                <c:pt idx="113">
                  <c:v>0.216</c:v>
                </c:pt>
                <c:pt idx="114">
                  <c:v>14.72</c:v>
                </c:pt>
                <c:pt idx="115">
                  <c:v>17.975</c:v>
                </c:pt>
                <c:pt idx="116">
                  <c:v>59.823</c:v>
                </c:pt>
                <c:pt idx="117">
                  <c:v>21.994</c:v>
                </c:pt>
                <c:pt idx="118">
                  <c:v>17.975</c:v>
                </c:pt>
                <c:pt idx="119">
                  <c:v>59.823</c:v>
                </c:pt>
                <c:pt idx="120">
                  <c:v>21.994</c:v>
                </c:pt>
                <c:pt idx="121">
                  <c:v>1.601</c:v>
                </c:pt>
                <c:pt idx="122">
                  <c:v>30.067</c:v>
                </c:pt>
                <c:pt idx="123">
                  <c:v>22.953</c:v>
                </c:pt>
                <c:pt idx="124">
                  <c:v>174.162</c:v>
                </c:pt>
                <c:pt idx="125">
                  <c:v>93.355</c:v>
                </c:pt>
                <c:pt idx="126">
                  <c:v>71.004</c:v>
                </c:pt>
                <c:pt idx="127">
                  <c:v>95.056</c:v>
                </c:pt>
                <c:pt idx="128">
                  <c:v>135.065</c:v>
                </c:pt>
                <c:pt idx="129">
                  <c:v>222.012</c:v>
                </c:pt>
                <c:pt idx="130">
                  <c:v>77.336</c:v>
                </c:pt>
                <c:pt idx="131">
                  <c:v>47.033</c:v>
                </c:pt>
                <c:pt idx="132">
                  <c:v>29.407</c:v>
                </c:pt>
                <c:pt idx="133">
                  <c:v>24.492</c:v>
                </c:pt>
                <c:pt idx="134">
                  <c:v>22.569</c:v>
                </c:pt>
                <c:pt idx="135">
                  <c:v>21.885</c:v>
                </c:pt>
                <c:pt idx="136">
                  <c:v>17.084</c:v>
                </c:pt>
                <c:pt idx="137">
                  <c:v>15.318</c:v>
                </c:pt>
                <c:pt idx="138">
                  <c:v>1.155</c:v>
                </c:pt>
                <c:pt idx="139">
                  <c:v>0.753</c:v>
                </c:pt>
                <c:pt idx="140">
                  <c:v>0.899</c:v>
                </c:pt>
                <c:pt idx="141">
                  <c:v>0.644</c:v>
                </c:pt>
                <c:pt idx="142">
                  <c:v>0.632</c:v>
                </c:pt>
                <c:pt idx="143">
                  <c:v>0.534</c:v>
                </c:pt>
                <c:pt idx="144">
                  <c:v>0.562</c:v>
                </c:pt>
                <c:pt idx="145">
                  <c:v>0.597</c:v>
                </c:pt>
                <c:pt idx="146">
                  <c:v>0.59</c:v>
                </c:pt>
                <c:pt idx="147">
                  <c:v>0.186</c:v>
                </c:pt>
                <c:pt idx="148">
                  <c:v>0.309</c:v>
                </c:pt>
                <c:pt idx="149">
                  <c:v>0.155</c:v>
                </c:pt>
                <c:pt idx="150">
                  <c:v>0.143</c:v>
                </c:pt>
                <c:pt idx="151">
                  <c:v>5.588</c:v>
                </c:pt>
                <c:pt idx="152">
                  <c:v>13.188</c:v>
                </c:pt>
                <c:pt idx="153">
                  <c:v>10.088</c:v>
                </c:pt>
                <c:pt idx="154">
                  <c:v>9.077</c:v>
                </c:pt>
                <c:pt idx="155">
                  <c:v>10.831</c:v>
                </c:pt>
                <c:pt idx="156">
                  <c:v>0.814</c:v>
                </c:pt>
                <c:pt idx="157">
                  <c:v>2.925</c:v>
                </c:pt>
                <c:pt idx="158">
                  <c:v>1.05</c:v>
                </c:pt>
                <c:pt idx="159">
                  <c:v>6.458</c:v>
                </c:pt>
                <c:pt idx="160">
                  <c:v>1.11</c:v>
                </c:pt>
                <c:pt idx="161">
                  <c:v>1.252</c:v>
                </c:pt>
                <c:pt idx="162">
                  <c:v>30.832</c:v>
                </c:pt>
                <c:pt idx="163">
                  <c:v>59.513</c:v>
                </c:pt>
                <c:pt idx="164">
                  <c:v>85.408</c:v>
                </c:pt>
                <c:pt idx="165">
                  <c:v>111.516</c:v>
                </c:pt>
                <c:pt idx="166">
                  <c:v>19.837</c:v>
                </c:pt>
                <c:pt idx="167">
                  <c:v>2.508</c:v>
                </c:pt>
                <c:pt idx="168">
                  <c:v>1.411</c:v>
                </c:pt>
                <c:pt idx="169">
                  <c:v>9.58</c:v>
                </c:pt>
                <c:pt idx="170">
                  <c:v>22.169</c:v>
                </c:pt>
                <c:pt idx="171">
                  <c:v>8.969</c:v>
                </c:pt>
                <c:pt idx="172">
                  <c:v>8.235</c:v>
                </c:pt>
                <c:pt idx="173">
                  <c:v>1.46</c:v>
                </c:pt>
                <c:pt idx="174">
                  <c:v>0.384</c:v>
                </c:pt>
                <c:pt idx="175">
                  <c:v>0.452</c:v>
                </c:pt>
                <c:pt idx="176">
                  <c:v>0.408</c:v>
                </c:pt>
                <c:pt idx="177">
                  <c:v>0.401</c:v>
                </c:pt>
                <c:pt idx="178">
                  <c:v>0.435</c:v>
                </c:pt>
                <c:pt idx="179">
                  <c:v>0.29</c:v>
                </c:pt>
                <c:pt idx="180">
                  <c:v>0.387</c:v>
                </c:pt>
                <c:pt idx="181">
                  <c:v>0.461</c:v>
                </c:pt>
                <c:pt idx="182">
                  <c:v>0.392</c:v>
                </c:pt>
                <c:pt idx="183">
                  <c:v>0.369</c:v>
                </c:pt>
                <c:pt idx="184">
                  <c:v>0.415</c:v>
                </c:pt>
                <c:pt idx="185">
                  <c:v>0.264</c:v>
                </c:pt>
                <c:pt idx="186">
                  <c:v>0.312</c:v>
                </c:pt>
                <c:pt idx="187">
                  <c:v>0.358</c:v>
                </c:pt>
                <c:pt idx="188">
                  <c:v>1.699</c:v>
                </c:pt>
                <c:pt idx="189">
                  <c:v>0.495</c:v>
                </c:pt>
                <c:pt idx="190">
                  <c:v>0.316</c:v>
                </c:pt>
                <c:pt idx="191">
                  <c:v>0.469</c:v>
                </c:pt>
                <c:pt idx="192">
                  <c:v>0.722</c:v>
                </c:pt>
                <c:pt idx="193">
                  <c:v>0.535</c:v>
                </c:pt>
                <c:pt idx="194">
                  <c:v>1.1</c:v>
                </c:pt>
                <c:pt idx="195">
                  <c:v>1.386</c:v>
                </c:pt>
                <c:pt idx="196">
                  <c:v>44.055</c:v>
                </c:pt>
                <c:pt idx="197">
                  <c:v>32.735</c:v>
                </c:pt>
                <c:pt idx="198">
                  <c:v>3.058</c:v>
                </c:pt>
                <c:pt idx="199">
                  <c:v>24.642</c:v>
                </c:pt>
                <c:pt idx="200">
                  <c:v>77.241</c:v>
                </c:pt>
                <c:pt idx="201">
                  <c:v>66.895</c:v>
                </c:pt>
                <c:pt idx="202">
                  <c:v>7.994</c:v>
                </c:pt>
                <c:pt idx="203">
                  <c:v>17.379</c:v>
                </c:pt>
                <c:pt idx="204">
                  <c:v>0.492</c:v>
                </c:pt>
                <c:pt idx="205">
                  <c:v>46.98</c:v>
                </c:pt>
                <c:pt idx="206">
                  <c:v>14.003</c:v>
                </c:pt>
                <c:pt idx="207">
                  <c:v>11.944</c:v>
                </c:pt>
                <c:pt idx="208">
                  <c:v>11.532</c:v>
                </c:pt>
                <c:pt idx="209">
                  <c:v>4.858</c:v>
                </c:pt>
                <c:pt idx="210">
                  <c:v>0.515</c:v>
                </c:pt>
                <c:pt idx="211">
                  <c:v>0.495</c:v>
                </c:pt>
                <c:pt idx="212">
                  <c:v>0.459</c:v>
                </c:pt>
                <c:pt idx="213">
                  <c:v>0.318</c:v>
                </c:pt>
                <c:pt idx="214">
                  <c:v>0.308</c:v>
                </c:pt>
                <c:pt idx="215">
                  <c:v>0.287</c:v>
                </c:pt>
                <c:pt idx="216">
                  <c:v>0.351</c:v>
                </c:pt>
                <c:pt idx="217">
                  <c:v>0.406</c:v>
                </c:pt>
                <c:pt idx="218">
                  <c:v>0.373</c:v>
                </c:pt>
                <c:pt idx="219">
                  <c:v>0.268</c:v>
                </c:pt>
                <c:pt idx="220">
                  <c:v>0.152</c:v>
                </c:pt>
                <c:pt idx="221">
                  <c:v>0.298</c:v>
                </c:pt>
                <c:pt idx="222">
                  <c:v>0.375</c:v>
                </c:pt>
                <c:pt idx="223">
                  <c:v>0.338</c:v>
                </c:pt>
                <c:pt idx="224">
                  <c:v>0.488</c:v>
                </c:pt>
                <c:pt idx="225">
                  <c:v>14.233</c:v>
                </c:pt>
                <c:pt idx="226">
                  <c:v>1.602</c:v>
                </c:pt>
                <c:pt idx="227">
                  <c:v>0.859</c:v>
                </c:pt>
                <c:pt idx="228">
                  <c:v>7.166</c:v>
                </c:pt>
                <c:pt idx="229">
                  <c:v>1.32</c:v>
                </c:pt>
                <c:pt idx="230">
                  <c:v>1.631</c:v>
                </c:pt>
                <c:pt idx="231">
                  <c:v>31.442</c:v>
                </c:pt>
                <c:pt idx="232">
                  <c:v>34.096</c:v>
                </c:pt>
                <c:pt idx="233">
                  <c:v>52.591</c:v>
                </c:pt>
                <c:pt idx="234">
                  <c:v>4.444</c:v>
                </c:pt>
                <c:pt idx="235">
                  <c:v>7.773</c:v>
                </c:pt>
                <c:pt idx="236">
                  <c:v>3.754</c:v>
                </c:pt>
                <c:pt idx="237">
                  <c:v>0.734</c:v>
                </c:pt>
                <c:pt idx="238">
                  <c:v>0.59</c:v>
                </c:pt>
                <c:pt idx="239">
                  <c:v>8.563</c:v>
                </c:pt>
                <c:pt idx="240">
                  <c:v>0.637</c:v>
                </c:pt>
                <c:pt idx="241">
                  <c:v>2.859</c:v>
                </c:pt>
                <c:pt idx="242">
                  <c:v>1.12</c:v>
                </c:pt>
                <c:pt idx="243">
                  <c:v>0.374</c:v>
                </c:pt>
                <c:pt idx="244">
                  <c:v>0.352</c:v>
                </c:pt>
                <c:pt idx="245">
                  <c:v>0.338</c:v>
                </c:pt>
                <c:pt idx="246">
                  <c:v>0.332</c:v>
                </c:pt>
                <c:pt idx="247">
                  <c:v>0.314</c:v>
                </c:pt>
                <c:pt idx="248">
                  <c:v>0.269</c:v>
                </c:pt>
                <c:pt idx="249">
                  <c:v>0.267</c:v>
                </c:pt>
                <c:pt idx="250">
                  <c:v>0.265</c:v>
                </c:pt>
                <c:pt idx="251">
                  <c:v>0.259</c:v>
                </c:pt>
                <c:pt idx="252">
                  <c:v>0.244</c:v>
                </c:pt>
                <c:pt idx="253">
                  <c:v>0.275</c:v>
                </c:pt>
                <c:pt idx="254">
                  <c:v>3.236</c:v>
                </c:pt>
                <c:pt idx="255">
                  <c:v>1.315</c:v>
                </c:pt>
                <c:pt idx="256">
                  <c:v>9.516</c:v>
                </c:pt>
                <c:pt idx="257">
                  <c:v>0.539</c:v>
                </c:pt>
                <c:pt idx="258">
                  <c:v>0.488</c:v>
                </c:pt>
                <c:pt idx="259">
                  <c:v>0.498</c:v>
                </c:pt>
                <c:pt idx="260">
                  <c:v>0.41</c:v>
                </c:pt>
                <c:pt idx="261">
                  <c:v>0.377</c:v>
                </c:pt>
                <c:pt idx="262">
                  <c:v>0.419</c:v>
                </c:pt>
                <c:pt idx="263">
                  <c:v>24.418</c:v>
                </c:pt>
                <c:pt idx="264">
                  <c:v>38.355</c:v>
                </c:pt>
                <c:pt idx="265">
                  <c:v>2.853</c:v>
                </c:pt>
                <c:pt idx="266">
                  <c:v>0.634</c:v>
                </c:pt>
                <c:pt idx="267">
                  <c:v>0.627</c:v>
                </c:pt>
                <c:pt idx="268">
                  <c:v>0.632</c:v>
                </c:pt>
                <c:pt idx="269">
                  <c:v>0.78</c:v>
                </c:pt>
                <c:pt idx="270">
                  <c:v>0.776</c:v>
                </c:pt>
                <c:pt idx="271">
                  <c:v>0.438</c:v>
                </c:pt>
                <c:pt idx="272">
                  <c:v>0.362</c:v>
                </c:pt>
                <c:pt idx="273">
                  <c:v>3.388</c:v>
                </c:pt>
                <c:pt idx="274">
                  <c:v>0.354</c:v>
                </c:pt>
                <c:pt idx="275">
                  <c:v>0.347</c:v>
                </c:pt>
                <c:pt idx="276">
                  <c:v>0.351</c:v>
                </c:pt>
                <c:pt idx="277">
                  <c:v>0.34</c:v>
                </c:pt>
                <c:pt idx="278">
                  <c:v>0.345</c:v>
                </c:pt>
                <c:pt idx="279">
                  <c:v>0.342</c:v>
                </c:pt>
                <c:pt idx="280">
                  <c:v>0.403</c:v>
                </c:pt>
                <c:pt idx="281">
                  <c:v>0.398</c:v>
                </c:pt>
                <c:pt idx="282">
                  <c:v>0.407</c:v>
                </c:pt>
                <c:pt idx="283">
                  <c:v>0.421</c:v>
                </c:pt>
                <c:pt idx="284">
                  <c:v>0.426</c:v>
                </c:pt>
                <c:pt idx="285">
                  <c:v>0.431</c:v>
                </c:pt>
                <c:pt idx="286">
                  <c:v>0.41</c:v>
                </c:pt>
                <c:pt idx="287">
                  <c:v>13.258</c:v>
                </c:pt>
                <c:pt idx="288">
                  <c:v>0.415</c:v>
                </c:pt>
                <c:pt idx="289">
                  <c:v>8.09</c:v>
                </c:pt>
                <c:pt idx="290">
                  <c:v>5.9</c:v>
                </c:pt>
                <c:pt idx="291">
                  <c:v>4.144</c:v>
                </c:pt>
                <c:pt idx="292">
                  <c:v>22.389</c:v>
                </c:pt>
                <c:pt idx="293">
                  <c:v>50.213</c:v>
                </c:pt>
                <c:pt idx="294">
                  <c:v>19.709</c:v>
                </c:pt>
                <c:pt idx="295">
                  <c:v>29.064</c:v>
                </c:pt>
                <c:pt idx="296">
                  <c:v>4.314</c:v>
                </c:pt>
                <c:pt idx="297">
                  <c:v>3.825</c:v>
                </c:pt>
                <c:pt idx="298">
                  <c:v>3.398</c:v>
                </c:pt>
                <c:pt idx="299">
                  <c:v>4.326</c:v>
                </c:pt>
                <c:pt idx="300">
                  <c:v>3.552</c:v>
                </c:pt>
                <c:pt idx="301">
                  <c:v>131.938</c:v>
                </c:pt>
                <c:pt idx="302">
                  <c:v>12.592</c:v>
                </c:pt>
                <c:pt idx="303">
                  <c:v>0.368</c:v>
                </c:pt>
                <c:pt idx="304">
                  <c:v>0.312</c:v>
                </c:pt>
                <c:pt idx="305">
                  <c:v>0.315</c:v>
                </c:pt>
                <c:pt idx="306">
                  <c:v>0.311</c:v>
                </c:pt>
                <c:pt idx="307">
                  <c:v>0.058</c:v>
                </c:pt>
                <c:pt idx="308">
                  <c:v>0.096</c:v>
                </c:pt>
                <c:pt idx="309">
                  <c:v>0.095</c:v>
                </c:pt>
                <c:pt idx="310">
                  <c:v>0.093</c:v>
                </c:pt>
                <c:pt idx="311">
                  <c:v>0.093</c:v>
                </c:pt>
                <c:pt idx="312">
                  <c:v>0.09</c:v>
                </c:pt>
                <c:pt idx="313">
                  <c:v>0.087</c:v>
                </c:pt>
                <c:pt idx="314">
                  <c:v>0.084</c:v>
                </c:pt>
                <c:pt idx="315">
                  <c:v>0.085</c:v>
                </c:pt>
                <c:pt idx="316">
                  <c:v>0.085</c:v>
                </c:pt>
                <c:pt idx="317">
                  <c:v>4.358</c:v>
                </c:pt>
                <c:pt idx="318">
                  <c:v>26.581</c:v>
                </c:pt>
                <c:pt idx="319">
                  <c:v>7.104</c:v>
                </c:pt>
                <c:pt idx="320">
                  <c:v>0.616</c:v>
                </c:pt>
                <c:pt idx="321">
                  <c:v>25.235</c:v>
                </c:pt>
                <c:pt idx="322">
                  <c:v>1.11</c:v>
                </c:pt>
                <c:pt idx="323">
                  <c:v>102.998</c:v>
                </c:pt>
                <c:pt idx="324">
                  <c:v>227.038</c:v>
                </c:pt>
                <c:pt idx="325">
                  <c:v>1.288</c:v>
                </c:pt>
                <c:pt idx="326">
                  <c:v>0.546</c:v>
                </c:pt>
                <c:pt idx="327">
                  <c:v>1.69</c:v>
                </c:pt>
                <c:pt idx="328">
                  <c:v>23.993</c:v>
                </c:pt>
                <c:pt idx="329">
                  <c:v>58.001</c:v>
                </c:pt>
                <c:pt idx="330">
                  <c:v>19.486</c:v>
                </c:pt>
                <c:pt idx="331">
                  <c:v>3.68</c:v>
                </c:pt>
                <c:pt idx="332">
                  <c:v>54.274</c:v>
                </c:pt>
                <c:pt idx="333">
                  <c:v>7.282</c:v>
                </c:pt>
                <c:pt idx="334">
                  <c:v>6.841</c:v>
                </c:pt>
                <c:pt idx="335">
                  <c:v>6.787</c:v>
                </c:pt>
                <c:pt idx="336">
                  <c:v>4.755</c:v>
                </c:pt>
                <c:pt idx="337">
                  <c:v>4.152</c:v>
                </c:pt>
                <c:pt idx="338">
                  <c:v>1.288</c:v>
                </c:pt>
                <c:pt idx="339">
                  <c:v>0.616</c:v>
                </c:pt>
                <c:pt idx="340">
                  <c:v>1.288</c:v>
                </c:pt>
                <c:pt idx="341">
                  <c:v>0.361</c:v>
                </c:pt>
                <c:pt idx="342">
                  <c:v>0.309</c:v>
                </c:pt>
                <c:pt idx="343">
                  <c:v>0.37</c:v>
                </c:pt>
                <c:pt idx="344">
                  <c:v>0.316</c:v>
                </c:pt>
                <c:pt idx="345">
                  <c:v>0.416</c:v>
                </c:pt>
                <c:pt idx="346">
                  <c:v>0.191</c:v>
                </c:pt>
                <c:pt idx="347">
                  <c:v>0.165</c:v>
                </c:pt>
              </c:numCache>
            </c:numRef>
          </c:xVal>
          <c:yVal>
            <c:numRef>
              <c:f>DATA!$H$9:$H$356</c:f>
              <c:numCache>
                <c:ptCount val="348"/>
                <c:pt idx="0">
                  <c:v>0.43268763340800004</c:v>
                </c:pt>
                <c:pt idx="1">
                  <c:v>37.789593867072</c:v>
                </c:pt>
                <c:pt idx="2">
                  <c:v>444.6023472944641</c:v>
                </c:pt>
                <c:pt idx="3">
                  <c:v>5.679234772991999</c:v>
                </c:pt>
                <c:pt idx="4">
                  <c:v>159.280196256</c:v>
                </c:pt>
                <c:pt idx="5">
                  <c:v>125.0954324928</c:v>
                </c:pt>
                <c:pt idx="6">
                  <c:v>0.2410847712</c:v>
                </c:pt>
                <c:pt idx="7">
                  <c:v>1.7200025855999999</c:v>
                </c:pt>
                <c:pt idx="8">
                  <c:v>1.5187162752</c:v>
                </c:pt>
                <c:pt idx="9">
                  <c:v>21.1394824992</c:v>
                </c:pt>
                <c:pt idx="10">
                  <c:v>258.77413774080003</c:v>
                </c:pt>
                <c:pt idx="11">
                  <c:v>1748.5271301312</c:v>
                </c:pt>
                <c:pt idx="12">
                  <c:v>433.21131360000004</c:v>
                </c:pt>
                <c:pt idx="13">
                  <c:v>572.5540061568</c:v>
                </c:pt>
                <c:pt idx="14">
                  <c:v>82.1973393792</c:v>
                </c:pt>
                <c:pt idx="15">
                  <c:v>5.9649431040000005</c:v>
                </c:pt>
                <c:pt idx="16">
                  <c:v>15.9335246592</c:v>
                </c:pt>
                <c:pt idx="17">
                  <c:v>116.3413325664</c:v>
                </c:pt>
                <c:pt idx="18">
                  <c:v>3.3406793568</c:v>
                </c:pt>
                <c:pt idx="19">
                  <c:v>838.1767181472002</c:v>
                </c:pt>
                <c:pt idx="20">
                  <c:v>2.2990061952</c:v>
                </c:pt>
                <c:pt idx="21">
                  <c:v>40.849341984000006</c:v>
                </c:pt>
                <c:pt idx="22">
                  <c:v>0.1163742336</c:v>
                </c:pt>
                <c:pt idx="23">
                  <c:v>0.4656714624</c:v>
                </c:pt>
                <c:pt idx="24">
                  <c:v>0.36229939200000005</c:v>
                </c:pt>
                <c:pt idx="25">
                  <c:v>436.941153792</c:v>
                </c:pt>
                <c:pt idx="26">
                  <c:v>219.41346620160004</c:v>
                </c:pt>
                <c:pt idx="27">
                  <c:v>508.3161557760001</c:v>
                </c:pt>
                <c:pt idx="28">
                  <c:v>69.26633314560002</c:v>
                </c:pt>
                <c:pt idx="29">
                  <c:v>18.4487999616</c:v>
                </c:pt>
                <c:pt idx="30">
                  <c:v>3.300302304</c:v>
                </c:pt>
                <c:pt idx="31">
                  <c:v>3.147094944</c:v>
                </c:pt>
                <c:pt idx="32">
                  <c:v>6.652356480000002</c:v>
                </c:pt>
                <c:pt idx="33">
                  <c:v>4.43826864</c:v>
                </c:pt>
                <c:pt idx="34">
                  <c:v>685.794419424</c:v>
                </c:pt>
                <c:pt idx="35">
                  <c:v>170.58053727360004</c:v>
                </c:pt>
                <c:pt idx="36">
                  <c:v>601.5630046464</c:v>
                </c:pt>
                <c:pt idx="37">
                  <c:v>11117.092457203198</c:v>
                </c:pt>
                <c:pt idx="38">
                  <c:v>1486.0329134112</c:v>
                </c:pt>
                <c:pt idx="39">
                  <c:v>543.5982307584001</c:v>
                </c:pt>
                <c:pt idx="40">
                  <c:v>543.1517881056</c:v>
                </c:pt>
                <c:pt idx="41">
                  <c:v>120.35775227673601</c:v>
                </c:pt>
                <c:pt idx="42">
                  <c:v>2.3474307807359995</c:v>
                </c:pt>
                <c:pt idx="43">
                  <c:v>2.5674153336</c:v>
                </c:pt>
                <c:pt idx="44">
                  <c:v>0.8897164704</c:v>
                </c:pt>
                <c:pt idx="45">
                  <c:v>0.7976942881920001</c:v>
                </c:pt>
                <c:pt idx="46">
                  <c:v>0.5912415210240001</c:v>
                </c:pt>
                <c:pt idx="47">
                  <c:v>91.39820025859203</c:v>
                </c:pt>
                <c:pt idx="48">
                  <c:v>219.87033629414398</c:v>
                </c:pt>
                <c:pt idx="49">
                  <c:v>91.158379645536</c:v>
                </c:pt>
                <c:pt idx="50">
                  <c:v>677.5209276111359</c:v>
                </c:pt>
                <c:pt idx="51">
                  <c:v>12.71548062144</c:v>
                </c:pt>
                <c:pt idx="52">
                  <c:v>6.176375781120001</c:v>
                </c:pt>
                <c:pt idx="53">
                  <c:v>1.8366782918400002</c:v>
                </c:pt>
                <c:pt idx="54">
                  <c:v>0.9578484731520001</c:v>
                </c:pt>
                <c:pt idx="55">
                  <c:v>0.8270949997440001</c:v>
                </c:pt>
                <c:pt idx="56">
                  <c:v>492.72691805712014</c:v>
                </c:pt>
                <c:pt idx="57">
                  <c:v>23626.213813444614</c:v>
                </c:pt>
                <c:pt idx="58">
                  <c:v>2969.723712249792</c:v>
                </c:pt>
                <c:pt idx="59">
                  <c:v>71.66528696908802</c:v>
                </c:pt>
                <c:pt idx="60">
                  <c:v>156.728019586176</c:v>
                </c:pt>
                <c:pt idx="61">
                  <c:v>504.95666125507216</c:v>
                </c:pt>
                <c:pt idx="62">
                  <c:v>78.8581315584</c:v>
                </c:pt>
                <c:pt idx="63">
                  <c:v>157.34648481523203</c:v>
                </c:pt>
                <c:pt idx="64">
                  <c:v>116.58867460531201</c:v>
                </c:pt>
                <c:pt idx="65">
                  <c:v>88.08959493734402</c:v>
                </c:pt>
                <c:pt idx="66">
                  <c:v>80.942848435008</c:v>
                </c:pt>
                <c:pt idx="67">
                  <c:v>6.76131561792</c:v>
                </c:pt>
                <c:pt idx="68">
                  <c:v>1.673114306688</c:v>
                </c:pt>
                <c:pt idx="69">
                  <c:v>0.8853680505600001</c:v>
                </c:pt>
                <c:pt idx="70">
                  <c:v>0.8130995066880002</c:v>
                </c:pt>
                <c:pt idx="71">
                  <c:v>1.5815485359360002</c:v>
                </c:pt>
                <c:pt idx="72">
                  <c:v>0.71151048</c:v>
                </c:pt>
                <c:pt idx="73">
                  <c:v>0.827668239264</c:v>
                </c:pt>
                <c:pt idx="74">
                  <c:v>0.7129880444160002</c:v>
                </c:pt>
                <c:pt idx="75">
                  <c:v>0.4401623076479999</c:v>
                </c:pt>
                <c:pt idx="76">
                  <c:v>1.4358982976639998</c:v>
                </c:pt>
                <c:pt idx="77">
                  <c:v>0.8171139795839999</c:v>
                </c:pt>
                <c:pt idx="78">
                  <c:v>3.967218124704001</c:v>
                </c:pt>
                <c:pt idx="79">
                  <c:v>2.4358621262400004</c:v>
                </c:pt>
                <c:pt idx="80">
                  <c:v>0.40790149171199996</c:v>
                </c:pt>
                <c:pt idx="81">
                  <c:v>11.501263456703999</c:v>
                </c:pt>
                <c:pt idx="82">
                  <c:v>29.604016630079997</c:v>
                </c:pt>
                <c:pt idx="83">
                  <c:v>20.141529313535997</c:v>
                </c:pt>
                <c:pt idx="84">
                  <c:v>39.336202166976</c:v>
                </c:pt>
                <c:pt idx="85">
                  <c:v>0.67495451904</c:v>
                </c:pt>
                <c:pt idx="86">
                  <c:v>9.172203765119999</c:v>
                </c:pt>
                <c:pt idx="87">
                  <c:v>73.8035730432</c:v>
                </c:pt>
                <c:pt idx="88">
                  <c:v>841.6351522356479</c:v>
                </c:pt>
                <c:pt idx="89">
                  <c:v>1023.5899445760002</c:v>
                </c:pt>
                <c:pt idx="90">
                  <c:v>598.1426285103361</c:v>
                </c:pt>
                <c:pt idx="91">
                  <c:v>620.1808763172481</c:v>
                </c:pt>
                <c:pt idx="92">
                  <c:v>2698.6477551197763</c:v>
                </c:pt>
                <c:pt idx="93">
                  <c:v>47685.46291870465</c:v>
                </c:pt>
                <c:pt idx="94">
                  <c:v>293.35509140543996</c:v>
                </c:pt>
                <c:pt idx="95">
                  <c:v>784.3052823684482</c:v>
                </c:pt>
                <c:pt idx="96">
                  <c:v>448.62558779807995</c:v>
                </c:pt>
                <c:pt idx="97">
                  <c:v>194.91161245056006</c:v>
                </c:pt>
                <c:pt idx="98">
                  <c:v>93.37437053280001</c:v>
                </c:pt>
                <c:pt idx="99">
                  <c:v>74.70176571648</c:v>
                </c:pt>
                <c:pt idx="100">
                  <c:v>0.47020912128000003</c:v>
                </c:pt>
                <c:pt idx="101">
                  <c:v>2.4174104832000003</c:v>
                </c:pt>
                <c:pt idx="102">
                  <c:v>0.6289495689600001</c:v>
                </c:pt>
                <c:pt idx="103">
                  <c:v>5.421980069280001</c:v>
                </c:pt>
                <c:pt idx="104">
                  <c:v>4.806460386432</c:v>
                </c:pt>
                <c:pt idx="105">
                  <c:v>8.126692416000001</c:v>
                </c:pt>
                <c:pt idx="106">
                  <c:v>2.5371620962560004</c:v>
                </c:pt>
                <c:pt idx="107">
                  <c:v>2.431666105632</c:v>
                </c:pt>
                <c:pt idx="108">
                  <c:v>1.054432355904</c:v>
                </c:pt>
                <c:pt idx="109">
                  <c:v>0.522617217408</c:v>
                </c:pt>
                <c:pt idx="110">
                  <c:v>0.574165018944</c:v>
                </c:pt>
                <c:pt idx="111">
                  <c:v>0.4583006156160001</c:v>
                </c:pt>
                <c:pt idx="112">
                  <c:v>0.164881226016</c:v>
                </c:pt>
                <c:pt idx="113">
                  <c:v>0.221331896064</c:v>
                </c:pt>
                <c:pt idx="114">
                  <c:v>1.89816920064</c:v>
                </c:pt>
                <c:pt idx="115">
                  <c:v>209.8978753464</c:v>
                </c:pt>
                <c:pt idx="116">
                  <c:v>3914.3629935567355</c:v>
                </c:pt>
                <c:pt idx="117">
                  <c:v>1850.69109125376</c:v>
                </c:pt>
                <c:pt idx="118">
                  <c:v>629.4193177608</c:v>
                </c:pt>
                <c:pt idx="119">
                  <c:v>868.564771116192</c:v>
                </c:pt>
                <c:pt idx="120">
                  <c:v>170.08844816275203</c:v>
                </c:pt>
                <c:pt idx="121">
                  <c:v>4.085638982208001</c:v>
                </c:pt>
                <c:pt idx="122">
                  <c:v>1172.673678573504</c:v>
                </c:pt>
                <c:pt idx="123">
                  <c:v>284.202515310336</c:v>
                </c:pt>
                <c:pt idx="124">
                  <c:v>32454.214730004674</c:v>
                </c:pt>
                <c:pt idx="125">
                  <c:v>2092.441120524</c:v>
                </c:pt>
                <c:pt idx="126">
                  <c:v>1435.0534325821443</c:v>
                </c:pt>
                <c:pt idx="127">
                  <c:v>7146.983295489024</c:v>
                </c:pt>
                <c:pt idx="128">
                  <c:v>10658.52888399936</c:v>
                </c:pt>
                <c:pt idx="129">
                  <c:v>32830.687736872715</c:v>
                </c:pt>
                <c:pt idx="130">
                  <c:v>2776.530430711296</c:v>
                </c:pt>
                <c:pt idx="131">
                  <c:v>1243.6936430808962</c:v>
                </c:pt>
                <c:pt idx="132">
                  <c:v>434.61928003334407</c:v>
                </c:pt>
                <c:pt idx="133">
                  <c:v>149.221129329792</c:v>
                </c:pt>
                <c:pt idx="134">
                  <c:v>153.159447877632</c:v>
                </c:pt>
                <c:pt idx="135">
                  <c:v>34.38047710800001</c:v>
                </c:pt>
                <c:pt idx="136">
                  <c:v>79.52921593804801</c:v>
                </c:pt>
                <c:pt idx="137">
                  <c:v>42.173393095296</c:v>
                </c:pt>
                <c:pt idx="138">
                  <c:v>0.8115501240000002</c:v>
                </c:pt>
                <c:pt idx="139">
                  <c:v>0.799357234176</c:v>
                </c:pt>
                <c:pt idx="140">
                  <c:v>1.079267422464</c:v>
                </c:pt>
                <c:pt idx="141">
                  <c:v>1.0634178078720002</c:v>
                </c:pt>
                <c:pt idx="142">
                  <c:v>0.7054659855359999</c:v>
                </c:pt>
                <c:pt idx="143">
                  <c:v>0.34381462694400006</c:v>
                </c:pt>
                <c:pt idx="144">
                  <c:v>0.258133451904</c:v>
                </c:pt>
                <c:pt idx="145">
                  <c:v>0.7326768945600001</c:v>
                </c:pt>
                <c:pt idx="146">
                  <c:v>1.4358104064</c:v>
                </c:pt>
                <c:pt idx="147">
                  <c:v>0.4395210474240001</c:v>
                </c:pt>
                <c:pt idx="148">
                  <c:v>0.15156734774400002</c:v>
                </c:pt>
                <c:pt idx="149">
                  <c:v>0.11835523728</c:v>
                </c:pt>
                <c:pt idx="150">
                  <c:v>0.031617698112</c:v>
                </c:pt>
                <c:pt idx="151">
                  <c:v>49.265050234752</c:v>
                </c:pt>
                <c:pt idx="152">
                  <c:v>65.61178676236801</c:v>
                </c:pt>
                <c:pt idx="153">
                  <c:v>4.280759997696</c:v>
                </c:pt>
                <c:pt idx="154">
                  <c:v>80.024849853408</c:v>
                </c:pt>
                <c:pt idx="155">
                  <c:v>53.885446043616</c:v>
                </c:pt>
                <c:pt idx="156">
                  <c:v>0.34541421868799993</c:v>
                </c:pt>
                <c:pt idx="157">
                  <c:v>56.8959773616</c:v>
                </c:pt>
                <c:pt idx="158">
                  <c:v>5.779795996800001</c:v>
                </c:pt>
                <c:pt idx="159">
                  <c:v>84.320637502464</c:v>
                </c:pt>
                <c:pt idx="160">
                  <c:v>0.6682955155200001</c:v>
                </c:pt>
                <c:pt idx="161">
                  <c:v>1.390190671872</c:v>
                </c:pt>
                <c:pt idx="162">
                  <c:v>1473.0493723729926</c:v>
                </c:pt>
                <c:pt idx="163">
                  <c:v>716.1872024952</c:v>
                </c:pt>
                <c:pt idx="164">
                  <c:v>9405.794196762625</c:v>
                </c:pt>
                <c:pt idx="165">
                  <c:v>8234.262276129793</c:v>
                </c:pt>
                <c:pt idx="166">
                  <c:v>802.3368827949121</c:v>
                </c:pt>
                <c:pt idx="167">
                  <c:v>2.6442552660480003</c:v>
                </c:pt>
                <c:pt idx="168">
                  <c:v>0.2503023696000001</c:v>
                </c:pt>
                <c:pt idx="169">
                  <c:v>168.00718286592002</c:v>
                </c:pt>
                <c:pt idx="170">
                  <c:v>761.6719538124481</c:v>
                </c:pt>
                <c:pt idx="171">
                  <c:v>59.08781332915199</c:v>
                </c:pt>
                <c:pt idx="172">
                  <c:v>18.767803485600002</c:v>
                </c:pt>
                <c:pt idx="173">
                  <c:v>2.0498900371200004</c:v>
                </c:pt>
                <c:pt idx="174">
                  <c:v>0.037650051072</c:v>
                </c:pt>
                <c:pt idx="175">
                  <c:v>0.6083521516800001</c:v>
                </c:pt>
                <c:pt idx="176">
                  <c:v>0.782844079104</c:v>
                </c:pt>
                <c:pt idx="177">
                  <c:v>0.767426883552</c:v>
                </c:pt>
                <c:pt idx="178">
                  <c:v>0.27515785103999996</c:v>
                </c:pt>
                <c:pt idx="179">
                  <c:v>0.271598688</c:v>
                </c:pt>
                <c:pt idx="181">
                  <c:v>0.6646401927360001</c:v>
                </c:pt>
                <c:pt idx="182">
                  <c:v>0.22957322572800004</c:v>
                </c:pt>
                <c:pt idx="183">
                  <c:v>0.224542958976</c:v>
                </c:pt>
                <c:pt idx="186">
                  <c:v>0.28520222515200006</c:v>
                </c:pt>
                <c:pt idx="187">
                  <c:v>0.440786509056</c:v>
                </c:pt>
                <c:pt idx="188">
                  <c:v>1.5146158754880001</c:v>
                </c:pt>
                <c:pt idx="189">
                  <c:v>0.14035017743999997</c:v>
                </c:pt>
                <c:pt idx="190">
                  <c:v>0.07050571776</c:v>
                </c:pt>
                <c:pt idx="191">
                  <c:v>0.11763650102399999</c:v>
                </c:pt>
                <c:pt idx="192">
                  <c:v>2.574166377024</c:v>
                </c:pt>
                <c:pt idx="193">
                  <c:v>1.5192851932800004</c:v>
                </c:pt>
                <c:pt idx="194">
                  <c:v>4.4245225728</c:v>
                </c:pt>
                <c:pt idx="195">
                  <c:v>1.8576364625280002</c:v>
                </c:pt>
                <c:pt idx="196">
                  <c:v>1746.1476126864</c:v>
                </c:pt>
                <c:pt idx="197">
                  <c:v>960.2682724151999</c:v>
                </c:pt>
                <c:pt idx="198">
                  <c:v>26.266747560768003</c:v>
                </c:pt>
                <c:pt idx="199">
                  <c:v>2183.1329253404165</c:v>
                </c:pt>
                <c:pt idx="200">
                  <c:v>3395.563346860128</c:v>
                </c:pt>
                <c:pt idx="201">
                  <c:v>699.3701683804799</c:v>
                </c:pt>
                <c:pt idx="202">
                  <c:v>392.70191937984</c:v>
                </c:pt>
                <c:pt idx="203">
                  <c:v>77.33579978332801</c:v>
                </c:pt>
                <c:pt idx="204">
                  <c:v>0.11380739328</c:v>
                </c:pt>
                <c:pt idx="205">
                  <c:v>930.8773729843198</c:v>
                </c:pt>
                <c:pt idx="206">
                  <c:v>45.124364587104</c:v>
                </c:pt>
                <c:pt idx="207">
                  <c:v>30.704741215488003</c:v>
                </c:pt>
                <c:pt idx="208">
                  <c:v>79.913531778048</c:v>
                </c:pt>
                <c:pt idx="209">
                  <c:v>29.458467706752</c:v>
                </c:pt>
                <c:pt idx="210">
                  <c:v>1.1600638185600003</c:v>
                </c:pt>
                <c:pt idx="211">
                  <c:v>0.8505189475200001</c:v>
                </c:pt>
                <c:pt idx="212">
                  <c:v>1.094236993728</c:v>
                </c:pt>
                <c:pt idx="213">
                  <c:v>0.8286781334400002</c:v>
                </c:pt>
                <c:pt idx="214">
                  <c:v>0.543158187264</c:v>
                </c:pt>
                <c:pt idx="215">
                  <c:v>0.47072682921599995</c:v>
                </c:pt>
                <c:pt idx="216">
                  <c:v>0.544288219488</c:v>
                </c:pt>
                <c:pt idx="217">
                  <c:v>0.5585521939200001</c:v>
                </c:pt>
                <c:pt idx="218">
                  <c:v>0.023150301696000002</c:v>
                </c:pt>
                <c:pt idx="219">
                  <c:v>0.022545600768000003</c:v>
                </c:pt>
                <c:pt idx="220">
                  <c:v>0.16391838365144934</c:v>
                </c:pt>
                <c:pt idx="221">
                  <c:v>0.425346980606466</c:v>
                </c:pt>
                <c:pt idx="222">
                  <c:v>0.02646085997820098</c:v>
                </c:pt>
                <c:pt idx="223">
                  <c:v>0.03682251475226262</c:v>
                </c:pt>
                <c:pt idx="224">
                  <c:v>0.7635436892328701</c:v>
                </c:pt>
                <c:pt idx="225">
                  <c:v>765.0580071050931</c:v>
                </c:pt>
                <c:pt idx="226">
                  <c:v>6.298711045412543</c:v>
                </c:pt>
                <c:pt idx="227">
                  <c:v>0.1404979490955341</c:v>
                </c:pt>
                <c:pt idx="228">
                  <c:v>67.800667703994</c:v>
                </c:pt>
                <c:pt idx="229">
                  <c:v>1.4609696736122018</c:v>
                </c:pt>
                <c:pt idx="230">
                  <c:v>13.458261217773165</c:v>
                </c:pt>
                <c:pt idx="231">
                  <c:v>993.0595975664038</c:v>
                </c:pt>
                <c:pt idx="232">
                  <c:v>3911.2551130444904</c:v>
                </c:pt>
                <c:pt idx="233">
                  <c:v>3412.513997430626</c:v>
                </c:pt>
                <c:pt idx="234">
                  <c:v>15.087990112668496</c:v>
                </c:pt>
                <c:pt idx="235">
                  <c:v>35.235183335018604</c:v>
                </c:pt>
                <c:pt idx="236">
                  <c:v>59.49396210544404</c:v>
                </c:pt>
                <c:pt idx="237">
                  <c:v>1.0199361538173914</c:v>
                </c:pt>
                <c:pt idx="238">
                  <c:v>0.42921106376133894</c:v>
                </c:pt>
                <c:pt idx="239">
                  <c:v>393.5100971304809</c:v>
                </c:pt>
                <c:pt idx="240">
                  <c:v>0.8964787212462441</c:v>
                </c:pt>
                <c:pt idx="241">
                  <c:v>0.2882674700824055</c:v>
                </c:pt>
                <c:pt idx="242">
                  <c:v>0.8388928582400885</c:v>
                </c:pt>
                <c:pt idx="243">
                  <c:v>0.6820825524374604</c:v>
                </c:pt>
                <c:pt idx="244">
                  <c:v>0.3261567189315058</c:v>
                </c:pt>
                <c:pt idx="245">
                  <c:v>0.058824005760000006</c:v>
                </c:pt>
                <c:pt idx="246">
                  <c:v>0.03424420108800001</c:v>
                </c:pt>
                <c:pt idx="247">
                  <c:v>0.21140713670400002</c:v>
                </c:pt>
                <c:pt idx="248">
                  <c:v>0.6557993953919999</c:v>
                </c:pt>
                <c:pt idx="249">
                  <c:v>0.42019503926400015</c:v>
                </c:pt>
                <c:pt idx="250">
                  <c:v>0.6914996496000001</c:v>
                </c:pt>
                <c:pt idx="251">
                  <c:v>0.26688256761600004</c:v>
                </c:pt>
                <c:pt idx="252">
                  <c:v>0.609334204032</c:v>
                </c:pt>
                <c:pt idx="253">
                  <c:v>0.7221571632</c:v>
                </c:pt>
                <c:pt idx="254">
                  <c:v>13.32322347456</c:v>
                </c:pt>
                <c:pt idx="255">
                  <c:v>1.5141236961599998</c:v>
                </c:pt>
                <c:pt idx="256">
                  <c:v>234.380397318912</c:v>
                </c:pt>
                <c:pt idx="257">
                  <c:v>0.9759785112000001</c:v>
                </c:pt>
                <c:pt idx="258">
                  <c:v>1.0973026206719998</c:v>
                </c:pt>
                <c:pt idx="259">
                  <c:v>1.8658720897920003</c:v>
                </c:pt>
                <c:pt idx="260">
                  <c:v>2.08807405632</c:v>
                </c:pt>
                <c:pt idx="261">
                  <c:v>2.002171624128</c:v>
                </c:pt>
                <c:pt idx="262">
                  <c:v>5.571788014656001</c:v>
                </c:pt>
                <c:pt idx="263">
                  <c:v>1446.010211639232</c:v>
                </c:pt>
                <c:pt idx="264">
                  <c:v>5229.5977642463995</c:v>
                </c:pt>
                <c:pt idx="265">
                  <c:v>22.194925185888</c:v>
                </c:pt>
                <c:pt idx="266">
                  <c:v>1.279084713984</c:v>
                </c:pt>
                <c:pt idx="267">
                  <c:v>1.4462057364479997</c:v>
                </c:pt>
                <c:pt idx="268">
                  <c:v>1.131221613312</c:v>
                </c:pt>
                <c:pt idx="269">
                  <c:v>0.3129477811200001</c:v>
                </c:pt>
                <c:pt idx="270">
                  <c:v>0.57562910208</c:v>
                </c:pt>
                <c:pt idx="271">
                  <c:v>0.409878690048</c:v>
                </c:pt>
                <c:pt idx="272">
                  <c:v>2.7442798110720004</c:v>
                </c:pt>
                <c:pt idx="273">
                  <c:v>36.548981618687996</c:v>
                </c:pt>
                <c:pt idx="274">
                  <c:v>0.394802900928</c:v>
                </c:pt>
                <c:pt idx="275">
                  <c:v>0.87794425584</c:v>
                </c:pt>
                <c:pt idx="276">
                  <c:v>0.69673337136</c:v>
                </c:pt>
                <c:pt idx="277">
                  <c:v>0.9259816550400002</c:v>
                </c:pt>
                <c:pt idx="278">
                  <c:v>0.6485546145600001</c:v>
                </c:pt>
                <c:pt idx="279">
                  <c:v>0.377222147712</c:v>
                </c:pt>
                <c:pt idx="280">
                  <c:v>0.259778158848</c:v>
                </c:pt>
                <c:pt idx="281">
                  <c:v>0.384318683136</c:v>
                </c:pt>
                <c:pt idx="282">
                  <c:v>0.5265268873919999</c:v>
                </c:pt>
                <c:pt idx="283">
                  <c:v>0.47057743152</c:v>
                </c:pt>
                <c:pt idx="284">
                  <c:v>0.48742911820800006</c:v>
                </c:pt>
                <c:pt idx="285">
                  <c:v>3.227166137088001</c:v>
                </c:pt>
                <c:pt idx="286">
                  <c:v>0.9768974486399999</c:v>
                </c:pt>
                <c:pt idx="287">
                  <c:v>1375.2166575248636</c:v>
                </c:pt>
                <c:pt idx="288">
                  <c:v>2.5417020412799993</c:v>
                </c:pt>
                <c:pt idx="289">
                  <c:v>304.69920459552003</c:v>
                </c:pt>
                <c:pt idx="290">
                  <c:v>179.13673776960005</c:v>
                </c:pt>
                <c:pt idx="291">
                  <c:v>69.415294910976</c:v>
                </c:pt>
                <c:pt idx="292">
                  <c:v>1444.5651052460157</c:v>
                </c:pt>
                <c:pt idx="293">
                  <c:v>7035.415670840544</c:v>
                </c:pt>
                <c:pt idx="294">
                  <c:v>241.902773968896</c:v>
                </c:pt>
                <c:pt idx="295">
                  <c:v>617.429247031296</c:v>
                </c:pt>
                <c:pt idx="296">
                  <c:v>90.40936135219202</c:v>
                </c:pt>
                <c:pt idx="297">
                  <c:v>48.4480606536</c:v>
                </c:pt>
                <c:pt idx="298">
                  <c:v>30.361629533184</c:v>
                </c:pt>
                <c:pt idx="299">
                  <c:v>82.654169701824</c:v>
                </c:pt>
                <c:pt idx="300">
                  <c:v>10.456918981632</c:v>
                </c:pt>
                <c:pt idx="301">
                  <c:v>74693.49366632602</c:v>
                </c:pt>
                <c:pt idx="302">
                  <c:v>82.06067061964802</c:v>
                </c:pt>
                <c:pt idx="303">
                  <c:v>0.39235870310400006</c:v>
                </c:pt>
                <c:pt idx="304">
                  <c:v>0.6830827960320001</c:v>
                </c:pt>
                <c:pt idx="305">
                  <c:v>0.06780929904</c:v>
                </c:pt>
                <c:pt idx="306">
                  <c:v>0.9656952160319999</c:v>
                </c:pt>
                <c:pt idx="307">
                  <c:v>0.4672195493760001</c:v>
                </c:pt>
                <c:pt idx="308">
                  <c:v>0.18649283788800003</c:v>
                </c:pt>
                <c:pt idx="309">
                  <c:v>0.29215763136</c:v>
                </c:pt>
                <c:pt idx="310">
                  <c:v>0.10988331523200003</c:v>
                </c:pt>
                <c:pt idx="311">
                  <c:v>0.18966045024000006</c:v>
                </c:pt>
                <c:pt idx="312">
                  <c:v>0.20029029408000001</c:v>
                </c:pt>
                <c:pt idx="313">
                  <c:v>0.181885112064</c:v>
                </c:pt>
                <c:pt idx="314">
                  <c:v>0.14635872115200002</c:v>
                </c:pt>
                <c:pt idx="315">
                  <c:v>0.12822036480000001</c:v>
                </c:pt>
                <c:pt idx="316">
                  <c:v>0.07059116448000001</c:v>
                </c:pt>
                <c:pt idx="317">
                  <c:v>24.646593972671997</c:v>
                </c:pt>
                <c:pt idx="318">
                  <c:v>1240.68653077536</c:v>
                </c:pt>
                <c:pt idx="319">
                  <c:v>62.971214966784004</c:v>
                </c:pt>
                <c:pt idx="320">
                  <c:v>4.401037251072</c:v>
                </c:pt>
                <c:pt idx="321">
                  <c:v>4690.93218126624</c:v>
                </c:pt>
                <c:pt idx="322">
                  <c:v>5.961931620480001</c:v>
                </c:pt>
                <c:pt idx="323">
                  <c:v>29833.92571255085</c:v>
                </c:pt>
                <c:pt idx="324">
                  <c:v>92218.73657966324</c:v>
                </c:pt>
                <c:pt idx="325">
                  <c:v>13.258130215680001</c:v>
                </c:pt>
                <c:pt idx="326">
                  <c:v>1.9964528438400002</c:v>
                </c:pt>
                <c:pt idx="327">
                  <c:v>45.33324389568</c:v>
                </c:pt>
                <c:pt idx="328">
                  <c:v>2146.378905310752</c:v>
                </c:pt>
                <c:pt idx="329">
                  <c:v>4641.8023995520325</c:v>
                </c:pt>
                <c:pt idx="330">
                  <c:v>436.31055022982406</c:v>
                </c:pt>
                <c:pt idx="331">
                  <c:v>260.32573513728</c:v>
                </c:pt>
                <c:pt idx="332">
                  <c:v>954.524087269632</c:v>
                </c:pt>
                <c:pt idx="333">
                  <c:v>545.196918790656</c:v>
                </c:pt>
                <c:pt idx="334">
                  <c:v>16.461115422912002</c:v>
                </c:pt>
                <c:pt idx="335">
                  <c:v>29.773666166112005</c:v>
                </c:pt>
                <c:pt idx="336">
                  <c:v>15.237582222240002</c:v>
                </c:pt>
                <c:pt idx="337">
                  <c:v>1.4927577315840002</c:v>
                </c:pt>
                <c:pt idx="338">
                  <c:v>0.4859314467840001</c:v>
                </c:pt>
                <c:pt idx="339">
                  <c:v>0.16457128934400003</c:v>
                </c:pt>
                <c:pt idx="340">
                  <c:v>1.2886639073280004</c:v>
                </c:pt>
                <c:pt idx="341">
                  <c:v>0.15474503548799998</c:v>
                </c:pt>
                <c:pt idx="342">
                  <c:v>0.31604503190399996</c:v>
                </c:pt>
                <c:pt idx="343">
                  <c:v>0.6891165936000001</c:v>
                </c:pt>
                <c:pt idx="344">
                  <c:v>0.5197832732159999</c:v>
                </c:pt>
                <c:pt idx="345">
                  <c:v>0.8268401756159999</c:v>
                </c:pt>
                <c:pt idx="346">
                  <c:v>0.6250398966720001</c:v>
                </c:pt>
                <c:pt idx="347">
                  <c:v>0.5596570584</c:v>
                </c:pt>
              </c:numCache>
            </c:numRef>
          </c:yVal>
          <c:smooth val="0"/>
        </c:ser>
        <c:axId val="13696815"/>
        <c:axId val="56162472"/>
      </c:scatterChart>
      <c:valAx>
        <c:axId val="1369681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6162472"/>
        <c:crossesAt val="0.01"/>
        <c:crossBetween val="midCat"/>
        <c:dispUnits/>
      </c:valAx>
      <c:valAx>
        <c:axId val="56162472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69681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4"/>
          <c:y val="0.2697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P.4A Nam Mae Teang  A.Mae Teang  Chiangmai   Year 2017</a:t>
            </a:r>
          </a:p>
        </c:rich>
      </c:tx>
      <c:layout>
        <c:manualLayout>
          <c:xMode val="factor"/>
          <c:yMode val="factor"/>
          <c:x val="0.06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7"/>
          <c:w val="0.89875"/>
          <c:h val="0.776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'P4a'!$B$1:$B$366</c:f>
              <c:strCache/>
            </c:strRef>
          </c:cat>
          <c:val>
            <c:numRef>
              <c:f>'P4a'!$D$1:$D$366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'P4a'!$B$1:$B$366</c:f>
              <c:strCache/>
            </c:strRef>
          </c:cat>
          <c:val>
            <c:numRef>
              <c:f>'P4a'!$E$1:$E$366</c:f>
              <c:numCache/>
            </c:numRef>
          </c:val>
          <c:smooth val="0"/>
        </c:ser>
        <c:marker val="1"/>
        <c:axId val="35700201"/>
        <c:axId val="52866354"/>
      </c:lineChart>
      <c:dateAx>
        <c:axId val="357002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6354"/>
        <c:crossesAt val="332.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866354"/>
        <c:scaling>
          <c:orientation val="minMax"/>
          <c:max val="336.5"/>
          <c:min val="33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020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914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915"/>
          <c:w val="0.768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DATA!$E$323:$E$356</c:f>
              <c:numCache>
                <c:ptCount val="34"/>
                <c:pt idx="0">
                  <c:v>0.084</c:v>
                </c:pt>
                <c:pt idx="1">
                  <c:v>0.085</c:v>
                </c:pt>
                <c:pt idx="2">
                  <c:v>0.085</c:v>
                </c:pt>
                <c:pt idx="3">
                  <c:v>4.358</c:v>
                </c:pt>
                <c:pt idx="4">
                  <c:v>26.581</c:v>
                </c:pt>
                <c:pt idx="5">
                  <c:v>7.104</c:v>
                </c:pt>
                <c:pt idx="6">
                  <c:v>0.616</c:v>
                </c:pt>
                <c:pt idx="7">
                  <c:v>25.235</c:v>
                </c:pt>
                <c:pt idx="8">
                  <c:v>1.11</c:v>
                </c:pt>
                <c:pt idx="9">
                  <c:v>102.998</c:v>
                </c:pt>
                <c:pt idx="10">
                  <c:v>227.038</c:v>
                </c:pt>
                <c:pt idx="11">
                  <c:v>1.288</c:v>
                </c:pt>
                <c:pt idx="12">
                  <c:v>0.546</c:v>
                </c:pt>
                <c:pt idx="13">
                  <c:v>1.69</c:v>
                </c:pt>
                <c:pt idx="14">
                  <c:v>23.993</c:v>
                </c:pt>
                <c:pt idx="15">
                  <c:v>58.001</c:v>
                </c:pt>
                <c:pt idx="16">
                  <c:v>19.486</c:v>
                </c:pt>
                <c:pt idx="17">
                  <c:v>3.68</c:v>
                </c:pt>
                <c:pt idx="18">
                  <c:v>54.274</c:v>
                </c:pt>
                <c:pt idx="19">
                  <c:v>7.282</c:v>
                </c:pt>
                <c:pt idx="20">
                  <c:v>6.841</c:v>
                </c:pt>
                <c:pt idx="21">
                  <c:v>6.787</c:v>
                </c:pt>
                <c:pt idx="22">
                  <c:v>4.755</c:v>
                </c:pt>
                <c:pt idx="23">
                  <c:v>4.152</c:v>
                </c:pt>
                <c:pt idx="24">
                  <c:v>1.288</c:v>
                </c:pt>
                <c:pt idx="25">
                  <c:v>0.616</c:v>
                </c:pt>
                <c:pt idx="26">
                  <c:v>1.288</c:v>
                </c:pt>
                <c:pt idx="27">
                  <c:v>0.361</c:v>
                </c:pt>
                <c:pt idx="28">
                  <c:v>0.309</c:v>
                </c:pt>
                <c:pt idx="29">
                  <c:v>0.37</c:v>
                </c:pt>
                <c:pt idx="30">
                  <c:v>0.316</c:v>
                </c:pt>
                <c:pt idx="31">
                  <c:v>0.416</c:v>
                </c:pt>
                <c:pt idx="32">
                  <c:v>0.191</c:v>
                </c:pt>
                <c:pt idx="33">
                  <c:v>0.165</c:v>
                </c:pt>
              </c:numCache>
            </c:numRef>
          </c:xVal>
          <c:yVal>
            <c:numRef>
              <c:f>DATA!$H$323:$H$356</c:f>
              <c:numCache>
                <c:ptCount val="34"/>
                <c:pt idx="0">
                  <c:v>0.14635872115200002</c:v>
                </c:pt>
                <c:pt idx="1">
                  <c:v>0.12822036480000001</c:v>
                </c:pt>
                <c:pt idx="2">
                  <c:v>0.07059116448000001</c:v>
                </c:pt>
                <c:pt idx="3">
                  <c:v>24.646593972671997</c:v>
                </c:pt>
                <c:pt idx="4">
                  <c:v>1240.68653077536</c:v>
                </c:pt>
                <c:pt idx="5">
                  <c:v>62.971214966784004</c:v>
                </c:pt>
                <c:pt idx="6">
                  <c:v>4.401037251072</c:v>
                </c:pt>
                <c:pt idx="7">
                  <c:v>4690.93218126624</c:v>
                </c:pt>
                <c:pt idx="8">
                  <c:v>5.961931620480001</c:v>
                </c:pt>
                <c:pt idx="9">
                  <c:v>29833.92571255085</c:v>
                </c:pt>
                <c:pt idx="10">
                  <c:v>92218.73657966324</c:v>
                </c:pt>
                <c:pt idx="11">
                  <c:v>13.258130215680001</c:v>
                </c:pt>
                <c:pt idx="12">
                  <c:v>1.9964528438400002</c:v>
                </c:pt>
                <c:pt idx="13">
                  <c:v>45.33324389568</c:v>
                </c:pt>
                <c:pt idx="14">
                  <c:v>2146.378905310752</c:v>
                </c:pt>
                <c:pt idx="15">
                  <c:v>4641.8023995520325</c:v>
                </c:pt>
                <c:pt idx="16">
                  <c:v>436.31055022982406</c:v>
                </c:pt>
                <c:pt idx="17">
                  <c:v>260.32573513728</c:v>
                </c:pt>
                <c:pt idx="18">
                  <c:v>954.524087269632</c:v>
                </c:pt>
                <c:pt idx="19">
                  <c:v>545.196918790656</c:v>
                </c:pt>
                <c:pt idx="20">
                  <c:v>16.461115422912002</c:v>
                </c:pt>
                <c:pt idx="21">
                  <c:v>29.773666166112005</c:v>
                </c:pt>
                <c:pt idx="22">
                  <c:v>15.237582222240002</c:v>
                </c:pt>
                <c:pt idx="23">
                  <c:v>1.4927577315840002</c:v>
                </c:pt>
                <c:pt idx="24">
                  <c:v>0.4859314467840001</c:v>
                </c:pt>
                <c:pt idx="25">
                  <c:v>0.16457128934400003</c:v>
                </c:pt>
                <c:pt idx="26">
                  <c:v>1.2886639073280004</c:v>
                </c:pt>
                <c:pt idx="27">
                  <c:v>0.15474503548799998</c:v>
                </c:pt>
                <c:pt idx="28">
                  <c:v>0.31604503190399996</c:v>
                </c:pt>
                <c:pt idx="29">
                  <c:v>0.6891165936000001</c:v>
                </c:pt>
                <c:pt idx="30">
                  <c:v>0.5197832732159999</c:v>
                </c:pt>
                <c:pt idx="31">
                  <c:v>0.8268401756159999</c:v>
                </c:pt>
                <c:pt idx="32">
                  <c:v>0.6250398966720001</c:v>
                </c:pt>
                <c:pt idx="33">
                  <c:v>0.5596570584</c:v>
                </c:pt>
              </c:numCache>
            </c:numRef>
          </c:yVal>
          <c:smooth val="0"/>
        </c:ser>
        <c:axId val="6035139"/>
        <c:axId val="54316252"/>
      </c:scatterChart>
      <c:valAx>
        <c:axId val="603513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316252"/>
        <c:crossesAt val="0.01"/>
        <c:crossBetween val="midCat"/>
        <c:dispUnits/>
      </c:valAx>
      <c:valAx>
        <c:axId val="54316252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3513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9"/>
          <c:y val="0.26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123825</xdr:rowOff>
    </xdr:from>
    <xdr:to>
      <xdr:col>15</xdr:col>
      <xdr:colOff>57150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3028950" y="123825"/>
        <a:ext cx="5800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18</xdr:row>
      <xdr:rowOff>19050</xdr:rowOff>
    </xdr:from>
    <xdr:to>
      <xdr:col>14</xdr:col>
      <xdr:colOff>609600</xdr:colOff>
      <xdr:row>34</xdr:row>
      <xdr:rowOff>238125</xdr:rowOff>
    </xdr:to>
    <xdr:graphicFrame>
      <xdr:nvGraphicFramePr>
        <xdr:cNvPr id="2" name="Chart 1"/>
        <xdr:cNvGraphicFramePr/>
      </xdr:nvGraphicFramePr>
      <xdr:xfrm>
        <a:off x="2905125" y="51625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399"/>
  <sheetViews>
    <sheetView zoomScalePageLayoutView="0" workbookViewId="0" topLeftCell="A278">
      <selection activeCell="M387" sqref="M387"/>
    </sheetView>
  </sheetViews>
  <sheetFormatPr defaultColWidth="9.140625" defaultRowHeight="21.75"/>
  <cols>
    <col min="1" max="1" width="9.8515625" style="135" bestFit="1" customWidth="1"/>
    <col min="2" max="2" width="9.140625" style="212" customWidth="1"/>
    <col min="3" max="4" width="9.140625" style="143" customWidth="1"/>
    <col min="6" max="6" width="12.421875" style="0" bestFit="1" customWidth="1"/>
    <col min="9" max="10" width="9.140625" style="152" customWidth="1"/>
  </cols>
  <sheetData>
    <row r="1" spans="1:10" s="114" customFormat="1" ht="21">
      <c r="A1" s="220" t="s">
        <v>120</v>
      </c>
      <c r="B1" s="221"/>
      <c r="C1" s="221"/>
      <c r="D1" s="221"/>
      <c r="E1" s="221"/>
      <c r="F1" s="221"/>
      <c r="G1" s="221"/>
      <c r="H1" s="221"/>
      <c r="I1" s="221"/>
      <c r="J1" s="222"/>
    </row>
    <row r="2" spans="1:10" s="114" customFormat="1" ht="21">
      <c r="A2" s="117" t="s">
        <v>121</v>
      </c>
      <c r="B2" s="118" t="s">
        <v>122</v>
      </c>
      <c r="C2" s="136" t="s">
        <v>123</v>
      </c>
      <c r="D2" s="137" t="s">
        <v>123</v>
      </c>
      <c r="E2" s="119" t="s">
        <v>124</v>
      </c>
      <c r="F2" s="120" t="s">
        <v>124</v>
      </c>
      <c r="G2" s="119" t="s">
        <v>124</v>
      </c>
      <c r="H2" s="118" t="s">
        <v>125</v>
      </c>
      <c r="I2" s="144" t="s">
        <v>124</v>
      </c>
      <c r="J2" s="145" t="s">
        <v>124</v>
      </c>
    </row>
    <row r="3" spans="1:10" s="114" customFormat="1" ht="21">
      <c r="A3" s="121" t="s">
        <v>126</v>
      </c>
      <c r="B3" s="122" t="s">
        <v>127</v>
      </c>
      <c r="C3" s="138" t="s">
        <v>128</v>
      </c>
      <c r="D3" s="139" t="s">
        <v>128</v>
      </c>
      <c r="E3" s="123" t="s">
        <v>129</v>
      </c>
      <c r="F3" s="124" t="s">
        <v>129</v>
      </c>
      <c r="G3" s="123" t="s">
        <v>130</v>
      </c>
      <c r="H3" s="122" t="s">
        <v>131</v>
      </c>
      <c r="I3" s="146" t="s">
        <v>132</v>
      </c>
      <c r="J3" s="147" t="s">
        <v>133</v>
      </c>
    </row>
    <row r="4" spans="1:10" s="114" customFormat="1" ht="18.75" customHeight="1">
      <c r="A4" s="125"/>
      <c r="B4" s="122" t="s">
        <v>134</v>
      </c>
      <c r="C4" s="138" t="s">
        <v>135</v>
      </c>
      <c r="D4" s="139" t="s">
        <v>136</v>
      </c>
      <c r="E4" s="123" t="s">
        <v>137</v>
      </c>
      <c r="F4" s="124" t="s">
        <v>138</v>
      </c>
      <c r="G4" s="123" t="s">
        <v>139</v>
      </c>
      <c r="H4" s="122" t="s">
        <v>140</v>
      </c>
      <c r="I4" s="148"/>
      <c r="J4" s="149"/>
    </row>
    <row r="5" spans="1:10" s="114" customFormat="1" ht="18.75" customHeight="1">
      <c r="A5" s="126"/>
      <c r="B5" s="213"/>
      <c r="C5" s="140" t="s">
        <v>40</v>
      </c>
      <c r="D5" s="141" t="s">
        <v>39</v>
      </c>
      <c r="E5" s="128" t="s">
        <v>41</v>
      </c>
      <c r="F5" s="129"/>
      <c r="G5" s="128" t="s">
        <v>141</v>
      </c>
      <c r="H5" s="127"/>
      <c r="I5" s="150" t="s">
        <v>142</v>
      </c>
      <c r="J5" s="147" t="s">
        <v>143</v>
      </c>
    </row>
    <row r="6" spans="1:10" s="114" customFormat="1" ht="18.75" customHeight="1">
      <c r="A6" s="108">
        <v>20913</v>
      </c>
      <c r="B6" s="109">
        <v>7</v>
      </c>
      <c r="C6" s="110">
        <v>86.459</v>
      </c>
      <c r="D6" s="110">
        <v>86.4607</v>
      </c>
      <c r="E6" s="110">
        <f aca="true" t="shared" si="0" ref="E6:E11">D6-C6</f>
        <v>0.0016999999999995907</v>
      </c>
      <c r="F6" s="111">
        <f aca="true" t="shared" si="1" ref="F6:F11">((10^6)*E6/G6)</f>
        <v>5.68314779527159</v>
      </c>
      <c r="G6" s="112">
        <f aca="true" t="shared" si="2" ref="G6:G11">I6-J6</f>
        <v>299.13</v>
      </c>
      <c r="H6" s="109">
        <v>1</v>
      </c>
      <c r="I6" s="113">
        <v>817.98</v>
      </c>
      <c r="J6" s="112">
        <v>518.85</v>
      </c>
    </row>
    <row r="7" spans="1:10" s="114" customFormat="1" ht="18.75" customHeight="1">
      <c r="A7" s="108"/>
      <c r="B7" s="109">
        <v>8</v>
      </c>
      <c r="C7" s="110">
        <v>84.8091</v>
      </c>
      <c r="D7" s="110">
        <v>84.8153</v>
      </c>
      <c r="E7" s="110">
        <f t="shared" si="0"/>
        <v>0.006199999999992656</v>
      </c>
      <c r="F7" s="111">
        <f t="shared" si="1"/>
        <v>20.349218852542528</v>
      </c>
      <c r="G7" s="112">
        <f t="shared" si="2"/>
        <v>304.67999999999995</v>
      </c>
      <c r="H7" s="109">
        <v>2</v>
      </c>
      <c r="I7" s="113">
        <v>842.77</v>
      </c>
      <c r="J7" s="112">
        <v>538.09</v>
      </c>
    </row>
    <row r="8" spans="1:10" s="114" customFormat="1" ht="18.75" customHeight="1">
      <c r="A8" s="108"/>
      <c r="B8" s="109">
        <v>9</v>
      </c>
      <c r="C8" s="110">
        <v>87.6527</v>
      </c>
      <c r="D8" s="110">
        <v>87.6565</v>
      </c>
      <c r="E8" s="110">
        <f t="shared" si="0"/>
        <v>0.0037999999999982492</v>
      </c>
      <c r="F8" s="111">
        <f t="shared" si="1"/>
        <v>11.412439559114183</v>
      </c>
      <c r="G8" s="112">
        <f t="shared" si="2"/>
        <v>332.96999999999997</v>
      </c>
      <c r="H8" s="109">
        <v>3</v>
      </c>
      <c r="I8" s="113">
        <v>730.65</v>
      </c>
      <c r="J8" s="115">
        <v>397.68</v>
      </c>
    </row>
    <row r="9" spans="1:10" s="114" customFormat="1" ht="18.75" customHeight="1">
      <c r="A9" s="108">
        <v>20931</v>
      </c>
      <c r="B9" s="109">
        <v>10</v>
      </c>
      <c r="C9" s="110">
        <v>85.1043</v>
      </c>
      <c r="D9" s="110">
        <v>85.1092</v>
      </c>
      <c r="E9" s="110">
        <f t="shared" si="0"/>
        <v>0.004900000000006344</v>
      </c>
      <c r="F9" s="111">
        <f t="shared" si="1"/>
        <v>17.391921629894032</v>
      </c>
      <c r="G9" s="112">
        <f t="shared" si="2"/>
        <v>281.73999999999995</v>
      </c>
      <c r="H9" s="109">
        <v>4</v>
      </c>
      <c r="I9" s="113">
        <v>720.81</v>
      </c>
      <c r="J9" s="112">
        <v>439.07</v>
      </c>
    </row>
    <row r="10" spans="1:10" s="114" customFormat="1" ht="18.75" customHeight="1">
      <c r="A10" s="108"/>
      <c r="B10" s="109">
        <v>11</v>
      </c>
      <c r="C10" s="110">
        <v>86.1043</v>
      </c>
      <c r="D10" s="110">
        <v>86.1088</v>
      </c>
      <c r="E10" s="110">
        <f t="shared" si="0"/>
        <v>0.004500000000007276</v>
      </c>
      <c r="F10" s="111">
        <f t="shared" si="1"/>
        <v>16.970245502912384</v>
      </c>
      <c r="G10" s="112">
        <f t="shared" si="2"/>
        <v>265.16999999999996</v>
      </c>
      <c r="H10" s="109">
        <v>5</v>
      </c>
      <c r="I10" s="113">
        <v>817.37</v>
      </c>
      <c r="J10" s="112">
        <v>552.2</v>
      </c>
    </row>
    <row r="11" spans="1:10" s="114" customFormat="1" ht="18.75" customHeight="1">
      <c r="A11" s="108"/>
      <c r="B11" s="109">
        <v>12</v>
      </c>
      <c r="C11" s="110">
        <v>84.8571</v>
      </c>
      <c r="D11" s="110">
        <v>84.8607</v>
      </c>
      <c r="E11" s="110">
        <f t="shared" si="0"/>
        <v>0.00359999999999161</v>
      </c>
      <c r="F11" s="111">
        <f t="shared" si="1"/>
        <v>15.198209988565921</v>
      </c>
      <c r="G11" s="112">
        <f t="shared" si="2"/>
        <v>236.87</v>
      </c>
      <c r="H11" s="109">
        <v>6</v>
      </c>
      <c r="I11" s="113">
        <v>593.13</v>
      </c>
      <c r="J11" s="115">
        <v>356.26</v>
      </c>
    </row>
    <row r="12" spans="1:10" s="114" customFormat="1" ht="18.75" customHeight="1">
      <c r="A12" s="108">
        <v>20941</v>
      </c>
      <c r="B12" s="109">
        <v>10</v>
      </c>
      <c r="C12" s="110">
        <v>85.0803</v>
      </c>
      <c r="D12" s="110">
        <v>85.0809</v>
      </c>
      <c r="E12" s="110">
        <f aca="true" t="shared" si="3" ref="E12:E17">D12-C12</f>
        <v>0.0006000000000057071</v>
      </c>
      <c r="F12" s="111">
        <f aca="true" t="shared" si="4" ref="F12:F17">((10^6)*E12/G12)</f>
        <v>2.450079627611202</v>
      </c>
      <c r="G12" s="112">
        <f aca="true" t="shared" si="5" ref="G12:G17">I12-J12</f>
        <v>244.88999999999993</v>
      </c>
      <c r="H12" s="109">
        <v>7</v>
      </c>
      <c r="I12" s="113">
        <v>610.93</v>
      </c>
      <c r="J12" s="112">
        <v>366.04</v>
      </c>
    </row>
    <row r="13" spans="1:10" s="114" customFormat="1" ht="18.75" customHeight="1">
      <c r="A13" s="108"/>
      <c r="B13" s="109">
        <v>11</v>
      </c>
      <c r="C13" s="110">
        <v>86.0843</v>
      </c>
      <c r="D13" s="110">
        <v>86.0843</v>
      </c>
      <c r="E13" s="110">
        <f t="shared" si="3"/>
        <v>0</v>
      </c>
      <c r="F13" s="111">
        <f t="shared" si="4"/>
        <v>0</v>
      </c>
      <c r="G13" s="112">
        <f t="shared" si="5"/>
        <v>201.79999999999995</v>
      </c>
      <c r="H13" s="109">
        <v>8</v>
      </c>
      <c r="I13" s="113">
        <v>719.64</v>
      </c>
      <c r="J13" s="112">
        <v>517.84</v>
      </c>
    </row>
    <row r="14" spans="1:10" s="114" customFormat="1" ht="18.75" customHeight="1">
      <c r="A14" s="108"/>
      <c r="B14" s="109">
        <v>12</v>
      </c>
      <c r="C14" s="110">
        <v>84.7973</v>
      </c>
      <c r="D14" s="110">
        <v>84.7973</v>
      </c>
      <c r="E14" s="110">
        <f t="shared" si="3"/>
        <v>0</v>
      </c>
      <c r="F14" s="111">
        <f t="shared" si="4"/>
        <v>0</v>
      </c>
      <c r="G14" s="112">
        <f t="shared" si="5"/>
        <v>256.2</v>
      </c>
      <c r="H14" s="109">
        <v>9</v>
      </c>
      <c r="I14" s="113">
        <v>676.74</v>
      </c>
      <c r="J14" s="115">
        <v>420.54</v>
      </c>
    </row>
    <row r="15" spans="1:10" s="114" customFormat="1" ht="18.75" customHeight="1">
      <c r="A15" s="108">
        <v>20954</v>
      </c>
      <c r="B15" s="109">
        <v>13</v>
      </c>
      <c r="C15" s="110">
        <v>86.6878</v>
      </c>
      <c r="D15" s="110">
        <v>86.6878</v>
      </c>
      <c r="E15" s="110">
        <f t="shared" si="3"/>
        <v>0</v>
      </c>
      <c r="F15" s="111">
        <f t="shared" si="4"/>
        <v>0</v>
      </c>
      <c r="G15" s="112">
        <f t="shared" si="5"/>
        <v>223.33999999999997</v>
      </c>
      <c r="H15" s="109">
        <v>10</v>
      </c>
      <c r="I15" s="113">
        <v>662.39</v>
      </c>
      <c r="J15" s="112">
        <v>439.05</v>
      </c>
    </row>
    <row r="16" spans="1:10" s="114" customFormat="1" ht="18.75" customHeight="1">
      <c r="A16" s="108"/>
      <c r="B16" s="109">
        <v>14</v>
      </c>
      <c r="C16" s="110">
        <v>85.9152</v>
      </c>
      <c r="D16" s="110">
        <v>85.9152</v>
      </c>
      <c r="E16" s="110">
        <f t="shared" si="3"/>
        <v>0</v>
      </c>
      <c r="F16" s="111">
        <f t="shared" si="4"/>
        <v>0</v>
      </c>
      <c r="G16" s="112">
        <f t="shared" si="5"/>
        <v>275.4599999999999</v>
      </c>
      <c r="H16" s="109">
        <v>11</v>
      </c>
      <c r="I16" s="113">
        <v>788.91</v>
      </c>
      <c r="J16" s="112">
        <v>513.45</v>
      </c>
    </row>
    <row r="17" spans="1:10" s="114" customFormat="1" ht="18.75" customHeight="1">
      <c r="A17" s="108"/>
      <c r="B17" s="109">
        <v>15</v>
      </c>
      <c r="C17" s="110">
        <v>86.9685</v>
      </c>
      <c r="D17" s="110">
        <v>86.9695</v>
      </c>
      <c r="E17" s="110">
        <f t="shared" si="3"/>
        <v>0.000999999999990564</v>
      </c>
      <c r="F17" s="111">
        <f t="shared" si="4"/>
        <v>3.782720532571357</v>
      </c>
      <c r="G17" s="112">
        <f t="shared" si="5"/>
        <v>264.36</v>
      </c>
      <c r="H17" s="109">
        <v>12</v>
      </c>
      <c r="I17" s="113">
        <v>785.47</v>
      </c>
      <c r="J17" s="115">
        <v>521.11</v>
      </c>
    </row>
    <row r="18" spans="1:10" s="114" customFormat="1" ht="18.75" customHeight="1">
      <c r="A18" s="108">
        <v>20974</v>
      </c>
      <c r="B18" s="109">
        <v>1</v>
      </c>
      <c r="C18" s="110">
        <v>85.409</v>
      </c>
      <c r="D18" s="110">
        <v>85.4155</v>
      </c>
      <c r="E18" s="110">
        <f>D18-C18</f>
        <v>0.006499999999988404</v>
      </c>
      <c r="F18" s="111">
        <f>((10^6)*E18/G18)</f>
        <v>22.299986276891737</v>
      </c>
      <c r="G18" s="112">
        <f>I18-J18</f>
        <v>291.48</v>
      </c>
      <c r="H18" s="109">
        <v>13</v>
      </c>
      <c r="I18" s="113">
        <v>686.72</v>
      </c>
      <c r="J18" s="112">
        <v>395.24</v>
      </c>
    </row>
    <row r="19" spans="1:10" s="114" customFormat="1" ht="18.75" customHeight="1">
      <c r="A19" s="108"/>
      <c r="B19" s="109">
        <v>2</v>
      </c>
      <c r="C19" s="110">
        <v>87.4488</v>
      </c>
      <c r="D19" s="110">
        <v>87.4506</v>
      </c>
      <c r="E19" s="110">
        <f aca="true" t="shared" si="6" ref="E19:E26">D19-C19</f>
        <v>0.0017999999999886995</v>
      </c>
      <c r="F19" s="111">
        <f aca="true" t="shared" si="7" ref="F19:F26">((10^6)*E19/G19)</f>
        <v>5.779047741319228</v>
      </c>
      <c r="G19" s="112">
        <f aca="true" t="shared" si="8" ref="G19:G26">I19-J19</f>
        <v>311.46999999999997</v>
      </c>
      <c r="H19" s="109">
        <v>14</v>
      </c>
      <c r="I19" s="113">
        <v>641.64</v>
      </c>
      <c r="J19" s="112">
        <v>330.17</v>
      </c>
    </row>
    <row r="20" spans="1:10" s="114" customFormat="1" ht="18.75" customHeight="1">
      <c r="A20" s="108"/>
      <c r="B20" s="109">
        <v>3</v>
      </c>
      <c r="C20" s="110">
        <v>85.8528</v>
      </c>
      <c r="D20" s="110">
        <v>85.8615</v>
      </c>
      <c r="E20" s="110">
        <f t="shared" si="6"/>
        <v>0.008700000000004593</v>
      </c>
      <c r="F20" s="111">
        <f t="shared" si="7"/>
        <v>26.248698879164248</v>
      </c>
      <c r="G20" s="112">
        <f t="shared" si="8"/>
        <v>331.44499999999994</v>
      </c>
      <c r="H20" s="109">
        <v>15</v>
      </c>
      <c r="I20" s="113">
        <v>699.045</v>
      </c>
      <c r="J20" s="115">
        <v>367.6</v>
      </c>
    </row>
    <row r="21" spans="1:10" s="114" customFormat="1" ht="18.75" customHeight="1">
      <c r="A21" s="108">
        <v>20982</v>
      </c>
      <c r="B21" s="109">
        <v>4</v>
      </c>
      <c r="C21" s="110">
        <v>85.0186</v>
      </c>
      <c r="D21" s="110">
        <v>85.2359</v>
      </c>
      <c r="E21" s="110">
        <f t="shared" si="6"/>
        <v>0.2172999999999945</v>
      </c>
      <c r="F21" s="111">
        <f t="shared" si="7"/>
        <v>653.4355735979387</v>
      </c>
      <c r="G21" s="112">
        <f t="shared" si="8"/>
        <v>332.54999999999995</v>
      </c>
      <c r="H21" s="109">
        <v>16</v>
      </c>
      <c r="I21" s="113">
        <v>686.42</v>
      </c>
      <c r="J21" s="112">
        <v>353.87</v>
      </c>
    </row>
    <row r="22" spans="1:10" s="114" customFormat="1" ht="18.75" customHeight="1">
      <c r="A22" s="108"/>
      <c r="B22" s="109">
        <v>5</v>
      </c>
      <c r="C22" s="110">
        <v>85.0373</v>
      </c>
      <c r="D22" s="110">
        <v>85.224</v>
      </c>
      <c r="E22" s="110">
        <f t="shared" si="6"/>
        <v>0.18670000000000186</v>
      </c>
      <c r="F22" s="111">
        <f t="shared" si="7"/>
        <v>626.2158717381158</v>
      </c>
      <c r="G22" s="112">
        <f t="shared" si="8"/>
        <v>298.14000000000004</v>
      </c>
      <c r="H22" s="109">
        <v>17</v>
      </c>
      <c r="I22" s="113">
        <v>664.19</v>
      </c>
      <c r="J22" s="112">
        <v>366.05</v>
      </c>
    </row>
    <row r="23" spans="1:10" s="114" customFormat="1" ht="18.75" customHeight="1">
      <c r="A23" s="108"/>
      <c r="B23" s="109">
        <v>6</v>
      </c>
      <c r="C23" s="110">
        <v>87.3941</v>
      </c>
      <c r="D23" s="110">
        <v>87.536</v>
      </c>
      <c r="E23" s="110">
        <f t="shared" si="6"/>
        <v>0.1419000000000068</v>
      </c>
      <c r="F23" s="111">
        <f t="shared" si="7"/>
        <v>586.7515712868293</v>
      </c>
      <c r="G23" s="112">
        <f t="shared" si="8"/>
        <v>241.84000000000003</v>
      </c>
      <c r="H23" s="109">
        <v>18</v>
      </c>
      <c r="I23" s="113">
        <v>797.69</v>
      </c>
      <c r="J23" s="115">
        <v>555.85</v>
      </c>
    </row>
    <row r="24" spans="1:10" s="114" customFormat="1" ht="18.75" customHeight="1">
      <c r="A24" s="108">
        <v>20994</v>
      </c>
      <c r="B24" s="109">
        <v>7</v>
      </c>
      <c r="C24" s="110">
        <v>86.4544</v>
      </c>
      <c r="D24" s="110">
        <v>86.4646</v>
      </c>
      <c r="E24" s="110">
        <f t="shared" si="6"/>
        <v>0.010199999999997544</v>
      </c>
      <c r="F24" s="111">
        <f t="shared" si="7"/>
        <v>39.66093786452114</v>
      </c>
      <c r="G24" s="112">
        <f t="shared" si="8"/>
        <v>257.17999999999995</v>
      </c>
      <c r="H24" s="109">
        <v>19</v>
      </c>
      <c r="I24" s="113">
        <v>591.78</v>
      </c>
      <c r="J24" s="112">
        <v>334.6</v>
      </c>
    </row>
    <row r="25" spans="1:10" s="114" customFormat="1" ht="18.75" customHeight="1">
      <c r="A25" s="108"/>
      <c r="B25" s="109">
        <v>8</v>
      </c>
      <c r="C25" s="110">
        <v>84.8022</v>
      </c>
      <c r="D25" s="110">
        <v>84.8163</v>
      </c>
      <c r="E25" s="110">
        <f t="shared" si="6"/>
        <v>0.014099999999999113</v>
      </c>
      <c r="F25" s="111">
        <f t="shared" si="7"/>
        <v>51.36237796881507</v>
      </c>
      <c r="G25" s="112">
        <f t="shared" si="8"/>
        <v>274.52</v>
      </c>
      <c r="H25" s="109">
        <v>20</v>
      </c>
      <c r="I25" s="113">
        <v>782.41</v>
      </c>
      <c r="J25" s="112">
        <v>507.89</v>
      </c>
    </row>
    <row r="26" spans="1:10" s="114" customFormat="1" ht="18.75" customHeight="1">
      <c r="A26" s="108"/>
      <c r="B26" s="109">
        <v>9</v>
      </c>
      <c r="C26" s="110">
        <v>87.6401</v>
      </c>
      <c r="D26" s="110">
        <v>87.6538</v>
      </c>
      <c r="E26" s="110">
        <f t="shared" si="6"/>
        <v>0.013700000000000045</v>
      </c>
      <c r="F26" s="111">
        <f t="shared" si="7"/>
        <v>45.49681190223182</v>
      </c>
      <c r="G26" s="112">
        <f t="shared" si="8"/>
        <v>301.12</v>
      </c>
      <c r="H26" s="109">
        <v>21</v>
      </c>
      <c r="I26" s="113">
        <v>668.64</v>
      </c>
      <c r="J26" s="115">
        <v>367.52</v>
      </c>
    </row>
    <row r="27" spans="1:10" s="114" customFormat="1" ht="18.75" customHeight="1">
      <c r="A27" s="108">
        <v>21003</v>
      </c>
      <c r="B27" s="109">
        <v>1</v>
      </c>
      <c r="C27" s="110">
        <v>85.3913</v>
      </c>
      <c r="D27" s="110">
        <v>85.3918</v>
      </c>
      <c r="E27" s="110">
        <f>D27-C27</f>
        <v>0.0005000000000023874</v>
      </c>
      <c r="F27" s="111">
        <f>((10^6)*E27/G27)</f>
        <v>1.885440627483644</v>
      </c>
      <c r="G27" s="112">
        <f>I27-J27</f>
        <v>265.18999999999994</v>
      </c>
      <c r="H27" s="109">
        <v>22</v>
      </c>
      <c r="I27" s="113">
        <v>795.77</v>
      </c>
      <c r="J27" s="112">
        <v>530.58</v>
      </c>
    </row>
    <row r="28" spans="1:10" s="114" customFormat="1" ht="18.75" customHeight="1">
      <c r="A28" s="108"/>
      <c r="B28" s="109">
        <v>2</v>
      </c>
      <c r="C28" s="110">
        <v>87.4637</v>
      </c>
      <c r="D28" s="110">
        <v>87.464</v>
      </c>
      <c r="E28" s="110">
        <f aca="true" t="shared" si="9" ref="E28:E35">D28-C28</f>
        <v>0.0002999999999957481</v>
      </c>
      <c r="F28" s="111">
        <f aca="true" t="shared" si="10" ref="F28:F35">((10^6)*E28/G28)</f>
        <v>1.3323858589258668</v>
      </c>
      <c r="G28" s="112">
        <f aca="true" t="shared" si="11" ref="G28:G35">I28-J28</f>
        <v>225.15999999999997</v>
      </c>
      <c r="H28" s="109">
        <v>23</v>
      </c>
      <c r="I28" s="113">
        <v>768.48</v>
      </c>
      <c r="J28" s="112">
        <v>543.32</v>
      </c>
    </row>
    <row r="29" spans="1:10" s="114" customFormat="1" ht="18.75" customHeight="1">
      <c r="A29" s="108"/>
      <c r="B29" s="109">
        <v>3</v>
      </c>
      <c r="C29" s="110">
        <v>85.8429</v>
      </c>
      <c r="D29" s="110">
        <v>85.8435</v>
      </c>
      <c r="E29" s="110">
        <f t="shared" si="9"/>
        <v>0.0006000000000057071</v>
      </c>
      <c r="F29" s="111">
        <f t="shared" si="10"/>
        <v>2.461336505746018</v>
      </c>
      <c r="G29" s="112">
        <f t="shared" si="11"/>
        <v>243.7700000000001</v>
      </c>
      <c r="H29" s="109">
        <v>24</v>
      </c>
      <c r="I29" s="113">
        <v>798.83</v>
      </c>
      <c r="J29" s="115">
        <v>555.06</v>
      </c>
    </row>
    <row r="30" spans="1:10" s="114" customFormat="1" ht="18.75" customHeight="1">
      <c r="A30" s="108">
        <v>21016</v>
      </c>
      <c r="B30" s="109">
        <v>4</v>
      </c>
      <c r="C30" s="110">
        <v>84.9838</v>
      </c>
      <c r="D30" s="110">
        <v>85.0143</v>
      </c>
      <c r="E30" s="110">
        <f t="shared" si="9"/>
        <v>0.030500000000003524</v>
      </c>
      <c r="F30" s="111">
        <f t="shared" si="10"/>
        <v>113.98034306216053</v>
      </c>
      <c r="G30" s="112">
        <f t="shared" si="11"/>
        <v>267.5899999999999</v>
      </c>
      <c r="H30" s="109">
        <v>25</v>
      </c>
      <c r="I30" s="113">
        <v>825.41</v>
      </c>
      <c r="J30" s="112">
        <v>557.82</v>
      </c>
    </row>
    <row r="31" spans="1:10" s="114" customFormat="1" ht="18.75" customHeight="1">
      <c r="A31" s="108"/>
      <c r="B31" s="109">
        <v>5</v>
      </c>
      <c r="C31" s="110">
        <v>85.0132</v>
      </c>
      <c r="D31" s="110">
        <v>85.0361</v>
      </c>
      <c r="E31" s="110">
        <f t="shared" si="9"/>
        <v>0.022900000000007026</v>
      </c>
      <c r="F31" s="111">
        <f t="shared" si="10"/>
        <v>99.30615784911978</v>
      </c>
      <c r="G31" s="112">
        <f t="shared" si="11"/>
        <v>230.60000000000002</v>
      </c>
      <c r="H31" s="109">
        <v>26</v>
      </c>
      <c r="I31" s="113">
        <v>773.73</v>
      </c>
      <c r="J31" s="112">
        <v>543.13</v>
      </c>
    </row>
    <row r="32" spans="1:10" s="114" customFormat="1" ht="18.75" customHeight="1">
      <c r="A32" s="108"/>
      <c r="B32" s="109">
        <v>6</v>
      </c>
      <c r="C32" s="110">
        <v>87.389</v>
      </c>
      <c r="D32" s="110">
        <v>87.4256</v>
      </c>
      <c r="E32" s="110">
        <f t="shared" si="9"/>
        <v>0.03660000000000707</v>
      </c>
      <c r="F32" s="111">
        <f t="shared" si="10"/>
        <v>115.23566638332255</v>
      </c>
      <c r="G32" s="112">
        <f t="shared" si="11"/>
        <v>317.60999999999996</v>
      </c>
      <c r="H32" s="109">
        <v>27</v>
      </c>
      <c r="I32" s="113">
        <v>664.31</v>
      </c>
      <c r="J32" s="115">
        <v>346.7</v>
      </c>
    </row>
    <row r="33" spans="1:10" s="114" customFormat="1" ht="18.75" customHeight="1">
      <c r="A33" s="108">
        <v>21025</v>
      </c>
      <c r="B33" s="109">
        <v>7</v>
      </c>
      <c r="C33" s="110">
        <v>86.458</v>
      </c>
      <c r="D33" s="110">
        <v>86.46</v>
      </c>
      <c r="E33" s="110">
        <f t="shared" si="9"/>
        <v>0.001999999999995339</v>
      </c>
      <c r="F33" s="111">
        <f t="shared" si="10"/>
        <v>6.765899864666234</v>
      </c>
      <c r="G33" s="112">
        <f t="shared" si="11"/>
        <v>295.6</v>
      </c>
      <c r="H33" s="109">
        <v>28</v>
      </c>
      <c r="I33" s="113">
        <v>716.1</v>
      </c>
      <c r="J33" s="112">
        <v>420.5</v>
      </c>
    </row>
    <row r="34" spans="1:10" s="114" customFormat="1" ht="18.75" customHeight="1">
      <c r="A34" s="108"/>
      <c r="B34" s="109">
        <v>8</v>
      </c>
      <c r="C34" s="110">
        <v>84.7792</v>
      </c>
      <c r="D34" s="110">
        <v>84.783</v>
      </c>
      <c r="E34" s="110">
        <f t="shared" si="9"/>
        <v>0.0037999999999982492</v>
      </c>
      <c r="F34" s="111">
        <f t="shared" si="10"/>
        <v>11.231305787072912</v>
      </c>
      <c r="G34" s="112">
        <f t="shared" si="11"/>
        <v>338.34</v>
      </c>
      <c r="H34" s="109">
        <v>29</v>
      </c>
      <c r="I34" s="113">
        <v>717.18</v>
      </c>
      <c r="J34" s="112">
        <v>378.84</v>
      </c>
    </row>
    <row r="35" spans="1:10" s="114" customFormat="1" ht="18.75" customHeight="1">
      <c r="A35" s="108"/>
      <c r="B35" s="109">
        <v>9</v>
      </c>
      <c r="C35" s="110">
        <v>87.6362</v>
      </c>
      <c r="D35" s="110">
        <v>87.6427</v>
      </c>
      <c r="E35" s="110">
        <f t="shared" si="9"/>
        <v>0.006500000000002615</v>
      </c>
      <c r="F35" s="111">
        <f t="shared" si="10"/>
        <v>20.433183489995958</v>
      </c>
      <c r="G35" s="112">
        <f t="shared" si="11"/>
        <v>318.11</v>
      </c>
      <c r="H35" s="109">
        <v>30</v>
      </c>
      <c r="I35" s="113">
        <v>705.64</v>
      </c>
      <c r="J35" s="115">
        <v>387.53</v>
      </c>
    </row>
    <row r="36" spans="1:10" s="114" customFormat="1" ht="18.75" customHeight="1">
      <c r="A36" s="108">
        <v>21037</v>
      </c>
      <c r="B36" s="109">
        <v>1</v>
      </c>
      <c r="C36" s="110">
        <v>85.4008</v>
      </c>
      <c r="D36" s="110">
        <v>85.429</v>
      </c>
      <c r="E36" s="110">
        <f>D36-C36</f>
        <v>0.028199999999998226</v>
      </c>
      <c r="F36" s="111">
        <f>((10^6)*E36/G36)</f>
        <v>94.39646515363937</v>
      </c>
      <c r="G36" s="112">
        <f>I36-J36</f>
        <v>298.74</v>
      </c>
      <c r="H36" s="109">
        <v>31</v>
      </c>
      <c r="I36" s="113">
        <v>829.96</v>
      </c>
      <c r="J36" s="112">
        <v>531.22</v>
      </c>
    </row>
    <row r="37" spans="1:10" s="114" customFormat="1" ht="18.75" customHeight="1">
      <c r="A37" s="108"/>
      <c r="B37" s="109">
        <v>2</v>
      </c>
      <c r="C37" s="110">
        <v>87.4754</v>
      </c>
      <c r="D37" s="110">
        <v>87.4977</v>
      </c>
      <c r="E37" s="110">
        <f aca="true" t="shared" si="12" ref="E37:E53">D37-C37</f>
        <v>0.02230000000000132</v>
      </c>
      <c r="F37" s="111">
        <f aca="true" t="shared" si="13" ref="F37:F53">((10^6)*E37/G37)</f>
        <v>87.23887019795524</v>
      </c>
      <c r="G37" s="112">
        <f aca="true" t="shared" si="14" ref="G37:G53">I37-J37</f>
        <v>255.62</v>
      </c>
      <c r="H37" s="109">
        <v>32</v>
      </c>
      <c r="I37" s="113">
        <v>821.15</v>
      </c>
      <c r="J37" s="112">
        <v>565.53</v>
      </c>
    </row>
    <row r="38" spans="1:10" s="114" customFormat="1" ht="18.75" customHeight="1">
      <c r="A38" s="108"/>
      <c r="B38" s="109">
        <v>3</v>
      </c>
      <c r="C38" s="110">
        <v>85.8495</v>
      </c>
      <c r="D38" s="110">
        <v>85.8849</v>
      </c>
      <c r="E38" s="110">
        <f t="shared" si="12"/>
        <v>0.03539999999999566</v>
      </c>
      <c r="F38" s="111">
        <f t="shared" si="13"/>
        <v>104.87645908631764</v>
      </c>
      <c r="G38" s="112">
        <f t="shared" si="14"/>
        <v>337.54</v>
      </c>
      <c r="H38" s="109">
        <v>33</v>
      </c>
      <c r="I38" s="113">
        <v>648.86</v>
      </c>
      <c r="J38" s="115">
        <v>311.32</v>
      </c>
    </row>
    <row r="39" spans="1:10" s="114" customFormat="1" ht="18.75" customHeight="1">
      <c r="A39" s="108">
        <v>21053</v>
      </c>
      <c r="B39" s="109">
        <v>4</v>
      </c>
      <c r="C39" s="110">
        <v>84.999</v>
      </c>
      <c r="D39" s="110">
        <v>85.1168</v>
      </c>
      <c r="E39" s="110">
        <f t="shared" si="12"/>
        <v>0.11780000000000257</v>
      </c>
      <c r="F39" s="111">
        <f t="shared" si="13"/>
        <v>413.0724454730437</v>
      </c>
      <c r="G39" s="112">
        <f t="shared" si="14"/>
        <v>285.17999999999995</v>
      </c>
      <c r="H39" s="109">
        <v>34</v>
      </c>
      <c r="I39" s="113">
        <v>777.18</v>
      </c>
      <c r="J39" s="112">
        <v>492</v>
      </c>
    </row>
    <row r="40" spans="1:10" s="114" customFormat="1" ht="18.75" customHeight="1">
      <c r="A40" s="108"/>
      <c r="B40" s="109">
        <v>5</v>
      </c>
      <c r="C40" s="110">
        <v>85.0336</v>
      </c>
      <c r="D40" s="110">
        <v>85.1295</v>
      </c>
      <c r="E40" s="110">
        <f t="shared" si="12"/>
        <v>0.09589999999998611</v>
      </c>
      <c r="F40" s="111">
        <f t="shared" si="13"/>
        <v>357.0231934774809</v>
      </c>
      <c r="G40" s="112">
        <f t="shared" si="14"/>
        <v>268.6099999999999</v>
      </c>
      <c r="H40" s="109">
        <v>35</v>
      </c>
      <c r="I40" s="113">
        <v>808.8</v>
      </c>
      <c r="J40" s="112">
        <v>540.19</v>
      </c>
    </row>
    <row r="41" spans="1:10" s="114" customFormat="1" ht="18.75" customHeight="1">
      <c r="A41" s="108"/>
      <c r="B41" s="109">
        <v>6</v>
      </c>
      <c r="C41" s="110">
        <v>87.4023</v>
      </c>
      <c r="D41" s="110">
        <v>87.4964</v>
      </c>
      <c r="E41" s="110">
        <f t="shared" si="12"/>
        <v>0.09409999999999741</v>
      </c>
      <c r="F41" s="111">
        <f t="shared" si="13"/>
        <v>326.5660246399354</v>
      </c>
      <c r="G41" s="112">
        <f t="shared" si="14"/>
        <v>288.1500000000001</v>
      </c>
      <c r="H41" s="109">
        <v>36</v>
      </c>
      <c r="I41" s="113">
        <v>834.7</v>
      </c>
      <c r="J41" s="115">
        <v>546.55</v>
      </c>
    </row>
    <row r="42" spans="1:10" s="114" customFormat="1" ht="18.75" customHeight="1">
      <c r="A42" s="108">
        <v>21058</v>
      </c>
      <c r="B42" s="109">
        <v>7</v>
      </c>
      <c r="C42" s="110">
        <v>86.4294</v>
      </c>
      <c r="D42" s="110">
        <v>86.8285</v>
      </c>
      <c r="E42" s="110">
        <f t="shared" si="12"/>
        <v>0.39910000000000423</v>
      </c>
      <c r="F42" s="111">
        <f t="shared" si="13"/>
        <v>1603.7773759292916</v>
      </c>
      <c r="G42" s="112">
        <f t="shared" si="14"/>
        <v>248.85000000000002</v>
      </c>
      <c r="H42" s="109">
        <v>37</v>
      </c>
      <c r="I42" s="113">
        <v>626.34</v>
      </c>
      <c r="J42" s="112">
        <v>377.49</v>
      </c>
    </row>
    <row r="43" spans="1:10" s="114" customFormat="1" ht="18.75" customHeight="1">
      <c r="A43" s="108"/>
      <c r="B43" s="109">
        <v>8</v>
      </c>
      <c r="C43" s="110">
        <v>84.778</v>
      </c>
      <c r="D43" s="110">
        <v>85.101</v>
      </c>
      <c r="E43" s="110">
        <f t="shared" si="12"/>
        <v>0.3229999999999933</v>
      </c>
      <c r="F43" s="111">
        <f t="shared" si="13"/>
        <v>1101.5244006411122</v>
      </c>
      <c r="G43" s="112">
        <f t="shared" si="14"/>
        <v>293.22999999999996</v>
      </c>
      <c r="H43" s="109">
        <v>38</v>
      </c>
      <c r="I43" s="113">
        <v>625.89</v>
      </c>
      <c r="J43" s="112">
        <v>332.66</v>
      </c>
    </row>
    <row r="44" spans="1:10" s="114" customFormat="1" ht="18.75" customHeight="1">
      <c r="A44" s="108"/>
      <c r="B44" s="109">
        <v>9</v>
      </c>
      <c r="C44" s="110">
        <v>87.6496</v>
      </c>
      <c r="D44" s="110">
        <v>88.0232</v>
      </c>
      <c r="E44" s="110">
        <f t="shared" si="12"/>
        <v>0.37359999999999616</v>
      </c>
      <c r="F44" s="111">
        <f t="shared" si="13"/>
        <v>1277.7891784663666</v>
      </c>
      <c r="G44" s="112">
        <f t="shared" si="14"/>
        <v>292.37999999999994</v>
      </c>
      <c r="H44" s="109">
        <v>39</v>
      </c>
      <c r="I44" s="113">
        <v>687.55</v>
      </c>
      <c r="J44" s="115">
        <v>395.17</v>
      </c>
    </row>
    <row r="45" spans="1:10" ht="18.75" customHeight="1">
      <c r="A45" s="108">
        <v>21067</v>
      </c>
      <c r="B45" s="132">
        <v>10</v>
      </c>
      <c r="C45" s="130">
        <v>85.3849</v>
      </c>
      <c r="D45" s="130">
        <v>85.6053</v>
      </c>
      <c r="E45" s="130">
        <f t="shared" si="12"/>
        <v>0.22039999999999793</v>
      </c>
      <c r="F45" s="111">
        <f t="shared" si="13"/>
        <v>891.9465803318415</v>
      </c>
      <c r="G45" s="131">
        <f t="shared" si="14"/>
        <v>247.0999999999999</v>
      </c>
      <c r="H45" s="109">
        <v>40</v>
      </c>
      <c r="I45" s="131">
        <v>790.29</v>
      </c>
      <c r="J45" s="131">
        <v>543.19</v>
      </c>
    </row>
    <row r="46" spans="1:10" ht="18.75" customHeight="1">
      <c r="A46" s="134"/>
      <c r="B46" s="132">
        <v>11</v>
      </c>
      <c r="C46" s="130">
        <v>87.4399</v>
      </c>
      <c r="D46" s="130">
        <v>87.6504</v>
      </c>
      <c r="E46" s="130">
        <f t="shared" si="12"/>
        <v>0.21050000000001035</v>
      </c>
      <c r="F46" s="111">
        <f t="shared" si="13"/>
        <v>640.771970411891</v>
      </c>
      <c r="G46" s="131">
        <f t="shared" si="14"/>
        <v>328.51000000000005</v>
      </c>
      <c r="H46" s="109">
        <v>41</v>
      </c>
      <c r="I46" s="131">
        <v>693.7</v>
      </c>
      <c r="J46" s="131">
        <v>365.19</v>
      </c>
    </row>
    <row r="47" spans="1:10" ht="18.75" customHeight="1">
      <c r="A47" s="134"/>
      <c r="B47" s="132">
        <v>12</v>
      </c>
      <c r="C47" s="130">
        <v>85.8018</v>
      </c>
      <c r="D47" s="130">
        <v>86.0027</v>
      </c>
      <c r="E47" s="130">
        <f t="shared" si="12"/>
        <v>0.2009000000000043</v>
      </c>
      <c r="F47" s="111">
        <f t="shared" si="13"/>
        <v>720.3298673359782</v>
      </c>
      <c r="G47" s="131">
        <f t="shared" si="14"/>
        <v>278.9</v>
      </c>
      <c r="H47" s="109">
        <v>42</v>
      </c>
      <c r="I47" s="131">
        <v>679.92</v>
      </c>
      <c r="J47" s="131">
        <v>401.02</v>
      </c>
    </row>
    <row r="48" spans="1:10" ht="18.75" customHeight="1">
      <c r="A48" s="108">
        <v>21074</v>
      </c>
      <c r="B48" s="132">
        <v>13</v>
      </c>
      <c r="C48" s="130">
        <v>84.9925</v>
      </c>
      <c r="D48" s="130">
        <v>85.0022</v>
      </c>
      <c r="E48" s="130">
        <f t="shared" si="12"/>
        <v>0.009699999999995157</v>
      </c>
      <c r="F48" s="111">
        <f t="shared" si="13"/>
        <v>31.248993266953896</v>
      </c>
      <c r="G48" s="131">
        <f t="shared" si="14"/>
        <v>310.40999999999997</v>
      </c>
      <c r="H48" s="109">
        <v>43</v>
      </c>
      <c r="I48" s="131">
        <v>641.68</v>
      </c>
      <c r="J48" s="131">
        <v>331.27</v>
      </c>
    </row>
    <row r="49" spans="1:10" ht="18.75" customHeight="1">
      <c r="A49" s="134"/>
      <c r="B49" s="132">
        <v>14</v>
      </c>
      <c r="C49" s="130">
        <v>85.0369</v>
      </c>
      <c r="D49" s="130">
        <v>85.0475</v>
      </c>
      <c r="E49" s="130">
        <f t="shared" si="12"/>
        <v>0.010599999999996612</v>
      </c>
      <c r="F49" s="111">
        <f t="shared" si="13"/>
        <v>38.42668116728879</v>
      </c>
      <c r="G49" s="131">
        <f t="shared" si="14"/>
        <v>275.85</v>
      </c>
      <c r="H49" s="109">
        <v>44</v>
      </c>
      <c r="I49" s="131">
        <v>823.91</v>
      </c>
      <c r="J49" s="131">
        <v>548.06</v>
      </c>
    </row>
    <row r="50" spans="1:10" ht="18.75" customHeight="1">
      <c r="A50" s="134"/>
      <c r="B50" s="132">
        <v>15</v>
      </c>
      <c r="C50" s="130">
        <v>87.3939</v>
      </c>
      <c r="D50" s="130">
        <v>87.4098</v>
      </c>
      <c r="E50" s="130">
        <f t="shared" si="12"/>
        <v>0.015900000000002024</v>
      </c>
      <c r="F50" s="111">
        <f t="shared" si="13"/>
        <v>48.211036992122565</v>
      </c>
      <c r="G50" s="131">
        <f t="shared" si="14"/>
        <v>329.8</v>
      </c>
      <c r="H50" s="109">
        <v>45</v>
      </c>
      <c r="I50" s="131">
        <v>694.97</v>
      </c>
      <c r="J50" s="131">
        <v>365.17</v>
      </c>
    </row>
    <row r="51" spans="1:10" s="114" customFormat="1" ht="18.75" customHeight="1">
      <c r="A51" s="108">
        <v>21087</v>
      </c>
      <c r="B51" s="132">
        <v>16</v>
      </c>
      <c r="C51" s="130">
        <v>86.418</v>
      </c>
      <c r="D51" s="130">
        <v>86.4308</v>
      </c>
      <c r="E51" s="130">
        <f t="shared" si="12"/>
        <v>0.01279999999999859</v>
      </c>
      <c r="F51" s="111">
        <f t="shared" si="13"/>
        <v>41.40384926410671</v>
      </c>
      <c r="G51" s="131">
        <f t="shared" si="14"/>
        <v>309.15000000000003</v>
      </c>
      <c r="H51" s="109">
        <v>46</v>
      </c>
      <c r="I51" s="131">
        <v>645.48</v>
      </c>
      <c r="J51" s="131">
        <v>336.33</v>
      </c>
    </row>
    <row r="52" spans="1:10" s="114" customFormat="1" ht="18.75" customHeight="1">
      <c r="A52" s="134"/>
      <c r="B52" s="132">
        <v>17</v>
      </c>
      <c r="C52" s="130">
        <v>84.791</v>
      </c>
      <c r="D52" s="130">
        <v>84.8055</v>
      </c>
      <c r="E52" s="130">
        <f t="shared" si="12"/>
        <v>0.014499999999998181</v>
      </c>
      <c r="F52" s="111">
        <f t="shared" si="13"/>
        <v>46.07562758181818</v>
      </c>
      <c r="G52" s="131">
        <f t="shared" si="14"/>
        <v>314.7</v>
      </c>
      <c r="H52" s="109">
        <v>47</v>
      </c>
      <c r="I52" s="131">
        <v>636.11</v>
      </c>
      <c r="J52" s="131">
        <v>321.41</v>
      </c>
    </row>
    <row r="53" spans="1:10" s="114" customFormat="1" ht="18.75" customHeight="1">
      <c r="A53" s="134"/>
      <c r="B53" s="132">
        <v>18</v>
      </c>
      <c r="C53" s="130">
        <v>87.6355</v>
      </c>
      <c r="D53" s="130">
        <v>87.6544</v>
      </c>
      <c r="E53" s="130">
        <f t="shared" si="12"/>
        <v>0.018900000000002137</v>
      </c>
      <c r="F53" s="111">
        <f t="shared" si="13"/>
        <v>69.91713524712243</v>
      </c>
      <c r="G53" s="131">
        <f t="shared" si="14"/>
        <v>270.32000000000005</v>
      </c>
      <c r="H53" s="109">
        <v>48</v>
      </c>
      <c r="I53" s="131">
        <v>665.72</v>
      </c>
      <c r="J53" s="131">
        <v>395.4</v>
      </c>
    </row>
    <row r="54" spans="1:10" s="114" customFormat="1" ht="18.75" customHeight="1">
      <c r="A54" s="108">
        <v>21099</v>
      </c>
      <c r="B54" s="132">
        <v>1</v>
      </c>
      <c r="C54" s="142">
        <v>85.3947</v>
      </c>
      <c r="D54" s="142">
        <v>85.464</v>
      </c>
      <c r="E54" s="130">
        <f aca="true" t="shared" si="15" ref="E54:E64">D54-C54</f>
        <v>0.06929999999999836</v>
      </c>
      <c r="F54" s="111">
        <f aca="true" t="shared" si="16" ref="F54:F64">((10^6)*E54/G54)</f>
        <v>223.88782993570373</v>
      </c>
      <c r="G54" s="131">
        <f aca="true" t="shared" si="17" ref="G54:G64">I54-J54</f>
        <v>309.53</v>
      </c>
      <c r="H54" s="109">
        <v>49</v>
      </c>
      <c r="I54" s="151">
        <v>688.38</v>
      </c>
      <c r="J54" s="151">
        <v>378.85</v>
      </c>
    </row>
    <row r="55" spans="1:10" ht="18.75" customHeight="1">
      <c r="A55" s="134"/>
      <c r="B55" s="133">
        <v>2</v>
      </c>
      <c r="C55" s="142">
        <v>87.4766</v>
      </c>
      <c r="D55" s="142">
        <v>87.5318</v>
      </c>
      <c r="E55" s="130">
        <f t="shared" si="15"/>
        <v>0.05519999999999925</v>
      </c>
      <c r="F55" s="111">
        <f t="shared" si="16"/>
        <v>178.93030794165077</v>
      </c>
      <c r="G55" s="131">
        <f t="shared" si="17"/>
        <v>308.49999999999994</v>
      </c>
      <c r="H55" s="109">
        <v>50</v>
      </c>
      <c r="I55" s="151">
        <v>683.55</v>
      </c>
      <c r="J55" s="151">
        <v>375.05</v>
      </c>
    </row>
    <row r="56" spans="1:10" ht="18.75" customHeight="1">
      <c r="A56" s="134"/>
      <c r="B56" s="132">
        <v>3</v>
      </c>
      <c r="C56" s="142">
        <v>85.863</v>
      </c>
      <c r="D56" s="142">
        <v>85.9148</v>
      </c>
      <c r="E56" s="130">
        <f t="shared" si="15"/>
        <v>0.05180000000000007</v>
      </c>
      <c r="F56" s="111">
        <f t="shared" si="16"/>
        <v>147.46491302986328</v>
      </c>
      <c r="G56" s="131">
        <f t="shared" si="17"/>
        <v>351.2699999999999</v>
      </c>
      <c r="H56" s="109">
        <v>51</v>
      </c>
      <c r="I56" s="151">
        <v>830.43</v>
      </c>
      <c r="J56" s="151">
        <v>479.16</v>
      </c>
    </row>
    <row r="57" spans="1:10" ht="18.75" customHeight="1">
      <c r="A57" s="134">
        <v>21107</v>
      </c>
      <c r="B57" s="133">
        <v>4</v>
      </c>
      <c r="C57" s="142">
        <v>85.0063</v>
      </c>
      <c r="D57" s="142">
        <v>85.0101</v>
      </c>
      <c r="E57" s="130">
        <f t="shared" si="15"/>
        <v>0.0037999999999982492</v>
      </c>
      <c r="F57" s="111">
        <f t="shared" si="16"/>
        <v>13.110681755445242</v>
      </c>
      <c r="G57" s="131">
        <f t="shared" si="17"/>
        <v>289.84000000000003</v>
      </c>
      <c r="H57" s="109">
        <v>52</v>
      </c>
      <c r="I57" s="151">
        <v>819.73</v>
      </c>
      <c r="J57" s="151">
        <v>529.89</v>
      </c>
    </row>
    <row r="58" spans="1:10" ht="18.75" customHeight="1">
      <c r="A58" s="134"/>
      <c r="B58" s="132">
        <v>5</v>
      </c>
      <c r="C58" s="142">
        <v>85.0465</v>
      </c>
      <c r="D58" s="142">
        <v>85.0522</v>
      </c>
      <c r="E58" s="130">
        <f t="shared" si="15"/>
        <v>0.005700000000004479</v>
      </c>
      <c r="F58" s="111">
        <f t="shared" si="16"/>
        <v>21.506999207653767</v>
      </c>
      <c r="G58" s="131">
        <f t="shared" si="17"/>
        <v>265.0300000000001</v>
      </c>
      <c r="H58" s="109">
        <v>53</v>
      </c>
      <c r="I58" s="151">
        <v>821.33</v>
      </c>
      <c r="J58" s="151">
        <v>556.3</v>
      </c>
    </row>
    <row r="59" spans="1:10" ht="18.75" customHeight="1">
      <c r="A59" s="134"/>
      <c r="B59" s="133">
        <v>6</v>
      </c>
      <c r="C59" s="142">
        <v>87.391</v>
      </c>
      <c r="D59" s="142">
        <v>87.3953</v>
      </c>
      <c r="E59" s="130">
        <f t="shared" si="15"/>
        <v>0.004300000000000637</v>
      </c>
      <c r="F59" s="111">
        <f t="shared" si="16"/>
        <v>13.630888226718557</v>
      </c>
      <c r="G59" s="131">
        <f t="shared" si="17"/>
        <v>315.46000000000004</v>
      </c>
      <c r="H59" s="109">
        <v>54</v>
      </c>
      <c r="I59" s="151">
        <v>682.84</v>
      </c>
      <c r="J59" s="151">
        <v>367.38</v>
      </c>
    </row>
    <row r="60" spans="1:10" ht="18.75" customHeight="1">
      <c r="A60" s="134">
        <v>21114</v>
      </c>
      <c r="B60" s="132">
        <v>7</v>
      </c>
      <c r="C60" s="142">
        <v>86.4135</v>
      </c>
      <c r="D60" s="142">
        <v>86.4147</v>
      </c>
      <c r="E60" s="130">
        <f t="shared" si="15"/>
        <v>0.0011999999999972033</v>
      </c>
      <c r="F60" s="111">
        <f t="shared" si="16"/>
        <v>4.407551605073104</v>
      </c>
      <c r="G60" s="131">
        <f t="shared" si="17"/>
        <v>272.26</v>
      </c>
      <c r="H60" s="109">
        <v>55</v>
      </c>
      <c r="I60" s="151">
        <v>795.77</v>
      </c>
      <c r="J60" s="151">
        <v>523.51</v>
      </c>
    </row>
    <row r="61" spans="1:10" ht="18.75" customHeight="1">
      <c r="A61" s="134"/>
      <c r="B61" s="133">
        <v>8</v>
      </c>
      <c r="C61" s="142">
        <v>84.791</v>
      </c>
      <c r="D61" s="142">
        <v>84.7926</v>
      </c>
      <c r="E61" s="130">
        <f t="shared" si="15"/>
        <v>0.001599999999996271</v>
      </c>
      <c r="F61" s="111">
        <f t="shared" si="16"/>
        <v>6.073719773739784</v>
      </c>
      <c r="G61" s="131">
        <f t="shared" si="17"/>
        <v>263.42999999999995</v>
      </c>
      <c r="H61" s="109">
        <v>56</v>
      </c>
      <c r="I61" s="151">
        <v>782.18</v>
      </c>
      <c r="J61" s="151">
        <v>518.75</v>
      </c>
    </row>
    <row r="62" spans="1:10" ht="18.75" customHeight="1">
      <c r="A62" s="134"/>
      <c r="B62" s="132">
        <v>9</v>
      </c>
      <c r="C62" s="142">
        <v>87.63</v>
      </c>
      <c r="D62" s="142">
        <v>87.6351</v>
      </c>
      <c r="E62" s="130">
        <f t="shared" si="15"/>
        <v>0.005099999999998772</v>
      </c>
      <c r="F62" s="111">
        <f t="shared" si="16"/>
        <v>14.77832512314915</v>
      </c>
      <c r="G62" s="131">
        <f t="shared" si="17"/>
        <v>345.1</v>
      </c>
      <c r="H62" s="109">
        <v>57</v>
      </c>
      <c r="I62" s="151">
        <v>697.86</v>
      </c>
      <c r="J62" s="151">
        <v>352.76</v>
      </c>
    </row>
    <row r="63" spans="1:10" ht="18.75" customHeight="1">
      <c r="A63" s="134">
        <v>21129</v>
      </c>
      <c r="B63" s="133">
        <v>1</v>
      </c>
      <c r="C63" s="142">
        <v>85.4085</v>
      </c>
      <c r="D63" s="142">
        <v>85.537</v>
      </c>
      <c r="E63" s="130">
        <f t="shared" si="15"/>
        <v>0.1285000000000025</v>
      </c>
      <c r="F63" s="111">
        <f t="shared" si="16"/>
        <v>530.2686419345623</v>
      </c>
      <c r="G63" s="131">
        <f t="shared" si="17"/>
        <v>242.33000000000004</v>
      </c>
      <c r="H63" s="109">
        <v>58</v>
      </c>
      <c r="I63" s="151">
        <v>820.74</v>
      </c>
      <c r="J63" s="151">
        <v>578.41</v>
      </c>
    </row>
    <row r="64" spans="1:10" ht="18.75" customHeight="1">
      <c r="A64" s="134"/>
      <c r="B64" s="133">
        <v>2</v>
      </c>
      <c r="C64" s="142">
        <v>87.4766</v>
      </c>
      <c r="D64" s="142">
        <v>87.6124</v>
      </c>
      <c r="E64" s="130">
        <f t="shared" si="15"/>
        <v>0.13579999999998904</v>
      </c>
      <c r="F64" s="111">
        <f t="shared" si="16"/>
        <v>521.08514638728</v>
      </c>
      <c r="G64" s="131">
        <f t="shared" si="17"/>
        <v>260.60999999999996</v>
      </c>
      <c r="H64" s="109">
        <v>59</v>
      </c>
      <c r="I64" s="151">
        <v>695.42</v>
      </c>
      <c r="J64" s="151">
        <v>434.81</v>
      </c>
    </row>
    <row r="65" spans="1:10" ht="18.75" customHeight="1">
      <c r="A65" s="134"/>
      <c r="B65" s="133">
        <v>3</v>
      </c>
      <c r="C65" s="142">
        <v>85.8589</v>
      </c>
      <c r="D65" s="142">
        <v>86.0254</v>
      </c>
      <c r="E65" s="130">
        <f aca="true" t="shared" si="18" ref="E65:E128">D65-C65</f>
        <v>0.1664999999999992</v>
      </c>
      <c r="F65" s="111">
        <f aca="true" t="shared" si="19" ref="F65:F128">((10^6)*E65/G65)</f>
        <v>544.2955214122236</v>
      </c>
      <c r="G65" s="131">
        <f aca="true" t="shared" si="20" ref="G65:G128">I65-J65</f>
        <v>305.90000000000003</v>
      </c>
      <c r="H65" s="109">
        <v>60</v>
      </c>
      <c r="I65" s="151">
        <v>817.83</v>
      </c>
      <c r="J65" s="151">
        <v>511.93</v>
      </c>
    </row>
    <row r="66" spans="1:10" ht="18.75" customHeight="1">
      <c r="A66" s="134">
        <v>21137</v>
      </c>
      <c r="B66" s="133">
        <v>4</v>
      </c>
      <c r="C66" s="142">
        <v>85.016</v>
      </c>
      <c r="D66" s="142">
        <v>85.0202</v>
      </c>
      <c r="E66" s="130">
        <f t="shared" si="18"/>
        <v>0.004199999999997317</v>
      </c>
      <c r="F66" s="111">
        <f t="shared" si="19"/>
        <v>15.901862789630913</v>
      </c>
      <c r="G66" s="131">
        <f t="shared" si="20"/>
        <v>264.12</v>
      </c>
      <c r="H66" s="109">
        <v>61</v>
      </c>
      <c r="I66" s="151">
        <v>684.77</v>
      </c>
      <c r="J66" s="151">
        <v>420.65</v>
      </c>
    </row>
    <row r="67" spans="1:10" ht="18.75" customHeight="1">
      <c r="A67" s="134"/>
      <c r="B67" s="133">
        <v>5</v>
      </c>
      <c r="C67" s="142">
        <v>85.0294</v>
      </c>
      <c r="D67" s="142">
        <v>85.0323</v>
      </c>
      <c r="E67" s="130">
        <f t="shared" si="18"/>
        <v>0.002900000000011005</v>
      </c>
      <c r="F67" s="111">
        <f t="shared" si="19"/>
        <v>10.880576295392656</v>
      </c>
      <c r="G67" s="131">
        <f t="shared" si="20"/>
        <v>266.53000000000003</v>
      </c>
      <c r="H67" s="109">
        <v>62</v>
      </c>
      <c r="I67" s="151">
        <v>644.61</v>
      </c>
      <c r="J67" s="151">
        <v>378.08</v>
      </c>
    </row>
    <row r="68" spans="1:10" ht="18.75" customHeight="1">
      <c r="A68" s="134"/>
      <c r="B68" s="133">
        <v>6</v>
      </c>
      <c r="C68" s="142">
        <v>87.369</v>
      </c>
      <c r="D68" s="142">
        <v>87.3752</v>
      </c>
      <c r="E68" s="130">
        <f t="shared" si="18"/>
        <v>0.006200000000006867</v>
      </c>
      <c r="F68" s="111">
        <f t="shared" si="19"/>
        <v>22.083704363337013</v>
      </c>
      <c r="G68" s="131">
        <f t="shared" si="20"/>
        <v>280.75</v>
      </c>
      <c r="H68" s="109">
        <v>63</v>
      </c>
      <c r="I68" s="151">
        <v>817.72</v>
      </c>
      <c r="J68" s="151">
        <v>536.97</v>
      </c>
    </row>
    <row r="69" spans="1:10" ht="18.75" customHeight="1">
      <c r="A69" s="134">
        <v>21149</v>
      </c>
      <c r="B69" s="133">
        <v>7</v>
      </c>
      <c r="C69" s="142">
        <v>86.4386</v>
      </c>
      <c r="D69" s="142">
        <v>86.439</v>
      </c>
      <c r="E69" s="130">
        <f t="shared" si="18"/>
        <v>0.00039999999999906777</v>
      </c>
      <c r="F69" s="111">
        <f t="shared" si="19"/>
        <v>1.5733165512864529</v>
      </c>
      <c r="G69" s="131">
        <f t="shared" si="20"/>
        <v>254.24</v>
      </c>
      <c r="H69" s="109">
        <v>64</v>
      </c>
      <c r="I69" s="151">
        <v>787.4</v>
      </c>
      <c r="J69" s="151">
        <v>533.16</v>
      </c>
    </row>
    <row r="70" spans="1:10" ht="18.75" customHeight="1">
      <c r="A70" s="134"/>
      <c r="B70" s="133">
        <v>8</v>
      </c>
      <c r="C70" s="142">
        <v>84.787</v>
      </c>
      <c r="D70" s="142">
        <v>84.7873</v>
      </c>
      <c r="E70" s="130">
        <f t="shared" si="18"/>
        <v>0.0002999999999957481</v>
      </c>
      <c r="F70" s="111">
        <f t="shared" si="19"/>
        <v>1.152914953290604</v>
      </c>
      <c r="G70" s="131">
        <f t="shared" si="20"/>
        <v>260.21000000000004</v>
      </c>
      <c r="H70" s="109">
        <v>65</v>
      </c>
      <c r="I70" s="151">
        <v>841.44</v>
      </c>
      <c r="J70" s="151">
        <v>581.23</v>
      </c>
    </row>
    <row r="71" spans="1:10" ht="18.75" customHeight="1">
      <c r="A71" s="134"/>
      <c r="B71" s="133">
        <v>9</v>
      </c>
      <c r="C71" s="142">
        <v>87.6393</v>
      </c>
      <c r="D71" s="142">
        <v>87.6395</v>
      </c>
      <c r="E71" s="130">
        <f t="shared" si="18"/>
        <v>0.00019999999999242846</v>
      </c>
      <c r="F71" s="111">
        <f t="shared" si="19"/>
        <v>0.7747433662305965</v>
      </c>
      <c r="G71" s="131">
        <f t="shared" si="20"/>
        <v>258.15</v>
      </c>
      <c r="H71" s="109">
        <v>66</v>
      </c>
      <c r="I71" s="151">
        <v>816.88</v>
      </c>
      <c r="J71" s="151">
        <v>558.73</v>
      </c>
    </row>
    <row r="72" spans="1:10" ht="18.75" customHeight="1">
      <c r="A72" s="134">
        <v>21157</v>
      </c>
      <c r="B72" s="133">
        <v>1</v>
      </c>
      <c r="C72" s="142">
        <v>85.3946</v>
      </c>
      <c r="D72" s="142">
        <v>85.3985</v>
      </c>
      <c r="E72" s="130">
        <f t="shared" si="18"/>
        <v>0.003900000000001569</v>
      </c>
      <c r="F72" s="111">
        <f t="shared" si="19"/>
        <v>13.996554694234744</v>
      </c>
      <c r="G72" s="131">
        <f t="shared" si="20"/>
        <v>278.64</v>
      </c>
      <c r="H72" s="109">
        <v>67</v>
      </c>
      <c r="I72" s="151">
        <v>824.05</v>
      </c>
      <c r="J72" s="151">
        <v>545.41</v>
      </c>
    </row>
    <row r="73" spans="1:10" ht="18.75" customHeight="1">
      <c r="A73" s="134"/>
      <c r="B73" s="133">
        <v>2</v>
      </c>
      <c r="C73" s="142">
        <v>87.4666</v>
      </c>
      <c r="D73" s="142">
        <v>87.4698</v>
      </c>
      <c r="E73" s="130">
        <f t="shared" si="18"/>
        <v>0.003200000000006753</v>
      </c>
      <c r="F73" s="111">
        <f t="shared" si="19"/>
        <v>10.899553799539333</v>
      </c>
      <c r="G73" s="131">
        <f t="shared" si="20"/>
        <v>293.59000000000003</v>
      </c>
      <c r="H73" s="109">
        <v>68</v>
      </c>
      <c r="I73" s="151">
        <v>687.2</v>
      </c>
      <c r="J73" s="151">
        <v>393.61</v>
      </c>
    </row>
    <row r="74" spans="1:10" ht="18.75" customHeight="1">
      <c r="A74" s="134"/>
      <c r="B74" s="133">
        <v>3</v>
      </c>
      <c r="C74" s="142">
        <v>85.843</v>
      </c>
      <c r="D74" s="142">
        <v>85.8435</v>
      </c>
      <c r="E74" s="130">
        <f t="shared" si="18"/>
        <v>0.0005000000000023874</v>
      </c>
      <c r="F74" s="111">
        <f t="shared" si="19"/>
        <v>1.1112345816254858</v>
      </c>
      <c r="G74" s="131">
        <f t="shared" si="20"/>
        <v>449.95000000000005</v>
      </c>
      <c r="H74" s="109">
        <v>69</v>
      </c>
      <c r="I74" s="151">
        <v>766.48</v>
      </c>
      <c r="J74" s="151">
        <v>316.53</v>
      </c>
    </row>
    <row r="75" spans="1:10" ht="18.75" customHeight="1">
      <c r="A75" s="134">
        <v>21169</v>
      </c>
      <c r="B75" s="133">
        <v>4</v>
      </c>
      <c r="C75" s="142">
        <v>85.0013</v>
      </c>
      <c r="D75" s="142">
        <v>85.0097</v>
      </c>
      <c r="E75" s="130">
        <f t="shared" si="18"/>
        <v>0.008399999999994634</v>
      </c>
      <c r="F75" s="111">
        <f t="shared" si="19"/>
        <v>35.38182890356191</v>
      </c>
      <c r="G75" s="131">
        <f t="shared" si="20"/>
        <v>237.41000000000003</v>
      </c>
      <c r="H75" s="109">
        <v>70</v>
      </c>
      <c r="I75" s="151">
        <v>618</v>
      </c>
      <c r="J75" s="151">
        <v>380.59</v>
      </c>
    </row>
    <row r="76" spans="1:10" ht="18.75" customHeight="1">
      <c r="A76" s="134"/>
      <c r="B76" s="133">
        <v>5</v>
      </c>
      <c r="C76" s="142">
        <v>85.0307</v>
      </c>
      <c r="D76" s="142">
        <v>85.0317</v>
      </c>
      <c r="E76" s="130">
        <f t="shared" si="18"/>
        <v>0.0010000000000047748</v>
      </c>
      <c r="F76" s="111">
        <f t="shared" si="19"/>
        <v>4.03209548004022</v>
      </c>
      <c r="G76" s="131">
        <f t="shared" si="20"/>
        <v>248.01</v>
      </c>
      <c r="H76" s="109">
        <v>71</v>
      </c>
      <c r="I76" s="151">
        <v>800.15</v>
      </c>
      <c r="J76" s="151">
        <v>552.14</v>
      </c>
    </row>
    <row r="77" spans="1:10" ht="18.75" customHeight="1">
      <c r="A77" s="134"/>
      <c r="B77" s="133">
        <v>6</v>
      </c>
      <c r="C77" s="142">
        <v>87.3736</v>
      </c>
      <c r="D77" s="142">
        <v>87.3808</v>
      </c>
      <c r="E77" s="130">
        <f t="shared" si="18"/>
        <v>0.007199999999997431</v>
      </c>
      <c r="F77" s="111">
        <f t="shared" si="19"/>
        <v>23.910733262478182</v>
      </c>
      <c r="G77" s="131">
        <f t="shared" si="20"/>
        <v>301.12</v>
      </c>
      <c r="H77" s="109">
        <v>72</v>
      </c>
      <c r="I77" s="151">
        <v>856.27</v>
      </c>
      <c r="J77" s="151">
        <v>555.15</v>
      </c>
    </row>
    <row r="78" spans="1:10" ht="18.75" customHeight="1">
      <c r="A78" s="134">
        <v>21176</v>
      </c>
      <c r="B78" s="133">
        <v>7</v>
      </c>
      <c r="C78" s="142">
        <v>86.4248</v>
      </c>
      <c r="D78" s="142">
        <v>86.4299</v>
      </c>
      <c r="E78" s="130">
        <f t="shared" si="18"/>
        <v>0.005099999999998772</v>
      </c>
      <c r="F78" s="111">
        <f t="shared" si="19"/>
        <v>16.579973992193665</v>
      </c>
      <c r="G78" s="131">
        <f t="shared" si="20"/>
        <v>307.6</v>
      </c>
      <c r="H78" s="109">
        <v>73</v>
      </c>
      <c r="I78" s="151">
        <v>827.83</v>
      </c>
      <c r="J78" s="151">
        <v>520.23</v>
      </c>
    </row>
    <row r="79" spans="1:10" ht="18.75" customHeight="1">
      <c r="A79" s="134"/>
      <c r="B79" s="133">
        <v>8</v>
      </c>
      <c r="C79" s="142">
        <v>84.7895</v>
      </c>
      <c r="D79" s="142">
        <v>84.7917</v>
      </c>
      <c r="E79" s="130">
        <f t="shared" si="18"/>
        <v>0.002200000000001978</v>
      </c>
      <c r="F79" s="111">
        <f t="shared" si="19"/>
        <v>7.9040022993532295</v>
      </c>
      <c r="G79" s="131">
        <f t="shared" si="20"/>
        <v>278.34000000000003</v>
      </c>
      <c r="H79" s="109">
        <v>74</v>
      </c>
      <c r="I79" s="151">
        <v>797.26</v>
      </c>
      <c r="J79" s="151">
        <v>518.92</v>
      </c>
    </row>
    <row r="80" spans="1:10" ht="18.75" customHeight="1">
      <c r="A80" s="134"/>
      <c r="B80" s="133">
        <v>9</v>
      </c>
      <c r="C80" s="142">
        <v>87.6357</v>
      </c>
      <c r="D80" s="142">
        <v>87.6382</v>
      </c>
      <c r="E80" s="130">
        <f t="shared" si="18"/>
        <v>0.0024999999999977263</v>
      </c>
      <c r="F80" s="111">
        <f t="shared" si="19"/>
        <v>7.688995509619629</v>
      </c>
      <c r="G80" s="131">
        <f t="shared" si="20"/>
        <v>325.14</v>
      </c>
      <c r="H80" s="109">
        <v>75</v>
      </c>
      <c r="I80" s="151">
        <v>720.25</v>
      </c>
      <c r="J80" s="151">
        <v>395.11</v>
      </c>
    </row>
    <row r="81" spans="1:10" ht="18.75" customHeight="1">
      <c r="A81" s="134">
        <v>21191</v>
      </c>
      <c r="B81" s="133">
        <v>1</v>
      </c>
      <c r="C81" s="142">
        <v>85.4276</v>
      </c>
      <c r="D81" s="142">
        <v>85.428</v>
      </c>
      <c r="E81" s="175">
        <f t="shared" si="18"/>
        <v>0.00039999999999906777</v>
      </c>
      <c r="F81" s="176">
        <f t="shared" si="19"/>
        <v>1.468536603271414</v>
      </c>
      <c r="G81" s="177">
        <f t="shared" si="20"/>
        <v>272.38</v>
      </c>
      <c r="H81" s="178">
        <v>76</v>
      </c>
      <c r="I81" s="151">
        <v>837.25</v>
      </c>
      <c r="J81" s="151">
        <v>564.87</v>
      </c>
    </row>
    <row r="82" spans="1:10" ht="18.75" customHeight="1">
      <c r="A82" s="134"/>
      <c r="B82" s="133">
        <v>2</v>
      </c>
      <c r="C82" s="142">
        <v>87.5036</v>
      </c>
      <c r="D82" s="142">
        <v>87.5042</v>
      </c>
      <c r="E82" s="175">
        <f t="shared" si="18"/>
        <v>0.0005999999999914962</v>
      </c>
      <c r="F82" s="176">
        <f t="shared" si="19"/>
        <v>1.671495431222131</v>
      </c>
      <c r="G82" s="177">
        <f t="shared" si="20"/>
        <v>358.96000000000004</v>
      </c>
      <c r="H82" s="178">
        <v>77</v>
      </c>
      <c r="I82" s="151">
        <v>679.1</v>
      </c>
      <c r="J82" s="151">
        <v>320.14</v>
      </c>
    </row>
    <row r="83" spans="1:10" ht="18.75" customHeight="1">
      <c r="A83" s="134"/>
      <c r="B83" s="133">
        <v>3</v>
      </c>
      <c r="C83" s="142">
        <v>85.8738</v>
      </c>
      <c r="D83" s="142">
        <v>85.8746</v>
      </c>
      <c r="E83" s="175">
        <f t="shared" si="18"/>
        <v>0.0007999999999981355</v>
      </c>
      <c r="F83" s="176">
        <f t="shared" si="19"/>
        <v>2.9028629485762756</v>
      </c>
      <c r="G83" s="177">
        <f t="shared" si="20"/>
        <v>275.5899999999999</v>
      </c>
      <c r="H83" s="178">
        <v>78</v>
      </c>
      <c r="I83" s="151">
        <v>790.3</v>
      </c>
      <c r="J83" s="151">
        <v>514.71</v>
      </c>
    </row>
    <row r="84" spans="1:10" ht="18.75" customHeight="1">
      <c r="A84" s="134">
        <v>21199</v>
      </c>
      <c r="B84" s="133">
        <v>4</v>
      </c>
      <c r="C84" s="142">
        <v>85.037</v>
      </c>
      <c r="D84" s="142">
        <v>85.0379</v>
      </c>
      <c r="E84" s="175">
        <f t="shared" si="18"/>
        <v>0.0008999999999872443</v>
      </c>
      <c r="F84" s="176">
        <f t="shared" si="19"/>
        <v>2.843781597533002</v>
      </c>
      <c r="G84" s="177">
        <f t="shared" si="20"/>
        <v>316.47999999999996</v>
      </c>
      <c r="H84" s="178">
        <v>79</v>
      </c>
      <c r="I84" s="151">
        <v>656.4</v>
      </c>
      <c r="J84" s="151">
        <v>339.92</v>
      </c>
    </row>
    <row r="85" spans="1:10" ht="18.75" customHeight="1">
      <c r="A85" s="134"/>
      <c r="B85" s="133">
        <v>5</v>
      </c>
      <c r="C85" s="142">
        <v>85.0504</v>
      </c>
      <c r="D85" s="142">
        <v>85.0505</v>
      </c>
      <c r="E85" s="175">
        <f t="shared" si="18"/>
        <v>0.00010000000000331966</v>
      </c>
      <c r="F85" s="176">
        <f t="shared" si="19"/>
        <v>0.3710299792346381</v>
      </c>
      <c r="G85" s="177">
        <f t="shared" si="20"/>
        <v>269.52</v>
      </c>
      <c r="H85" s="178">
        <v>80</v>
      </c>
      <c r="I85" s="151">
        <v>824.53</v>
      </c>
      <c r="J85" s="151">
        <v>555.01</v>
      </c>
    </row>
    <row r="86" spans="1:10" ht="18.75" customHeight="1">
      <c r="A86" s="134"/>
      <c r="B86" s="133">
        <v>6</v>
      </c>
      <c r="C86" s="142">
        <v>87.4157</v>
      </c>
      <c r="D86" s="142">
        <v>87.4158</v>
      </c>
      <c r="E86" s="175">
        <f t="shared" si="18"/>
        <v>0.00010000000000331966</v>
      </c>
      <c r="F86" s="176">
        <f t="shared" si="19"/>
        <v>0.36662267195820364</v>
      </c>
      <c r="G86" s="177">
        <f t="shared" si="20"/>
        <v>272.7600000000001</v>
      </c>
      <c r="H86" s="178">
        <v>81</v>
      </c>
      <c r="I86" s="151">
        <v>837.19</v>
      </c>
      <c r="J86" s="151">
        <v>564.43</v>
      </c>
    </row>
    <row r="87" spans="1:10" ht="18.75" customHeight="1">
      <c r="A87" s="134">
        <v>21207</v>
      </c>
      <c r="B87" s="133">
        <v>7</v>
      </c>
      <c r="C87" s="142">
        <v>86.4515</v>
      </c>
      <c r="D87" s="142">
        <v>86.4537</v>
      </c>
      <c r="E87" s="175">
        <f t="shared" si="18"/>
        <v>0.002200000000001978</v>
      </c>
      <c r="F87" s="176">
        <f t="shared" si="19"/>
        <v>6.77214800222243</v>
      </c>
      <c r="G87" s="177">
        <f t="shared" si="20"/>
        <v>324.85999999999996</v>
      </c>
      <c r="H87" s="178">
        <v>82</v>
      </c>
      <c r="I87" s="151">
        <v>702.3</v>
      </c>
      <c r="J87" s="151">
        <v>377.44</v>
      </c>
    </row>
    <row r="88" spans="1:10" ht="18.75" customHeight="1">
      <c r="A88" s="134"/>
      <c r="B88" s="133">
        <v>8</v>
      </c>
      <c r="C88" s="142">
        <v>84.8367</v>
      </c>
      <c r="D88" s="142">
        <v>84.8392</v>
      </c>
      <c r="E88" s="175">
        <f t="shared" si="18"/>
        <v>0.002500000000011937</v>
      </c>
      <c r="F88" s="176">
        <f t="shared" si="19"/>
        <v>7.771940187185431</v>
      </c>
      <c r="G88" s="177">
        <f t="shared" si="20"/>
        <v>321.66999999999996</v>
      </c>
      <c r="H88" s="178">
        <v>83</v>
      </c>
      <c r="I88" s="151">
        <v>829.06</v>
      </c>
      <c r="J88" s="151">
        <v>507.39</v>
      </c>
    </row>
    <row r="89" spans="1:10" ht="18.75" customHeight="1">
      <c r="A89" s="134"/>
      <c r="B89" s="133">
        <v>9</v>
      </c>
      <c r="C89" s="142">
        <v>87.6761</v>
      </c>
      <c r="D89" s="142">
        <v>87.679</v>
      </c>
      <c r="E89" s="175">
        <f t="shared" si="18"/>
        <v>0.002899999999996794</v>
      </c>
      <c r="F89" s="176">
        <f t="shared" si="19"/>
        <v>8.833384099898856</v>
      </c>
      <c r="G89" s="177">
        <f t="shared" si="20"/>
        <v>328.29999999999995</v>
      </c>
      <c r="H89" s="178">
        <v>84</v>
      </c>
      <c r="I89" s="151">
        <v>695.81</v>
      </c>
      <c r="J89" s="151">
        <v>367.51</v>
      </c>
    </row>
    <row r="90" spans="1:10" ht="18.75" customHeight="1">
      <c r="A90" s="134">
        <v>21219</v>
      </c>
      <c r="B90" s="133">
        <v>1</v>
      </c>
      <c r="C90" s="142">
        <v>85.4112</v>
      </c>
      <c r="D90" s="142">
        <v>85.42</v>
      </c>
      <c r="E90" s="175">
        <f t="shared" si="18"/>
        <v>0.008800000000007913</v>
      </c>
      <c r="F90" s="176">
        <f t="shared" si="19"/>
        <v>29.702636108981373</v>
      </c>
      <c r="G90" s="177">
        <f t="shared" si="20"/>
        <v>296.27000000000004</v>
      </c>
      <c r="H90" s="178">
        <v>85</v>
      </c>
      <c r="I90" s="151">
        <v>644.84</v>
      </c>
      <c r="J90" s="151">
        <v>348.57</v>
      </c>
    </row>
    <row r="91" spans="1:10" ht="18.75" customHeight="1">
      <c r="A91" s="134"/>
      <c r="B91" s="133">
        <v>2</v>
      </c>
      <c r="C91" s="142">
        <v>87.4919</v>
      </c>
      <c r="D91" s="142">
        <v>87.4962</v>
      </c>
      <c r="E91" s="175">
        <f t="shared" si="18"/>
        <v>0.004300000000000637</v>
      </c>
      <c r="F91" s="176">
        <f t="shared" si="19"/>
        <v>14.464477933263714</v>
      </c>
      <c r="G91" s="177">
        <f t="shared" si="20"/>
        <v>297.28</v>
      </c>
      <c r="H91" s="178">
        <v>86</v>
      </c>
      <c r="I91" s="151">
        <v>667.51</v>
      </c>
      <c r="J91" s="151">
        <v>370.23</v>
      </c>
    </row>
    <row r="92" spans="1:10" ht="18.75" customHeight="1">
      <c r="A92" s="134"/>
      <c r="B92" s="133">
        <v>3</v>
      </c>
      <c r="C92" s="142">
        <v>85.831</v>
      </c>
      <c r="D92" s="142">
        <v>85.8416</v>
      </c>
      <c r="E92" s="175">
        <f t="shared" si="18"/>
        <v>0.010599999999996612</v>
      </c>
      <c r="F92" s="176">
        <f t="shared" si="19"/>
        <v>40.4827375496357</v>
      </c>
      <c r="G92" s="177">
        <f t="shared" si="20"/>
        <v>261.84000000000003</v>
      </c>
      <c r="H92" s="178">
        <v>87</v>
      </c>
      <c r="I92" s="151">
        <v>803.07</v>
      </c>
      <c r="J92" s="151">
        <v>541.23</v>
      </c>
    </row>
    <row r="93" spans="1:10" ht="18.75" customHeight="1">
      <c r="A93" s="134">
        <v>21228</v>
      </c>
      <c r="B93" s="133">
        <v>4</v>
      </c>
      <c r="C93" s="142">
        <v>85.0263</v>
      </c>
      <c r="D93" s="142">
        <v>85.0304</v>
      </c>
      <c r="E93" s="175">
        <f t="shared" si="18"/>
        <v>0.004099999999993997</v>
      </c>
      <c r="F93" s="176">
        <f t="shared" si="19"/>
        <v>12.394195888736391</v>
      </c>
      <c r="G93" s="177">
        <f t="shared" si="20"/>
        <v>330.79999999999995</v>
      </c>
      <c r="H93" s="178">
        <v>88</v>
      </c>
      <c r="I93" s="151">
        <v>699.93</v>
      </c>
      <c r="J93" s="151">
        <v>369.13</v>
      </c>
    </row>
    <row r="94" spans="1:10" ht="18.75" customHeight="1">
      <c r="A94" s="134"/>
      <c r="B94" s="133">
        <v>5</v>
      </c>
      <c r="C94" s="142">
        <v>85.056</v>
      </c>
      <c r="D94" s="142">
        <v>85.061</v>
      </c>
      <c r="E94" s="175">
        <f t="shared" si="18"/>
        <v>0.005000000000009663</v>
      </c>
      <c r="F94" s="176">
        <f t="shared" si="19"/>
        <v>16.50982334492212</v>
      </c>
      <c r="G94" s="177">
        <f t="shared" si="20"/>
        <v>302.85</v>
      </c>
      <c r="H94" s="178">
        <v>89</v>
      </c>
      <c r="I94" s="151">
        <v>689.12</v>
      </c>
      <c r="J94" s="151">
        <v>386.27</v>
      </c>
    </row>
    <row r="95" spans="1:10" ht="18.75" customHeight="1">
      <c r="A95" s="134"/>
      <c r="B95" s="133">
        <v>6</v>
      </c>
      <c r="C95" s="142">
        <v>87.3875</v>
      </c>
      <c r="D95" s="142">
        <v>87.3936</v>
      </c>
      <c r="E95" s="175">
        <f t="shared" si="18"/>
        <v>0.006100000000003547</v>
      </c>
      <c r="F95" s="176">
        <f t="shared" si="19"/>
        <v>25.740568824388344</v>
      </c>
      <c r="G95" s="177">
        <f t="shared" si="20"/>
        <v>236.9799999999999</v>
      </c>
      <c r="H95" s="178">
        <v>90</v>
      </c>
      <c r="I95" s="151">
        <v>801.31</v>
      </c>
      <c r="J95" s="151">
        <v>564.33</v>
      </c>
    </row>
    <row r="96" spans="1:10" ht="18.75" customHeight="1">
      <c r="A96" s="134">
        <v>21254</v>
      </c>
      <c r="B96" s="133">
        <v>1</v>
      </c>
      <c r="C96" s="142">
        <v>85.3709</v>
      </c>
      <c r="D96" s="142">
        <v>85.3788</v>
      </c>
      <c r="E96" s="175">
        <f t="shared" si="18"/>
        <v>0.007899999999992247</v>
      </c>
      <c r="F96" s="176">
        <f t="shared" si="19"/>
        <v>27.66106442574316</v>
      </c>
      <c r="G96" s="177">
        <f t="shared" si="20"/>
        <v>285.6</v>
      </c>
      <c r="H96" s="178">
        <v>91</v>
      </c>
      <c r="I96" s="151">
        <v>822.99</v>
      </c>
      <c r="J96" s="151">
        <v>537.39</v>
      </c>
    </row>
    <row r="97" spans="1:10" ht="18.75" customHeight="1">
      <c r="A97" s="134"/>
      <c r="B97" s="133">
        <v>2</v>
      </c>
      <c r="C97" s="142">
        <v>87.4904</v>
      </c>
      <c r="D97" s="142">
        <v>87.5033</v>
      </c>
      <c r="E97" s="175">
        <f t="shared" si="18"/>
        <v>0.01290000000000191</v>
      </c>
      <c r="F97" s="176">
        <f t="shared" si="19"/>
        <v>45.215562565726984</v>
      </c>
      <c r="G97" s="177">
        <f t="shared" si="20"/>
        <v>285.3</v>
      </c>
      <c r="H97" s="178">
        <v>92</v>
      </c>
      <c r="I97" s="151">
        <v>639.01</v>
      </c>
      <c r="J97" s="151">
        <v>353.71</v>
      </c>
    </row>
    <row r="98" spans="1:10" ht="18.75" customHeight="1">
      <c r="A98" s="134"/>
      <c r="B98" s="133">
        <v>3</v>
      </c>
      <c r="C98" s="142">
        <v>85.8838</v>
      </c>
      <c r="D98" s="142">
        <v>85.889</v>
      </c>
      <c r="E98" s="175">
        <f t="shared" si="18"/>
        <v>0.005200000000002092</v>
      </c>
      <c r="F98" s="176">
        <f t="shared" si="19"/>
        <v>17.72868296342468</v>
      </c>
      <c r="G98" s="177">
        <f t="shared" si="20"/>
        <v>293.30999999999995</v>
      </c>
      <c r="H98" s="178">
        <v>93</v>
      </c>
      <c r="I98" s="151">
        <v>848.31</v>
      </c>
      <c r="J98" s="151">
        <v>555</v>
      </c>
    </row>
    <row r="99" spans="1:10" ht="18.75" customHeight="1">
      <c r="A99" s="134">
        <v>21269</v>
      </c>
      <c r="B99" s="133">
        <v>4</v>
      </c>
      <c r="C99" s="142">
        <v>85.0467</v>
      </c>
      <c r="D99" s="142">
        <v>85.0515</v>
      </c>
      <c r="E99" s="175">
        <f t="shared" si="18"/>
        <v>0.004800000000003024</v>
      </c>
      <c r="F99" s="176">
        <f t="shared" si="19"/>
        <v>13.31816542272141</v>
      </c>
      <c r="G99" s="177">
        <f t="shared" si="20"/>
        <v>360.41</v>
      </c>
      <c r="H99" s="178">
        <v>94</v>
      </c>
      <c r="I99" s="151">
        <v>728.36</v>
      </c>
      <c r="J99" s="151">
        <v>367.95</v>
      </c>
    </row>
    <row r="100" spans="1:10" ht="18.75" customHeight="1">
      <c r="A100" s="134"/>
      <c r="B100" s="133">
        <v>5</v>
      </c>
      <c r="C100" s="142">
        <v>85.0703</v>
      </c>
      <c r="D100" s="142">
        <v>85.073</v>
      </c>
      <c r="E100" s="175">
        <f t="shared" si="18"/>
        <v>0.0026999999999901547</v>
      </c>
      <c r="F100" s="176">
        <f t="shared" si="19"/>
        <v>9.398496240567233</v>
      </c>
      <c r="G100" s="177">
        <f t="shared" si="20"/>
        <v>287.28</v>
      </c>
      <c r="H100" s="178">
        <v>95</v>
      </c>
      <c r="I100" s="151">
        <v>808.42</v>
      </c>
      <c r="J100" s="151">
        <v>521.14</v>
      </c>
    </row>
    <row r="101" spans="1:10" ht="18.75" customHeight="1">
      <c r="A101" s="179"/>
      <c r="B101" s="180">
        <v>6</v>
      </c>
      <c r="C101" s="181">
        <v>87.4285</v>
      </c>
      <c r="D101" s="181">
        <v>87.4326</v>
      </c>
      <c r="E101" s="182">
        <f t="shared" si="18"/>
        <v>0.004099999999993997</v>
      </c>
      <c r="F101" s="183">
        <f t="shared" si="19"/>
        <v>13.062316808952458</v>
      </c>
      <c r="G101" s="184">
        <f t="shared" si="20"/>
        <v>313.88</v>
      </c>
      <c r="H101" s="185">
        <v>96</v>
      </c>
      <c r="I101" s="186">
        <v>658.26</v>
      </c>
      <c r="J101" s="186">
        <v>344.38</v>
      </c>
    </row>
    <row r="102" spans="1:10" ht="18.75" customHeight="1">
      <c r="A102" s="187">
        <v>21276</v>
      </c>
      <c r="B102" s="188">
        <v>19</v>
      </c>
      <c r="C102" s="189">
        <v>88.9856</v>
      </c>
      <c r="D102" s="189">
        <v>88.9903</v>
      </c>
      <c r="E102" s="190">
        <f t="shared" si="18"/>
        <v>0.004699999999999704</v>
      </c>
      <c r="F102" s="191">
        <f t="shared" si="19"/>
        <v>17.998008730947785</v>
      </c>
      <c r="G102" s="192">
        <f t="shared" si="20"/>
        <v>261.14</v>
      </c>
      <c r="H102" s="193">
        <v>1</v>
      </c>
      <c r="I102" s="194">
        <v>779.55</v>
      </c>
      <c r="J102" s="194">
        <v>518.41</v>
      </c>
    </row>
    <row r="103" spans="1:10" ht="18.75" customHeight="1">
      <c r="A103" s="134"/>
      <c r="B103" s="133">
        <v>20</v>
      </c>
      <c r="C103" s="142">
        <v>84.6747</v>
      </c>
      <c r="D103" s="142">
        <v>84.685</v>
      </c>
      <c r="E103" s="175">
        <f t="shared" si="18"/>
        <v>0.010300000000000864</v>
      </c>
      <c r="F103" s="176">
        <f t="shared" si="19"/>
        <v>33.00435785696252</v>
      </c>
      <c r="G103" s="177">
        <f t="shared" si="20"/>
        <v>312.08</v>
      </c>
      <c r="H103" s="195">
        <v>2</v>
      </c>
      <c r="I103" s="151">
        <v>650.16</v>
      </c>
      <c r="J103" s="151">
        <v>338.08</v>
      </c>
    </row>
    <row r="104" spans="1:10" ht="18.75" customHeight="1">
      <c r="A104" s="134"/>
      <c r="B104" s="188">
        <v>21</v>
      </c>
      <c r="C104" s="142">
        <v>86.3836</v>
      </c>
      <c r="D104" s="142">
        <v>86.3945</v>
      </c>
      <c r="E104" s="175">
        <f t="shared" si="18"/>
        <v>0.01089999999999236</v>
      </c>
      <c r="F104" s="176">
        <f t="shared" si="19"/>
        <v>35.70843570841068</v>
      </c>
      <c r="G104" s="177">
        <f t="shared" si="20"/>
        <v>305.25</v>
      </c>
      <c r="H104" s="193">
        <v>3</v>
      </c>
      <c r="I104" s="151">
        <v>684.86</v>
      </c>
      <c r="J104" s="151">
        <v>379.61</v>
      </c>
    </row>
    <row r="105" spans="1:10" ht="18.75" customHeight="1">
      <c r="A105" s="134">
        <v>21296</v>
      </c>
      <c r="B105" s="133">
        <v>22</v>
      </c>
      <c r="C105" s="142">
        <v>85.1673</v>
      </c>
      <c r="D105" s="142">
        <v>85.1819</v>
      </c>
      <c r="E105" s="175">
        <f t="shared" si="18"/>
        <v>0.0146000000000015</v>
      </c>
      <c r="F105" s="176">
        <f t="shared" si="19"/>
        <v>50.72614828712912</v>
      </c>
      <c r="G105" s="177">
        <f t="shared" si="20"/>
        <v>287.81999999999994</v>
      </c>
      <c r="H105" s="195">
        <v>4</v>
      </c>
      <c r="I105" s="151">
        <v>750.42</v>
      </c>
      <c r="J105" s="151">
        <v>462.6</v>
      </c>
    </row>
    <row r="106" spans="1:10" ht="18.75" customHeight="1">
      <c r="A106" s="134"/>
      <c r="B106" s="188">
        <v>23</v>
      </c>
      <c r="C106" s="142">
        <v>87.6918</v>
      </c>
      <c r="D106" s="142">
        <v>87.7025</v>
      </c>
      <c r="E106" s="175">
        <f t="shared" si="18"/>
        <v>0.010699999999999932</v>
      </c>
      <c r="F106" s="176">
        <f t="shared" si="19"/>
        <v>32.1022471573008</v>
      </c>
      <c r="G106" s="177">
        <f t="shared" si="20"/>
        <v>333.31</v>
      </c>
      <c r="H106" s="193">
        <v>5</v>
      </c>
      <c r="I106" s="151">
        <v>687.23</v>
      </c>
      <c r="J106" s="151">
        <v>353.92</v>
      </c>
    </row>
    <row r="107" spans="1:10" ht="18.75" customHeight="1">
      <c r="A107" s="134"/>
      <c r="B107" s="133">
        <v>24</v>
      </c>
      <c r="C107" s="142">
        <v>88.0736</v>
      </c>
      <c r="D107" s="142">
        <v>88.0766</v>
      </c>
      <c r="E107" s="175">
        <f t="shared" si="18"/>
        <v>0.0030000000000001137</v>
      </c>
      <c r="F107" s="176">
        <f t="shared" si="19"/>
        <v>8.353055826256755</v>
      </c>
      <c r="G107" s="177">
        <f t="shared" si="20"/>
        <v>359.15000000000003</v>
      </c>
      <c r="H107" s="195">
        <v>6</v>
      </c>
      <c r="I107" s="151">
        <v>757.09</v>
      </c>
      <c r="J107" s="151">
        <v>397.94</v>
      </c>
    </row>
    <row r="108" spans="1:10" ht="18.75" customHeight="1">
      <c r="A108" s="134">
        <v>21312</v>
      </c>
      <c r="B108" s="133">
        <v>1</v>
      </c>
      <c r="C108" s="142">
        <v>85.3833</v>
      </c>
      <c r="D108" s="142">
        <v>85.397</v>
      </c>
      <c r="E108" s="175">
        <f t="shared" si="18"/>
        <v>0.013700000000000045</v>
      </c>
      <c r="F108" s="176">
        <f t="shared" si="19"/>
        <v>46.58913146976824</v>
      </c>
      <c r="G108" s="177">
        <f t="shared" si="20"/>
        <v>294.05999999999995</v>
      </c>
      <c r="H108" s="193">
        <v>7</v>
      </c>
      <c r="I108" s="151">
        <v>872.3</v>
      </c>
      <c r="J108" s="151">
        <v>578.24</v>
      </c>
    </row>
    <row r="109" spans="1:10" ht="18.75" customHeight="1">
      <c r="A109" s="134"/>
      <c r="B109" s="133">
        <v>2</v>
      </c>
      <c r="C109" s="142">
        <v>87.4587</v>
      </c>
      <c r="D109" s="142">
        <v>87.4712</v>
      </c>
      <c r="E109" s="175">
        <f t="shared" si="18"/>
        <v>0.012500000000002842</v>
      </c>
      <c r="F109" s="176">
        <f t="shared" si="19"/>
        <v>46.86386983092581</v>
      </c>
      <c r="G109" s="177">
        <f t="shared" si="20"/>
        <v>266.73</v>
      </c>
      <c r="H109" s="195">
        <v>8</v>
      </c>
      <c r="I109" s="151">
        <v>834.47</v>
      </c>
      <c r="J109" s="151">
        <v>567.74</v>
      </c>
    </row>
    <row r="110" spans="1:10" ht="18.75" customHeight="1">
      <c r="A110" s="134"/>
      <c r="B110" s="133">
        <v>3</v>
      </c>
      <c r="C110" s="142">
        <v>85.8482</v>
      </c>
      <c r="D110" s="142">
        <v>85.8644</v>
      </c>
      <c r="E110" s="175">
        <f t="shared" si="18"/>
        <v>0.016199999999997772</v>
      </c>
      <c r="F110" s="176">
        <f t="shared" si="19"/>
        <v>49.50495049504269</v>
      </c>
      <c r="G110" s="177">
        <f t="shared" si="20"/>
        <v>327.24</v>
      </c>
      <c r="H110" s="193">
        <v>9</v>
      </c>
      <c r="I110" s="151">
        <v>729.12</v>
      </c>
      <c r="J110" s="151">
        <v>401.88</v>
      </c>
    </row>
    <row r="111" spans="1:10" ht="18.75" customHeight="1">
      <c r="A111" s="134">
        <v>21319</v>
      </c>
      <c r="B111" s="133">
        <v>4</v>
      </c>
      <c r="C111" s="142">
        <v>85.0184</v>
      </c>
      <c r="D111" s="142">
        <v>85.0216</v>
      </c>
      <c r="E111" s="175">
        <f t="shared" si="18"/>
        <v>0.003200000000006753</v>
      </c>
      <c r="F111" s="176">
        <f t="shared" si="19"/>
        <v>10.423113253661944</v>
      </c>
      <c r="G111" s="177">
        <f t="shared" si="20"/>
        <v>307.01</v>
      </c>
      <c r="H111" s="195">
        <v>10</v>
      </c>
      <c r="I111" s="151">
        <v>825.39</v>
      </c>
      <c r="J111" s="151">
        <v>518.38</v>
      </c>
    </row>
    <row r="112" spans="1:10" ht="18.75" customHeight="1">
      <c r="A112" s="134"/>
      <c r="B112" s="133">
        <v>5</v>
      </c>
      <c r="C112" s="142">
        <v>85.0303</v>
      </c>
      <c r="D112" s="142">
        <v>85.0349</v>
      </c>
      <c r="E112" s="175">
        <f t="shared" si="18"/>
        <v>0.004599999999996385</v>
      </c>
      <c r="F112" s="176">
        <f t="shared" si="19"/>
        <v>13.986439234991595</v>
      </c>
      <c r="G112" s="177">
        <f t="shared" si="20"/>
        <v>328.88999999999993</v>
      </c>
      <c r="H112" s="193">
        <v>11</v>
      </c>
      <c r="I112" s="151">
        <v>682.81</v>
      </c>
      <c r="J112" s="151">
        <v>353.92</v>
      </c>
    </row>
    <row r="113" spans="1:10" ht="18.75" customHeight="1">
      <c r="A113" s="134"/>
      <c r="B113" s="133">
        <v>6</v>
      </c>
      <c r="C113" s="142">
        <v>87.3984</v>
      </c>
      <c r="D113" s="142">
        <v>87.4038</v>
      </c>
      <c r="E113" s="175">
        <f t="shared" si="18"/>
        <v>0.005400000000008731</v>
      </c>
      <c r="F113" s="176">
        <f t="shared" si="19"/>
        <v>15.57048528014974</v>
      </c>
      <c r="G113" s="177">
        <f t="shared" si="20"/>
        <v>346.81</v>
      </c>
      <c r="H113" s="195">
        <v>12</v>
      </c>
      <c r="I113" s="151">
        <v>713.13</v>
      </c>
      <c r="J113" s="151">
        <v>366.32</v>
      </c>
    </row>
    <row r="114" spans="1:10" ht="23.25">
      <c r="A114" s="134">
        <v>21330</v>
      </c>
      <c r="B114" s="133">
        <v>7</v>
      </c>
      <c r="C114" s="142">
        <v>86.4496</v>
      </c>
      <c r="D114" s="142">
        <v>86.5515</v>
      </c>
      <c r="E114" s="175">
        <f t="shared" si="18"/>
        <v>0.10190000000000055</v>
      </c>
      <c r="F114" s="176">
        <f t="shared" si="19"/>
        <v>284.9074540066</v>
      </c>
      <c r="G114" s="177">
        <f t="shared" si="20"/>
        <v>357.65999999999997</v>
      </c>
      <c r="H114" s="193">
        <v>13</v>
      </c>
      <c r="I114" s="151">
        <v>669.81</v>
      </c>
      <c r="J114" s="151">
        <v>312.15</v>
      </c>
    </row>
    <row r="115" spans="1:10" ht="23.25">
      <c r="A115" s="134"/>
      <c r="B115" s="133">
        <v>8</v>
      </c>
      <c r="C115" s="142">
        <v>84.7928</v>
      </c>
      <c r="D115" s="142">
        <v>84.8824</v>
      </c>
      <c r="E115" s="175">
        <f t="shared" si="18"/>
        <v>0.08960000000000434</v>
      </c>
      <c r="F115" s="176">
        <f t="shared" si="19"/>
        <v>293.9728993733533</v>
      </c>
      <c r="G115" s="177">
        <f t="shared" si="20"/>
        <v>304.78999999999996</v>
      </c>
      <c r="H115" s="195">
        <v>14</v>
      </c>
      <c r="I115" s="151">
        <v>795.89</v>
      </c>
      <c r="J115" s="151">
        <v>491.1</v>
      </c>
    </row>
    <row r="116" spans="1:10" ht="23.25">
      <c r="A116" s="134"/>
      <c r="B116" s="133">
        <v>9</v>
      </c>
      <c r="C116" s="142">
        <v>87.631</v>
      </c>
      <c r="D116" s="142">
        <v>87.7144</v>
      </c>
      <c r="E116" s="175">
        <f t="shared" si="18"/>
        <v>0.08339999999999748</v>
      </c>
      <c r="F116" s="176">
        <f t="shared" si="19"/>
        <v>276.3327921539959</v>
      </c>
      <c r="G116" s="177">
        <f t="shared" si="20"/>
        <v>301.80999999999995</v>
      </c>
      <c r="H116" s="193">
        <v>15</v>
      </c>
      <c r="I116" s="151">
        <v>829.03</v>
      </c>
      <c r="J116" s="151">
        <v>527.22</v>
      </c>
    </row>
    <row r="117" spans="1:10" ht="23.25">
      <c r="A117" s="134">
        <v>21340</v>
      </c>
      <c r="B117" s="133">
        <v>1</v>
      </c>
      <c r="C117" s="142">
        <v>85.4405</v>
      </c>
      <c r="D117" s="142">
        <v>85.4439</v>
      </c>
      <c r="E117" s="175">
        <f t="shared" si="18"/>
        <v>0.0033999999999991815</v>
      </c>
      <c r="F117" s="176">
        <f t="shared" si="19"/>
        <v>10.996830325374154</v>
      </c>
      <c r="G117" s="177">
        <f t="shared" si="20"/>
        <v>309.18000000000006</v>
      </c>
      <c r="H117" s="195">
        <v>16</v>
      </c>
      <c r="I117" s="151">
        <v>849.32</v>
      </c>
      <c r="J117" s="151">
        <v>540.14</v>
      </c>
    </row>
    <row r="118" spans="1:10" ht="23.25">
      <c r="A118" s="134"/>
      <c r="B118" s="133">
        <v>2</v>
      </c>
      <c r="C118" s="142">
        <v>87.472</v>
      </c>
      <c r="D118" s="142">
        <v>87.4775</v>
      </c>
      <c r="E118" s="175">
        <f t="shared" si="18"/>
        <v>0.005500000000012051</v>
      </c>
      <c r="F118" s="176">
        <f t="shared" si="19"/>
        <v>17.405614101750217</v>
      </c>
      <c r="G118" s="177">
        <f t="shared" si="20"/>
        <v>315.99</v>
      </c>
      <c r="H118" s="193">
        <v>17</v>
      </c>
      <c r="I118" s="151">
        <v>730.25</v>
      </c>
      <c r="J118" s="151">
        <v>414.26</v>
      </c>
    </row>
    <row r="119" spans="1:10" ht="23.25">
      <c r="A119" s="134"/>
      <c r="B119" s="133">
        <v>3</v>
      </c>
      <c r="C119" s="142">
        <v>85.8596</v>
      </c>
      <c r="D119" s="142">
        <v>85.8697</v>
      </c>
      <c r="E119" s="175">
        <f t="shared" si="18"/>
        <v>0.010099999999994225</v>
      </c>
      <c r="F119" s="176">
        <f t="shared" si="19"/>
        <v>34.46981331693193</v>
      </c>
      <c r="G119" s="177">
        <f t="shared" si="20"/>
        <v>293.01</v>
      </c>
      <c r="H119" s="195">
        <v>18</v>
      </c>
      <c r="I119" s="151">
        <v>845.12</v>
      </c>
      <c r="J119" s="151">
        <v>552.11</v>
      </c>
    </row>
    <row r="120" spans="1:10" ht="23.25">
      <c r="A120" s="134">
        <v>21354</v>
      </c>
      <c r="B120" s="133">
        <v>4</v>
      </c>
      <c r="C120" s="142">
        <v>85.0366</v>
      </c>
      <c r="D120" s="142">
        <v>85.0441</v>
      </c>
      <c r="E120" s="175">
        <f t="shared" si="18"/>
        <v>0.007499999999993179</v>
      </c>
      <c r="F120" s="176">
        <f t="shared" si="19"/>
        <v>22.12389380528961</v>
      </c>
      <c r="G120" s="177">
        <f t="shared" si="20"/>
        <v>339</v>
      </c>
      <c r="H120" s="193">
        <v>19</v>
      </c>
      <c r="I120" s="151">
        <v>646.78</v>
      </c>
      <c r="J120" s="151">
        <v>307.78</v>
      </c>
    </row>
    <row r="121" spans="1:10" ht="23.25">
      <c r="A121" s="134"/>
      <c r="B121" s="133">
        <v>5</v>
      </c>
      <c r="C121" s="142">
        <v>85.0554</v>
      </c>
      <c r="D121" s="142">
        <v>85.0626</v>
      </c>
      <c r="E121" s="175">
        <f t="shared" si="18"/>
        <v>0.007199999999997431</v>
      </c>
      <c r="F121" s="176">
        <f t="shared" si="19"/>
        <v>27.886440218433837</v>
      </c>
      <c r="G121" s="177">
        <f t="shared" si="20"/>
        <v>258.18999999999994</v>
      </c>
      <c r="H121" s="195">
        <v>20</v>
      </c>
      <c r="I121" s="151">
        <v>822.64</v>
      </c>
      <c r="J121" s="151">
        <v>564.45</v>
      </c>
    </row>
    <row r="122" spans="1:10" ht="23.25">
      <c r="A122" s="134"/>
      <c r="B122" s="133">
        <v>6</v>
      </c>
      <c r="C122" s="142">
        <v>87.3985</v>
      </c>
      <c r="D122" s="142">
        <v>87.4058</v>
      </c>
      <c r="E122" s="175">
        <f t="shared" si="18"/>
        <v>0.00730000000000075</v>
      </c>
      <c r="F122" s="176">
        <f t="shared" si="19"/>
        <v>28.065049402178886</v>
      </c>
      <c r="G122" s="177">
        <f t="shared" si="20"/>
        <v>260.11</v>
      </c>
      <c r="H122" s="193">
        <v>21</v>
      </c>
      <c r="I122" s="151">
        <v>904.62</v>
      </c>
      <c r="J122" s="151">
        <v>644.51</v>
      </c>
    </row>
    <row r="123" spans="1:10" ht="23.25">
      <c r="A123" s="134">
        <v>21361</v>
      </c>
      <c r="B123" s="133">
        <v>7</v>
      </c>
      <c r="C123" s="142">
        <v>86.4246</v>
      </c>
      <c r="D123" s="142">
        <v>86.4388</v>
      </c>
      <c r="E123" s="175">
        <f t="shared" si="18"/>
        <v>0.014200000000002433</v>
      </c>
      <c r="F123" s="176">
        <f t="shared" si="19"/>
        <v>49.791367158744805</v>
      </c>
      <c r="G123" s="177">
        <f t="shared" si="20"/>
        <v>285.19000000000005</v>
      </c>
      <c r="H123" s="195">
        <v>22</v>
      </c>
      <c r="I123" s="151">
        <v>818.7</v>
      </c>
      <c r="J123" s="151">
        <v>533.51</v>
      </c>
    </row>
    <row r="124" spans="1:10" ht="23.25">
      <c r="A124" s="134"/>
      <c r="B124" s="133">
        <v>8</v>
      </c>
      <c r="C124" s="142">
        <v>84.807</v>
      </c>
      <c r="D124" s="142">
        <v>84.818</v>
      </c>
      <c r="E124" s="175">
        <f t="shared" si="18"/>
        <v>0.01099999999999568</v>
      </c>
      <c r="F124" s="176">
        <f t="shared" si="19"/>
        <v>36.46005966190149</v>
      </c>
      <c r="G124" s="177">
        <f t="shared" si="20"/>
        <v>301.7</v>
      </c>
      <c r="H124" s="193">
        <v>23</v>
      </c>
      <c r="I124" s="151">
        <v>799.54</v>
      </c>
      <c r="J124" s="151">
        <v>497.84</v>
      </c>
    </row>
    <row r="125" spans="1:10" ht="23.25">
      <c r="A125" s="134"/>
      <c r="B125" s="133">
        <v>9</v>
      </c>
      <c r="C125" s="142">
        <v>87.646</v>
      </c>
      <c r="D125" s="142">
        <v>87.6602</v>
      </c>
      <c r="E125" s="175">
        <f t="shared" si="18"/>
        <v>0.014200000000002433</v>
      </c>
      <c r="F125" s="176">
        <f t="shared" si="19"/>
        <v>43.843398789682695</v>
      </c>
      <c r="G125" s="177">
        <f t="shared" si="20"/>
        <v>323.88000000000005</v>
      </c>
      <c r="H125" s="195">
        <v>24</v>
      </c>
      <c r="I125" s="151">
        <v>802.97</v>
      </c>
      <c r="J125" s="151">
        <v>479.09</v>
      </c>
    </row>
    <row r="126" spans="1:10" ht="23.25">
      <c r="A126" s="134">
        <v>21374</v>
      </c>
      <c r="B126" s="133">
        <v>1</v>
      </c>
      <c r="C126" s="142">
        <v>85.4156</v>
      </c>
      <c r="D126" s="142">
        <v>85.4325</v>
      </c>
      <c r="E126" s="175">
        <f t="shared" si="18"/>
        <v>0.0169000000000068</v>
      </c>
      <c r="F126" s="176">
        <f t="shared" si="19"/>
        <v>58.83172039269928</v>
      </c>
      <c r="G126" s="177">
        <f t="shared" si="20"/>
        <v>287.26000000000005</v>
      </c>
      <c r="H126" s="193">
        <v>25</v>
      </c>
      <c r="I126" s="151">
        <v>644.84</v>
      </c>
      <c r="J126" s="151">
        <v>357.58</v>
      </c>
    </row>
    <row r="127" spans="1:10" ht="23.25">
      <c r="A127" s="134"/>
      <c r="B127" s="133">
        <v>2</v>
      </c>
      <c r="C127" s="142">
        <v>87.4795</v>
      </c>
      <c r="D127" s="142">
        <v>87.4981</v>
      </c>
      <c r="E127" s="175">
        <f t="shared" si="18"/>
        <v>0.01859999999999218</v>
      </c>
      <c r="F127" s="176">
        <f t="shared" si="19"/>
        <v>61.55475394642809</v>
      </c>
      <c r="G127" s="177">
        <f t="shared" si="20"/>
        <v>302.17</v>
      </c>
      <c r="H127" s="195">
        <v>26</v>
      </c>
      <c r="I127" s="151">
        <v>774.22</v>
      </c>
      <c r="J127" s="151">
        <v>472.05</v>
      </c>
    </row>
    <row r="128" spans="1:10" ht="23.25">
      <c r="A128" s="134"/>
      <c r="B128" s="133">
        <v>3</v>
      </c>
      <c r="C128" s="142">
        <v>85.8647</v>
      </c>
      <c r="D128" s="142">
        <v>85.8826</v>
      </c>
      <c r="E128" s="175">
        <f t="shared" si="18"/>
        <v>0.017899999999997362</v>
      </c>
      <c r="F128" s="176">
        <f t="shared" si="19"/>
        <v>56.44906969409448</v>
      </c>
      <c r="G128" s="177">
        <f t="shared" si="20"/>
        <v>317.1</v>
      </c>
      <c r="H128" s="193">
        <v>27</v>
      </c>
      <c r="I128" s="151">
        <v>726.99</v>
      </c>
      <c r="J128" s="151">
        <v>409.89</v>
      </c>
    </row>
    <row r="129" spans="1:10" ht="23.25">
      <c r="A129" s="134">
        <v>21381</v>
      </c>
      <c r="B129" s="133">
        <v>4</v>
      </c>
      <c r="C129" s="142">
        <v>85.0332</v>
      </c>
      <c r="D129" s="142">
        <v>85.0506</v>
      </c>
      <c r="E129" s="175">
        <f aca="true" t="shared" si="21" ref="E129:E192">D129-C129</f>
        <v>0.017400000000009186</v>
      </c>
      <c r="F129" s="176">
        <f aca="true" t="shared" si="22" ref="F129:F192">((10^6)*E129/G129)</f>
        <v>58.89720069054999</v>
      </c>
      <c r="G129" s="177">
        <f aca="true" t="shared" si="23" ref="G129:G192">I129-J129</f>
        <v>295.43000000000006</v>
      </c>
      <c r="H129" s="193">
        <v>28</v>
      </c>
      <c r="I129" s="151">
        <v>818.85</v>
      </c>
      <c r="J129" s="151">
        <v>523.42</v>
      </c>
    </row>
    <row r="130" spans="1:10" ht="23.25">
      <c r="A130" s="134"/>
      <c r="B130" s="133">
        <v>5</v>
      </c>
      <c r="C130" s="142">
        <v>85.0438</v>
      </c>
      <c r="D130" s="142">
        <v>85.0626</v>
      </c>
      <c r="E130" s="175">
        <f t="shared" si="21"/>
        <v>0.018799999999998818</v>
      </c>
      <c r="F130" s="176">
        <f t="shared" si="22"/>
        <v>55.20805802718943</v>
      </c>
      <c r="G130" s="177">
        <f t="shared" si="23"/>
        <v>340.53000000000003</v>
      </c>
      <c r="H130" s="193">
        <v>29</v>
      </c>
      <c r="I130" s="151">
        <v>832.33</v>
      </c>
      <c r="J130" s="151">
        <v>491.8</v>
      </c>
    </row>
    <row r="131" spans="1:10" ht="23.25">
      <c r="A131" s="134"/>
      <c r="B131" s="133">
        <v>6</v>
      </c>
      <c r="C131" s="142">
        <v>87.41</v>
      </c>
      <c r="D131" s="142">
        <v>87.4298</v>
      </c>
      <c r="E131" s="175">
        <f t="shared" si="21"/>
        <v>0.019800000000003593</v>
      </c>
      <c r="F131" s="176">
        <f t="shared" si="22"/>
        <v>70.29752183484909</v>
      </c>
      <c r="G131" s="177">
        <f t="shared" si="23"/>
        <v>281.65999999999997</v>
      </c>
      <c r="H131" s="193">
        <v>30</v>
      </c>
      <c r="I131" s="151">
        <v>847.23</v>
      </c>
      <c r="J131" s="151">
        <v>565.57</v>
      </c>
    </row>
    <row r="132" spans="1:10" ht="23.25">
      <c r="A132" s="134">
        <v>21389</v>
      </c>
      <c r="B132" s="133">
        <v>7</v>
      </c>
      <c r="C132" s="142">
        <v>86.4533</v>
      </c>
      <c r="D132" s="142">
        <v>86.5068</v>
      </c>
      <c r="E132" s="175">
        <f t="shared" si="21"/>
        <v>0.05349999999999966</v>
      </c>
      <c r="F132" s="176">
        <f t="shared" si="22"/>
        <v>164.3372753801249</v>
      </c>
      <c r="G132" s="177">
        <f t="shared" si="23"/>
        <v>325.54999999999995</v>
      </c>
      <c r="H132" s="193">
        <v>31</v>
      </c>
      <c r="I132" s="151">
        <v>697.66</v>
      </c>
      <c r="J132" s="151">
        <v>372.11</v>
      </c>
    </row>
    <row r="133" spans="1:10" ht="23.25">
      <c r="A133" s="134"/>
      <c r="B133" s="133">
        <v>8</v>
      </c>
      <c r="C133" s="142">
        <v>84.7851</v>
      </c>
      <c r="D133" s="142">
        <v>84.8345</v>
      </c>
      <c r="E133" s="175">
        <f t="shared" si="21"/>
        <v>0.04940000000000566</v>
      </c>
      <c r="F133" s="176">
        <f t="shared" si="22"/>
        <v>158.6333129957473</v>
      </c>
      <c r="G133" s="177">
        <f t="shared" si="23"/>
        <v>311.40999999999997</v>
      </c>
      <c r="H133" s="193">
        <v>32</v>
      </c>
      <c r="I133" s="151">
        <v>670.03</v>
      </c>
      <c r="J133" s="151">
        <v>358.62</v>
      </c>
    </row>
    <row r="134" spans="1:10" ht="23.25">
      <c r="A134" s="134"/>
      <c r="B134" s="133">
        <v>9</v>
      </c>
      <c r="C134" s="142">
        <v>87.6432</v>
      </c>
      <c r="D134" s="142">
        <v>87.6938</v>
      </c>
      <c r="E134" s="175">
        <f t="shared" si="21"/>
        <v>0.050600000000002865</v>
      </c>
      <c r="F134" s="176">
        <f t="shared" si="22"/>
        <v>138.7593923106534</v>
      </c>
      <c r="G134" s="177">
        <f t="shared" si="23"/>
        <v>364.66</v>
      </c>
      <c r="H134" s="193">
        <v>33</v>
      </c>
      <c r="I134" s="151">
        <v>733.35</v>
      </c>
      <c r="J134" s="151">
        <v>368.69</v>
      </c>
    </row>
    <row r="135" spans="1:10" ht="23.25">
      <c r="A135" s="134">
        <v>21410</v>
      </c>
      <c r="B135" s="133">
        <v>10</v>
      </c>
      <c r="C135" s="142">
        <v>85.0803</v>
      </c>
      <c r="D135" s="142">
        <v>85.3322</v>
      </c>
      <c r="E135" s="175">
        <f t="shared" si="21"/>
        <v>0.25190000000000623</v>
      </c>
      <c r="F135" s="176">
        <f t="shared" si="22"/>
        <v>807.9933282012004</v>
      </c>
      <c r="G135" s="177">
        <f t="shared" si="23"/>
        <v>311.76</v>
      </c>
      <c r="H135" s="193">
        <v>34</v>
      </c>
      <c r="I135" s="151">
        <v>726.02</v>
      </c>
      <c r="J135" s="151">
        <v>414.26</v>
      </c>
    </row>
    <row r="136" spans="1:10" ht="23.25">
      <c r="A136" s="134"/>
      <c r="B136" s="133">
        <v>11</v>
      </c>
      <c r="C136" s="142">
        <v>86.1172</v>
      </c>
      <c r="D136" s="142">
        <v>86.3314</v>
      </c>
      <c r="E136" s="175">
        <f t="shared" si="21"/>
        <v>0.21420000000000528</v>
      </c>
      <c r="F136" s="176">
        <f t="shared" si="22"/>
        <v>765.984837648424</v>
      </c>
      <c r="G136" s="177">
        <f t="shared" si="23"/>
        <v>279.64</v>
      </c>
      <c r="H136" s="193">
        <v>35</v>
      </c>
      <c r="I136" s="151">
        <v>819.64</v>
      </c>
      <c r="J136" s="151">
        <v>540</v>
      </c>
    </row>
    <row r="137" spans="1:10" ht="23.25">
      <c r="A137" s="134"/>
      <c r="B137" s="133">
        <v>12</v>
      </c>
      <c r="C137" s="142">
        <v>84.8522</v>
      </c>
      <c r="D137" s="142">
        <v>85.0132</v>
      </c>
      <c r="E137" s="175">
        <f t="shared" si="21"/>
        <v>0.16100000000000136</v>
      </c>
      <c r="F137" s="176">
        <f t="shared" si="22"/>
        <v>482.2380638591066</v>
      </c>
      <c r="G137" s="177">
        <f t="shared" si="23"/>
        <v>333.86000000000007</v>
      </c>
      <c r="H137" s="193">
        <v>36</v>
      </c>
      <c r="I137" s="151">
        <v>688.7</v>
      </c>
      <c r="J137" s="151">
        <v>354.84</v>
      </c>
    </row>
    <row r="138" spans="1:10" ht="23.25">
      <c r="A138" s="134">
        <v>21411</v>
      </c>
      <c r="B138" s="133">
        <v>13</v>
      </c>
      <c r="C138" s="142">
        <v>86.731</v>
      </c>
      <c r="D138" s="142">
        <v>87.1813</v>
      </c>
      <c r="E138" s="175">
        <f t="shared" si="21"/>
        <v>0.4502999999999986</v>
      </c>
      <c r="F138" s="176">
        <f t="shared" si="22"/>
        <v>1529.8634232520167</v>
      </c>
      <c r="G138" s="177">
        <f t="shared" si="23"/>
        <v>294.34000000000003</v>
      </c>
      <c r="H138" s="193">
        <v>37</v>
      </c>
      <c r="I138" s="151">
        <v>670.44</v>
      </c>
      <c r="J138" s="151">
        <v>376.1</v>
      </c>
    </row>
    <row r="139" spans="1:10" ht="23.25">
      <c r="A139" s="134"/>
      <c r="B139" s="133">
        <v>14</v>
      </c>
      <c r="C139" s="142">
        <v>85.9382</v>
      </c>
      <c r="D139" s="142">
        <v>86.4094</v>
      </c>
      <c r="E139" s="175">
        <f t="shared" si="21"/>
        <v>0.4712000000000103</v>
      </c>
      <c r="F139" s="176">
        <f t="shared" si="22"/>
        <v>1775.1657625075732</v>
      </c>
      <c r="G139" s="177">
        <f t="shared" si="23"/>
        <v>265.44000000000005</v>
      </c>
      <c r="H139" s="193">
        <v>38</v>
      </c>
      <c r="I139" s="151">
        <v>836.95</v>
      </c>
      <c r="J139" s="151">
        <v>571.51</v>
      </c>
    </row>
    <row r="140" spans="1:10" ht="23.25">
      <c r="A140" s="134"/>
      <c r="B140" s="133">
        <v>15</v>
      </c>
      <c r="C140" s="142">
        <v>86.992</v>
      </c>
      <c r="D140" s="142">
        <v>87.3835</v>
      </c>
      <c r="E140" s="175">
        <f t="shared" si="21"/>
        <v>0.3914999999999935</v>
      </c>
      <c r="F140" s="176">
        <f t="shared" si="22"/>
        <v>1429.249415887827</v>
      </c>
      <c r="G140" s="177">
        <f t="shared" si="23"/>
        <v>273.92</v>
      </c>
      <c r="H140" s="193">
        <v>39</v>
      </c>
      <c r="I140" s="151">
        <v>653.12</v>
      </c>
      <c r="J140" s="151">
        <v>379.2</v>
      </c>
    </row>
    <row r="141" spans="1:10" ht="23.25">
      <c r="A141" s="134">
        <v>21423</v>
      </c>
      <c r="B141" s="133">
        <v>16</v>
      </c>
      <c r="C141" s="142">
        <v>86.1595</v>
      </c>
      <c r="D141" s="142">
        <v>86.1708</v>
      </c>
      <c r="E141" s="175">
        <f t="shared" si="21"/>
        <v>0.011300000000005639</v>
      </c>
      <c r="F141" s="176">
        <f t="shared" si="22"/>
        <v>42.73665897661072</v>
      </c>
      <c r="G141" s="177">
        <f t="shared" si="23"/>
        <v>264.40999999999997</v>
      </c>
      <c r="H141" s="193">
        <v>40</v>
      </c>
      <c r="I141" s="151">
        <v>632.92</v>
      </c>
      <c r="J141" s="151">
        <v>368.51</v>
      </c>
    </row>
    <row r="142" spans="1:10" ht="23.25">
      <c r="A142" s="134"/>
      <c r="B142" s="133">
        <v>17</v>
      </c>
      <c r="C142" s="142">
        <v>87.2283</v>
      </c>
      <c r="D142" s="142">
        <v>87.259</v>
      </c>
      <c r="E142" s="175">
        <f t="shared" si="21"/>
        <v>0.030699999999995953</v>
      </c>
      <c r="F142" s="176">
        <f t="shared" si="22"/>
        <v>97.42011233457924</v>
      </c>
      <c r="G142" s="177">
        <f t="shared" si="23"/>
        <v>315.13</v>
      </c>
      <c r="H142" s="193">
        <v>41</v>
      </c>
      <c r="I142" s="151">
        <v>787.02</v>
      </c>
      <c r="J142" s="151">
        <v>471.89</v>
      </c>
    </row>
    <row r="143" spans="1:10" ht="23.25">
      <c r="A143" s="134"/>
      <c r="B143" s="133">
        <v>18</v>
      </c>
      <c r="C143" s="142">
        <v>85.1786</v>
      </c>
      <c r="D143" s="142">
        <v>85.216</v>
      </c>
      <c r="E143" s="175">
        <f t="shared" si="21"/>
        <v>0.037399999999990996</v>
      </c>
      <c r="F143" s="176">
        <f t="shared" si="22"/>
        <v>129.9649025262918</v>
      </c>
      <c r="G143" s="177">
        <f t="shared" si="23"/>
        <v>287.77</v>
      </c>
      <c r="H143" s="193">
        <v>42</v>
      </c>
      <c r="I143" s="151">
        <v>855.39</v>
      </c>
      <c r="J143" s="151">
        <v>567.62</v>
      </c>
    </row>
    <row r="144" spans="1:10" ht="23.25">
      <c r="A144" s="134">
        <v>21430</v>
      </c>
      <c r="B144" s="133">
        <v>1</v>
      </c>
      <c r="C144" s="142">
        <v>85.423</v>
      </c>
      <c r="D144" s="142">
        <v>85.4317</v>
      </c>
      <c r="E144" s="175">
        <f t="shared" si="21"/>
        <v>0.008700000000004593</v>
      </c>
      <c r="F144" s="176">
        <f t="shared" si="22"/>
        <v>27.66999554737165</v>
      </c>
      <c r="G144" s="177">
        <f t="shared" si="23"/>
        <v>314.41999999999996</v>
      </c>
      <c r="H144" s="193">
        <v>43</v>
      </c>
      <c r="I144" s="151">
        <v>806.15</v>
      </c>
      <c r="J144" s="151">
        <v>491.73</v>
      </c>
    </row>
    <row r="145" spans="1:10" ht="23.25">
      <c r="A145" s="134"/>
      <c r="B145" s="133">
        <v>2</v>
      </c>
      <c r="C145" s="142">
        <v>87.4845</v>
      </c>
      <c r="D145" s="142">
        <v>87.4911</v>
      </c>
      <c r="E145" s="175">
        <f t="shared" si="21"/>
        <v>0.0066000000000059345</v>
      </c>
      <c r="F145" s="176">
        <f t="shared" si="22"/>
        <v>22.706161626607265</v>
      </c>
      <c r="G145" s="177">
        <f t="shared" si="23"/>
        <v>290.67</v>
      </c>
      <c r="H145" s="193">
        <v>44</v>
      </c>
      <c r="I145" s="151">
        <v>670.34</v>
      </c>
      <c r="J145" s="151">
        <v>379.67</v>
      </c>
    </row>
    <row r="146" spans="1:10" ht="23.25">
      <c r="A146" s="134"/>
      <c r="B146" s="133">
        <v>3</v>
      </c>
      <c r="C146" s="142">
        <v>85.8755</v>
      </c>
      <c r="D146" s="142">
        <v>85.8807</v>
      </c>
      <c r="E146" s="175">
        <f t="shared" si="21"/>
        <v>0.005200000000002092</v>
      </c>
      <c r="F146" s="176">
        <f t="shared" si="22"/>
        <v>19.675356615846578</v>
      </c>
      <c r="G146" s="177">
        <f t="shared" si="23"/>
        <v>264.28999999999996</v>
      </c>
      <c r="H146" s="193">
        <v>45</v>
      </c>
      <c r="I146" s="151">
        <v>719.51</v>
      </c>
      <c r="J146" s="151">
        <v>455.22</v>
      </c>
    </row>
    <row r="147" spans="1:10" ht="23.25">
      <c r="A147" s="134">
        <v>21439</v>
      </c>
      <c r="B147" s="133">
        <v>4</v>
      </c>
      <c r="C147" s="142">
        <v>85.0423</v>
      </c>
      <c r="D147" s="142">
        <v>85.0524</v>
      </c>
      <c r="E147" s="175">
        <f t="shared" si="21"/>
        <v>0.010100000000008436</v>
      </c>
      <c r="F147" s="176">
        <f t="shared" si="22"/>
        <v>34.971088258746015</v>
      </c>
      <c r="G147" s="177">
        <f t="shared" si="23"/>
        <v>288.81</v>
      </c>
      <c r="H147" s="193">
        <v>46</v>
      </c>
      <c r="I147" s="151">
        <v>797.65</v>
      </c>
      <c r="J147" s="151">
        <v>508.84</v>
      </c>
    </row>
    <row r="148" spans="1:10" ht="23.25">
      <c r="A148" s="134"/>
      <c r="B148" s="133">
        <v>5</v>
      </c>
      <c r="C148" s="142">
        <v>85.0351</v>
      </c>
      <c r="D148" s="142">
        <v>85.039</v>
      </c>
      <c r="E148" s="175">
        <f t="shared" si="21"/>
        <v>0.003900000000001569</v>
      </c>
      <c r="F148" s="176">
        <f t="shared" si="22"/>
        <v>13.59595607460892</v>
      </c>
      <c r="G148" s="177">
        <f t="shared" si="23"/>
        <v>286.85</v>
      </c>
      <c r="H148" s="193">
        <v>47</v>
      </c>
      <c r="I148" s="151">
        <v>697.71</v>
      </c>
      <c r="J148" s="151">
        <v>410.86</v>
      </c>
    </row>
    <row r="149" spans="1:10" ht="23.25">
      <c r="A149" s="134"/>
      <c r="B149" s="133">
        <v>6</v>
      </c>
      <c r="C149" s="142">
        <v>87.3888</v>
      </c>
      <c r="D149" s="142">
        <v>87.3978</v>
      </c>
      <c r="E149" s="175">
        <f t="shared" si="21"/>
        <v>0.009000000000000341</v>
      </c>
      <c r="F149" s="176">
        <f t="shared" si="22"/>
        <v>31.521434575512547</v>
      </c>
      <c r="G149" s="177">
        <f t="shared" si="23"/>
        <v>285.52</v>
      </c>
      <c r="H149" s="193">
        <v>48</v>
      </c>
      <c r="I149" s="151">
        <v>819.47</v>
      </c>
      <c r="J149" s="151">
        <v>533.95</v>
      </c>
    </row>
    <row r="150" spans="1:10" ht="23.25">
      <c r="A150" s="134">
        <v>21457</v>
      </c>
      <c r="B150" s="133">
        <v>7</v>
      </c>
      <c r="C150" s="142">
        <v>86.459</v>
      </c>
      <c r="D150" s="142">
        <v>86.4705</v>
      </c>
      <c r="E150" s="175">
        <f t="shared" si="21"/>
        <v>0.011499999999998067</v>
      </c>
      <c r="F150" s="176">
        <f t="shared" si="22"/>
        <v>41.16846853296367</v>
      </c>
      <c r="G150" s="177">
        <f t="shared" si="23"/>
        <v>279.3399999999999</v>
      </c>
      <c r="H150" s="193">
        <v>49</v>
      </c>
      <c r="I150" s="151">
        <v>854.53</v>
      </c>
      <c r="J150" s="151">
        <v>575.19</v>
      </c>
    </row>
    <row r="151" spans="1:10" ht="23.25">
      <c r="A151" s="134"/>
      <c r="B151" s="133">
        <v>8</v>
      </c>
      <c r="C151" s="142">
        <v>84.8001</v>
      </c>
      <c r="D151" s="142">
        <v>84.8042</v>
      </c>
      <c r="E151" s="175">
        <f t="shared" si="21"/>
        <v>0.004099999999993997</v>
      </c>
      <c r="F151" s="176">
        <f t="shared" si="22"/>
        <v>13.113285997550046</v>
      </c>
      <c r="G151" s="177">
        <f t="shared" si="23"/>
        <v>312.66</v>
      </c>
      <c r="H151" s="193">
        <v>50</v>
      </c>
      <c r="I151" s="151">
        <v>810.59</v>
      </c>
      <c r="J151" s="151">
        <v>497.93</v>
      </c>
    </row>
    <row r="152" spans="1:10" ht="23.25">
      <c r="A152" s="134"/>
      <c r="B152" s="133">
        <v>9</v>
      </c>
      <c r="C152" s="142">
        <v>87.6244</v>
      </c>
      <c r="D152" s="142">
        <v>87.627</v>
      </c>
      <c r="E152" s="175">
        <f t="shared" si="21"/>
        <v>0.002600000000001046</v>
      </c>
      <c r="F152" s="176">
        <f t="shared" si="22"/>
        <v>7.867820613693172</v>
      </c>
      <c r="G152" s="177">
        <f t="shared" si="23"/>
        <v>330.46000000000004</v>
      </c>
      <c r="H152" s="193">
        <v>51</v>
      </c>
      <c r="I152" s="151">
        <v>883.39</v>
      </c>
      <c r="J152" s="151">
        <v>552.93</v>
      </c>
    </row>
    <row r="153" spans="1:10" ht="23.25">
      <c r="A153" s="134">
        <v>21464</v>
      </c>
      <c r="B153" s="133">
        <v>1</v>
      </c>
      <c r="C153" s="142">
        <v>85.402</v>
      </c>
      <c r="D153" s="142">
        <v>85.4038</v>
      </c>
      <c r="E153" s="175">
        <f t="shared" si="21"/>
        <v>0.0018000000000029104</v>
      </c>
      <c r="F153" s="176">
        <f t="shared" si="22"/>
        <v>4.902227790192576</v>
      </c>
      <c r="G153" s="177">
        <f t="shared" si="23"/>
        <v>367.18000000000006</v>
      </c>
      <c r="H153" s="193">
        <v>52</v>
      </c>
      <c r="I153" s="151">
        <v>706.83</v>
      </c>
      <c r="J153" s="151">
        <v>339.65</v>
      </c>
    </row>
    <row r="154" spans="1:10" ht="23.25">
      <c r="A154" s="134"/>
      <c r="B154" s="133">
        <v>2</v>
      </c>
      <c r="C154" s="142">
        <v>87.439</v>
      </c>
      <c r="D154" s="142">
        <v>87.4397</v>
      </c>
      <c r="E154" s="175">
        <f t="shared" si="21"/>
        <v>0.0007000000000090267</v>
      </c>
      <c r="F154" s="176">
        <f t="shared" si="22"/>
        <v>2.4366471735207003</v>
      </c>
      <c r="G154" s="177">
        <f t="shared" si="23"/>
        <v>287.28</v>
      </c>
      <c r="H154" s="193">
        <v>53</v>
      </c>
      <c r="I154" s="151">
        <v>817.75</v>
      </c>
      <c r="J154" s="151">
        <v>530.47</v>
      </c>
    </row>
    <row r="155" spans="1:10" ht="23.25">
      <c r="A155" s="134"/>
      <c r="B155" s="133">
        <v>3</v>
      </c>
      <c r="C155" s="142">
        <v>85.8437</v>
      </c>
      <c r="D155" s="142">
        <v>85.8455</v>
      </c>
      <c r="E155" s="175">
        <f t="shared" si="21"/>
        <v>0.0018000000000029104</v>
      </c>
      <c r="F155" s="176">
        <f t="shared" si="22"/>
        <v>6.5921992309207464</v>
      </c>
      <c r="G155" s="177">
        <f t="shared" si="23"/>
        <v>273.05000000000007</v>
      </c>
      <c r="H155" s="193">
        <v>54</v>
      </c>
      <c r="I155" s="151">
        <v>839.7</v>
      </c>
      <c r="J155" s="151">
        <v>566.65</v>
      </c>
    </row>
    <row r="156" spans="1:10" ht="23.25">
      <c r="A156" s="134">
        <v>21478</v>
      </c>
      <c r="B156" s="133">
        <v>4</v>
      </c>
      <c r="C156" s="142">
        <v>85.0218</v>
      </c>
      <c r="D156" s="142">
        <v>85.0248</v>
      </c>
      <c r="E156" s="175">
        <f t="shared" si="21"/>
        <v>0.0030000000000001137</v>
      </c>
      <c r="F156" s="176">
        <f t="shared" si="22"/>
        <v>9.564801530368607</v>
      </c>
      <c r="G156" s="177">
        <f t="shared" si="23"/>
        <v>313.65000000000003</v>
      </c>
      <c r="H156" s="193">
        <v>55</v>
      </c>
      <c r="I156" s="151">
        <v>806.47</v>
      </c>
      <c r="J156" s="151">
        <v>492.82</v>
      </c>
    </row>
    <row r="157" spans="1:10" ht="23.25">
      <c r="A157" s="134"/>
      <c r="B157" s="133">
        <v>5</v>
      </c>
      <c r="C157" s="142">
        <v>85.013</v>
      </c>
      <c r="D157" s="142">
        <v>85.0136</v>
      </c>
      <c r="E157" s="175">
        <f t="shared" si="21"/>
        <v>0.0005999999999914962</v>
      </c>
      <c r="F157" s="176">
        <f t="shared" si="22"/>
        <v>1.6961130741809083</v>
      </c>
      <c r="G157" s="177">
        <f t="shared" si="23"/>
        <v>353.74999999999994</v>
      </c>
      <c r="H157" s="193">
        <v>56</v>
      </c>
      <c r="I157" s="151">
        <v>734.16</v>
      </c>
      <c r="J157" s="151">
        <v>380.41</v>
      </c>
    </row>
    <row r="158" spans="1:10" ht="23.25">
      <c r="A158" s="134"/>
      <c r="B158" s="133">
        <v>6</v>
      </c>
      <c r="C158" s="142">
        <v>87.3823</v>
      </c>
      <c r="D158" s="142">
        <v>87.3873</v>
      </c>
      <c r="E158" s="175">
        <f t="shared" si="21"/>
        <v>0.0049999999999954525</v>
      </c>
      <c r="F158" s="176">
        <f t="shared" si="22"/>
        <v>14.495694778637557</v>
      </c>
      <c r="G158" s="177">
        <f t="shared" si="23"/>
        <v>344.93</v>
      </c>
      <c r="H158" s="193">
        <v>57</v>
      </c>
      <c r="I158" s="151">
        <v>680.11</v>
      </c>
      <c r="J158" s="151">
        <v>335.18</v>
      </c>
    </row>
    <row r="159" spans="1:10" ht="23.25">
      <c r="A159" s="134">
        <v>21493</v>
      </c>
      <c r="B159" s="133">
        <v>34</v>
      </c>
      <c r="C159" s="142">
        <v>83.7304</v>
      </c>
      <c r="D159" s="142">
        <v>83.7338</v>
      </c>
      <c r="E159" s="175">
        <f t="shared" si="21"/>
        <v>0.0033999999999991815</v>
      </c>
      <c r="F159" s="176">
        <f t="shared" si="22"/>
        <v>11.799410029495686</v>
      </c>
      <c r="G159" s="177">
        <f t="shared" si="23"/>
        <v>288.15</v>
      </c>
      <c r="H159" s="193">
        <v>58</v>
      </c>
      <c r="I159" s="151">
        <v>779.77</v>
      </c>
      <c r="J159" s="151">
        <v>491.62</v>
      </c>
    </row>
    <row r="160" spans="1:10" ht="23.25">
      <c r="A160" s="134"/>
      <c r="B160" s="133">
        <v>35</v>
      </c>
      <c r="C160" s="142">
        <v>85.0018</v>
      </c>
      <c r="D160" s="142">
        <v>85.0048</v>
      </c>
      <c r="E160" s="175">
        <f t="shared" si="21"/>
        <v>0.0030000000000001137</v>
      </c>
      <c r="F160" s="176">
        <f t="shared" si="22"/>
        <v>11.193612178650476</v>
      </c>
      <c r="G160" s="177">
        <f t="shared" si="23"/>
        <v>268.01</v>
      </c>
      <c r="H160" s="193">
        <v>59</v>
      </c>
      <c r="I160" s="151">
        <v>853.51</v>
      </c>
      <c r="J160" s="151">
        <v>585.5</v>
      </c>
    </row>
    <row r="161" spans="1:10" ht="23.25">
      <c r="A161" s="134"/>
      <c r="B161" s="133">
        <v>36</v>
      </c>
      <c r="C161" s="142">
        <v>84.5712</v>
      </c>
      <c r="D161" s="142">
        <v>84.574</v>
      </c>
      <c r="E161" s="175">
        <f t="shared" si="21"/>
        <v>0.0027999999999934744</v>
      </c>
      <c r="F161" s="176">
        <f t="shared" si="22"/>
        <v>9.499898215354124</v>
      </c>
      <c r="G161" s="177">
        <f t="shared" si="23"/>
        <v>294.74</v>
      </c>
      <c r="H161" s="193">
        <v>60</v>
      </c>
      <c r="I161" s="151">
        <v>850.91</v>
      </c>
      <c r="J161" s="151">
        <v>556.17</v>
      </c>
    </row>
    <row r="162" spans="1:10" ht="23.25">
      <c r="A162" s="134">
        <v>21512</v>
      </c>
      <c r="B162" s="133">
        <v>31</v>
      </c>
      <c r="C162" s="142">
        <v>84.8898</v>
      </c>
      <c r="D162" s="142">
        <v>84.9146</v>
      </c>
      <c r="E162" s="175">
        <f t="shared" si="21"/>
        <v>0.024799999999999045</v>
      </c>
      <c r="F162" s="176">
        <f t="shared" si="22"/>
        <v>86.15897720955755</v>
      </c>
      <c r="G162" s="177">
        <f t="shared" si="23"/>
        <v>287.84000000000003</v>
      </c>
      <c r="H162" s="193">
        <v>61</v>
      </c>
      <c r="I162" s="151">
        <v>780.6</v>
      </c>
      <c r="J162" s="151">
        <v>492.76</v>
      </c>
    </row>
    <row r="163" spans="1:10" ht="23.25">
      <c r="A163" s="134"/>
      <c r="B163" s="133">
        <v>32</v>
      </c>
      <c r="C163" s="142">
        <v>85.0294</v>
      </c>
      <c r="D163" s="142">
        <v>85.052</v>
      </c>
      <c r="E163" s="175">
        <f t="shared" si="21"/>
        <v>0.022600000000011278</v>
      </c>
      <c r="F163" s="176">
        <f t="shared" si="22"/>
        <v>77.6152208256449</v>
      </c>
      <c r="G163" s="177">
        <f t="shared" si="23"/>
        <v>291.17999999999995</v>
      </c>
      <c r="H163" s="193">
        <v>62</v>
      </c>
      <c r="I163" s="151">
        <v>853.05</v>
      </c>
      <c r="J163" s="151">
        <v>561.87</v>
      </c>
    </row>
    <row r="164" spans="1:10" ht="23.25">
      <c r="A164" s="134"/>
      <c r="B164" s="133">
        <v>33</v>
      </c>
      <c r="C164" s="142">
        <v>85.9894</v>
      </c>
      <c r="D164" s="142">
        <v>86.0249</v>
      </c>
      <c r="E164" s="175">
        <f t="shared" si="21"/>
        <v>0.03549999999999898</v>
      </c>
      <c r="F164" s="176">
        <f t="shared" si="22"/>
        <v>99.4509188704588</v>
      </c>
      <c r="G164" s="177">
        <f t="shared" si="23"/>
        <v>356.96</v>
      </c>
      <c r="H164" s="193">
        <v>63</v>
      </c>
      <c r="I164" s="151">
        <v>656.51</v>
      </c>
      <c r="J164" s="151">
        <v>299.55</v>
      </c>
    </row>
    <row r="165" spans="1:10" ht="23.25">
      <c r="A165" s="134">
        <v>21521</v>
      </c>
      <c r="B165" s="133">
        <v>16</v>
      </c>
      <c r="C165" s="142">
        <v>86.1691</v>
      </c>
      <c r="D165" s="142">
        <v>86.202</v>
      </c>
      <c r="E165" s="175">
        <f t="shared" si="21"/>
        <v>0.03289999999999793</v>
      </c>
      <c r="F165" s="176">
        <f t="shared" si="22"/>
        <v>101.45866099237654</v>
      </c>
      <c r="G165" s="177">
        <f t="shared" si="23"/>
        <v>324.2699999999999</v>
      </c>
      <c r="H165" s="193">
        <v>64</v>
      </c>
      <c r="I165" s="151">
        <v>671.68</v>
      </c>
      <c r="J165" s="151">
        <v>347.41</v>
      </c>
    </row>
    <row r="166" spans="1:10" ht="23.25">
      <c r="A166" s="134"/>
      <c r="B166" s="133">
        <v>17</v>
      </c>
      <c r="C166" s="142">
        <v>87.2488</v>
      </c>
      <c r="D166" s="142">
        <v>87.2868</v>
      </c>
      <c r="E166" s="175">
        <f t="shared" si="21"/>
        <v>0.0379999999999967</v>
      </c>
      <c r="F166" s="176">
        <f t="shared" si="22"/>
        <v>105.59662090812178</v>
      </c>
      <c r="G166" s="177">
        <f t="shared" si="23"/>
        <v>359.86</v>
      </c>
      <c r="H166" s="193">
        <v>65</v>
      </c>
      <c r="I166" s="151">
        <v>726.63</v>
      </c>
      <c r="J166" s="151">
        <v>366.77</v>
      </c>
    </row>
    <row r="167" spans="1:10" ht="23.25">
      <c r="A167" s="134"/>
      <c r="B167" s="133">
        <v>18</v>
      </c>
      <c r="C167" s="142">
        <v>85.1665</v>
      </c>
      <c r="D167" s="142">
        <v>85.2172</v>
      </c>
      <c r="E167" s="175">
        <f t="shared" si="21"/>
        <v>0.050700000000006185</v>
      </c>
      <c r="F167" s="176">
        <f t="shared" si="22"/>
        <v>167.52023789858313</v>
      </c>
      <c r="G167" s="177">
        <f t="shared" si="23"/>
        <v>302.65</v>
      </c>
      <c r="H167" s="193">
        <v>66</v>
      </c>
      <c r="I167" s="151">
        <v>811.78</v>
      </c>
      <c r="J167" s="151">
        <v>509.13</v>
      </c>
    </row>
    <row r="168" spans="1:10" ht="23.25">
      <c r="A168" s="134">
        <v>21541</v>
      </c>
      <c r="B168" s="133">
        <v>19</v>
      </c>
      <c r="C168" s="142">
        <v>88.9627</v>
      </c>
      <c r="D168" s="142">
        <v>88.9695</v>
      </c>
      <c r="E168" s="175">
        <f t="shared" si="21"/>
        <v>0.006799999999998363</v>
      </c>
      <c r="F168" s="176">
        <f t="shared" si="22"/>
        <v>19.15007462896269</v>
      </c>
      <c r="G168" s="177">
        <f t="shared" si="23"/>
        <v>355.09000000000003</v>
      </c>
      <c r="H168" s="193">
        <v>67</v>
      </c>
      <c r="I168" s="151">
        <v>724.23</v>
      </c>
      <c r="J168" s="151">
        <v>369.14</v>
      </c>
    </row>
    <row r="169" spans="1:10" ht="23.25">
      <c r="A169" s="134"/>
      <c r="B169" s="133">
        <v>20</v>
      </c>
      <c r="C169" s="142">
        <v>84.684</v>
      </c>
      <c r="D169" s="142">
        <v>84.688</v>
      </c>
      <c r="E169" s="175">
        <f t="shared" si="21"/>
        <v>0.0040000000000048885</v>
      </c>
      <c r="F169" s="176">
        <f t="shared" si="22"/>
        <v>12.47582808310426</v>
      </c>
      <c r="G169" s="177">
        <f t="shared" si="23"/>
        <v>320.62000000000006</v>
      </c>
      <c r="H169" s="193">
        <v>68</v>
      </c>
      <c r="I169" s="151">
        <v>736.08</v>
      </c>
      <c r="J169" s="151">
        <v>415.46</v>
      </c>
    </row>
    <row r="170" spans="1:10" ht="23.25">
      <c r="A170" s="134"/>
      <c r="B170" s="133">
        <v>21</v>
      </c>
      <c r="C170" s="142">
        <v>86.3671</v>
      </c>
      <c r="D170" s="142">
        <v>86.3691</v>
      </c>
      <c r="E170" s="175">
        <f t="shared" si="21"/>
        <v>0.0020000000000095497</v>
      </c>
      <c r="F170" s="176">
        <f t="shared" si="22"/>
        <v>7.098491570575154</v>
      </c>
      <c r="G170" s="177">
        <f t="shared" si="23"/>
        <v>281.75</v>
      </c>
      <c r="H170" s="193">
        <v>69</v>
      </c>
      <c r="I170" s="151">
        <v>832.27</v>
      </c>
      <c r="J170" s="151">
        <v>550.52</v>
      </c>
    </row>
    <row r="171" spans="1:10" ht="23.25">
      <c r="A171" s="134">
        <v>21555</v>
      </c>
      <c r="B171" s="133">
        <v>1</v>
      </c>
      <c r="C171" s="142">
        <v>85.4234</v>
      </c>
      <c r="D171" s="142">
        <v>85.4313</v>
      </c>
      <c r="E171" s="175">
        <f t="shared" si="21"/>
        <v>0.007899999999992247</v>
      </c>
      <c r="F171" s="176">
        <f t="shared" si="22"/>
        <v>26.26067878865887</v>
      </c>
      <c r="G171" s="177">
        <f t="shared" si="23"/>
        <v>300.83</v>
      </c>
      <c r="H171" s="193">
        <v>70</v>
      </c>
      <c r="I171" s="151">
        <v>808.12</v>
      </c>
      <c r="J171" s="151">
        <v>507.29</v>
      </c>
    </row>
    <row r="172" spans="1:10" ht="23.25">
      <c r="A172" s="134"/>
      <c r="B172" s="133">
        <v>2</v>
      </c>
      <c r="C172" s="142">
        <v>87.4742</v>
      </c>
      <c r="D172" s="142">
        <v>87.4869</v>
      </c>
      <c r="E172" s="175">
        <f t="shared" si="21"/>
        <v>0.012700000000009481</v>
      </c>
      <c r="F172" s="176">
        <f t="shared" si="22"/>
        <v>40.98492916387349</v>
      </c>
      <c r="G172" s="177">
        <f t="shared" si="23"/>
        <v>309.87000000000006</v>
      </c>
      <c r="H172" s="193">
        <v>71</v>
      </c>
      <c r="I172" s="151">
        <v>810.45</v>
      </c>
      <c r="J172" s="151">
        <v>500.58</v>
      </c>
    </row>
    <row r="173" spans="1:10" ht="23.25">
      <c r="A173" s="134"/>
      <c r="B173" s="133">
        <v>3</v>
      </c>
      <c r="C173" s="142">
        <v>85.8858</v>
      </c>
      <c r="D173" s="142">
        <v>85.8924</v>
      </c>
      <c r="E173" s="175">
        <f t="shared" si="21"/>
        <v>0.006599999999991724</v>
      </c>
      <c r="F173" s="176">
        <f t="shared" si="22"/>
        <v>20.605038868570208</v>
      </c>
      <c r="G173" s="177">
        <f t="shared" si="23"/>
        <v>320.31</v>
      </c>
      <c r="H173" s="193">
        <v>72</v>
      </c>
      <c r="I173" s="151">
        <v>687.77</v>
      </c>
      <c r="J173" s="151">
        <v>367.46</v>
      </c>
    </row>
    <row r="174" spans="1:10" ht="23.25">
      <c r="A174" s="134">
        <v>21575</v>
      </c>
      <c r="B174" s="133">
        <v>4</v>
      </c>
      <c r="C174" s="142">
        <v>85.0304</v>
      </c>
      <c r="D174" s="142">
        <v>85.0369</v>
      </c>
      <c r="E174" s="175">
        <f t="shared" si="21"/>
        <v>0.006500000000002615</v>
      </c>
      <c r="F174" s="176">
        <f t="shared" si="22"/>
        <v>20.699318514752612</v>
      </c>
      <c r="G174" s="177">
        <f t="shared" si="23"/>
        <v>314.02</v>
      </c>
      <c r="H174" s="193">
        <v>73</v>
      </c>
      <c r="I174" s="151">
        <v>670.15</v>
      </c>
      <c r="J174" s="151">
        <v>356.13</v>
      </c>
    </row>
    <row r="175" spans="1:10" ht="23.25">
      <c r="A175" s="134"/>
      <c r="B175" s="133">
        <v>5</v>
      </c>
      <c r="C175" s="142">
        <v>85.0424</v>
      </c>
      <c r="D175" s="142">
        <v>85.0526</v>
      </c>
      <c r="E175" s="175">
        <f t="shared" si="21"/>
        <v>0.010199999999997544</v>
      </c>
      <c r="F175" s="176">
        <f t="shared" si="22"/>
        <v>31.26724296486281</v>
      </c>
      <c r="G175" s="177">
        <f t="shared" si="23"/>
        <v>326.21999999999997</v>
      </c>
      <c r="H175" s="193">
        <v>74</v>
      </c>
      <c r="I175" s="151">
        <v>674.41</v>
      </c>
      <c r="J175" s="151">
        <v>348.19</v>
      </c>
    </row>
    <row r="176" spans="1:10" ht="23.25">
      <c r="A176" s="134"/>
      <c r="B176" s="133">
        <v>6</v>
      </c>
      <c r="C176" s="142">
        <v>87.3963</v>
      </c>
      <c r="D176" s="142">
        <v>87.4015</v>
      </c>
      <c r="E176" s="175">
        <f t="shared" si="21"/>
        <v>0.005200000000002092</v>
      </c>
      <c r="F176" s="176">
        <f t="shared" si="22"/>
        <v>16.95689036718872</v>
      </c>
      <c r="G176" s="177">
        <f t="shared" si="23"/>
        <v>306.65999999999997</v>
      </c>
      <c r="H176" s="193">
        <v>75</v>
      </c>
      <c r="I176" s="151">
        <v>825.63</v>
      </c>
      <c r="J176" s="151">
        <v>518.97</v>
      </c>
    </row>
    <row r="177" spans="1:10" ht="23.25">
      <c r="A177" s="134">
        <v>21590</v>
      </c>
      <c r="B177" s="133">
        <v>1</v>
      </c>
      <c r="C177" s="142">
        <v>85.3474</v>
      </c>
      <c r="D177" s="142">
        <v>85.3552</v>
      </c>
      <c r="E177" s="175">
        <f t="shared" si="21"/>
        <v>0.007800000000003138</v>
      </c>
      <c r="F177" s="176">
        <f t="shared" si="22"/>
        <v>30.56306571060358</v>
      </c>
      <c r="G177" s="177">
        <f t="shared" si="23"/>
        <v>255.20999999999992</v>
      </c>
      <c r="H177" s="193">
        <v>76</v>
      </c>
      <c r="I177" s="151">
        <v>779.54</v>
      </c>
      <c r="J177" s="151">
        <v>524.33</v>
      </c>
    </row>
    <row r="178" spans="1:10" ht="23.25">
      <c r="A178" s="134"/>
      <c r="B178" s="133">
        <v>2</v>
      </c>
      <c r="C178" s="142">
        <v>87.4227</v>
      </c>
      <c r="D178" s="142">
        <v>87.4315</v>
      </c>
      <c r="E178" s="175">
        <f t="shared" si="21"/>
        <v>0.008799999999993702</v>
      </c>
      <c r="F178" s="176">
        <f t="shared" si="22"/>
        <v>35.075132528174514</v>
      </c>
      <c r="G178" s="177">
        <f t="shared" si="23"/>
        <v>250.89</v>
      </c>
      <c r="H178" s="193">
        <v>77</v>
      </c>
      <c r="I178" s="151">
        <v>820.17</v>
      </c>
      <c r="J178" s="151">
        <v>569.28</v>
      </c>
    </row>
    <row r="179" spans="1:10" ht="23.25">
      <c r="A179" s="134"/>
      <c r="B179" s="133">
        <v>3</v>
      </c>
      <c r="C179" s="142">
        <v>85.8334</v>
      </c>
      <c r="D179" s="142">
        <v>85.8407</v>
      </c>
      <c r="E179" s="175">
        <f t="shared" si="21"/>
        <v>0.00730000000000075</v>
      </c>
      <c r="F179" s="176">
        <f t="shared" si="22"/>
        <v>28.92692978285287</v>
      </c>
      <c r="G179" s="177">
        <f t="shared" si="23"/>
        <v>252.36</v>
      </c>
      <c r="H179" s="193">
        <v>78</v>
      </c>
      <c r="I179" s="151">
        <v>810.23</v>
      </c>
      <c r="J179" s="151">
        <v>557.87</v>
      </c>
    </row>
    <row r="180" spans="1:10" ht="23.25">
      <c r="A180" s="134">
        <v>21604</v>
      </c>
      <c r="B180" s="133">
        <v>4</v>
      </c>
      <c r="C180" s="142">
        <v>84.9713</v>
      </c>
      <c r="D180" s="142">
        <v>84.9771</v>
      </c>
      <c r="E180" s="175">
        <f t="shared" si="21"/>
        <v>0.005799999999993588</v>
      </c>
      <c r="F180" s="176">
        <f t="shared" si="22"/>
        <v>21.277376279370436</v>
      </c>
      <c r="G180" s="177">
        <f t="shared" si="23"/>
        <v>272.59000000000003</v>
      </c>
      <c r="H180" s="193">
        <v>79</v>
      </c>
      <c r="I180" s="151">
        <v>784.86</v>
      </c>
      <c r="J180" s="151">
        <v>512.27</v>
      </c>
    </row>
    <row r="181" spans="1:10" ht="23.25">
      <c r="A181" s="134"/>
      <c r="B181" s="133">
        <v>5</v>
      </c>
      <c r="C181" s="142">
        <v>85.0073</v>
      </c>
      <c r="D181" s="142">
        <v>85.0129</v>
      </c>
      <c r="E181" s="175">
        <f t="shared" si="21"/>
        <v>0.00560000000000116</v>
      </c>
      <c r="F181" s="176">
        <f t="shared" si="22"/>
        <v>19.87295503744334</v>
      </c>
      <c r="G181" s="177">
        <f t="shared" si="23"/>
        <v>281.79</v>
      </c>
      <c r="H181" s="193">
        <v>80</v>
      </c>
      <c r="I181" s="151">
        <v>753.62</v>
      </c>
      <c r="J181" s="151">
        <v>471.83</v>
      </c>
    </row>
    <row r="182" spans="1:10" ht="23.25">
      <c r="A182" s="134"/>
      <c r="B182" s="133">
        <v>6</v>
      </c>
      <c r="C182" s="142">
        <v>87.3626</v>
      </c>
      <c r="D182" s="142">
        <v>87.3705</v>
      </c>
      <c r="E182" s="175">
        <f t="shared" si="21"/>
        <v>0.007900000000006457</v>
      </c>
      <c r="F182" s="176">
        <f t="shared" si="22"/>
        <v>24.122873980904632</v>
      </c>
      <c r="G182" s="177">
        <f t="shared" si="23"/>
        <v>327.48999999999995</v>
      </c>
      <c r="H182" s="193">
        <v>81</v>
      </c>
      <c r="I182" s="151">
        <v>641.06</v>
      </c>
      <c r="J182" s="151">
        <v>313.57</v>
      </c>
    </row>
    <row r="183" spans="1:10" ht="23.25">
      <c r="A183" s="134">
        <v>21611</v>
      </c>
      <c r="B183" s="133">
        <v>1</v>
      </c>
      <c r="C183" s="142">
        <v>85.3975</v>
      </c>
      <c r="D183" s="142">
        <v>85.4046</v>
      </c>
      <c r="E183" s="175">
        <f t="shared" si="21"/>
        <v>0.007100000000008322</v>
      </c>
      <c r="F183" s="176">
        <f t="shared" si="22"/>
        <v>18.9308092254588</v>
      </c>
      <c r="G183" s="177">
        <f t="shared" si="23"/>
        <v>375.04999999999995</v>
      </c>
      <c r="H183" s="193">
        <v>82</v>
      </c>
      <c r="I183" s="151">
        <v>768.43</v>
      </c>
      <c r="J183" s="151">
        <v>393.38</v>
      </c>
    </row>
    <row r="184" spans="1:10" ht="23.25">
      <c r="A184" s="134"/>
      <c r="B184" s="133">
        <v>2</v>
      </c>
      <c r="C184" s="142">
        <v>87.4417</v>
      </c>
      <c r="D184" s="142">
        <v>87.4432</v>
      </c>
      <c r="E184" s="175">
        <f t="shared" si="21"/>
        <v>0.0015000000000071623</v>
      </c>
      <c r="F184" s="176">
        <f t="shared" si="22"/>
        <v>4.022634020775999</v>
      </c>
      <c r="G184" s="177">
        <f t="shared" si="23"/>
        <v>372.89000000000004</v>
      </c>
      <c r="H184" s="193">
        <v>83</v>
      </c>
      <c r="I184" s="151">
        <v>748.94</v>
      </c>
      <c r="J184" s="151">
        <v>376.05</v>
      </c>
    </row>
    <row r="185" spans="1:10" ht="23.25">
      <c r="A185" s="134"/>
      <c r="B185" s="133">
        <v>3</v>
      </c>
      <c r="C185" s="142">
        <v>85.8208</v>
      </c>
      <c r="D185" s="142">
        <v>85.8256</v>
      </c>
      <c r="E185" s="175">
        <f t="shared" si="21"/>
        <v>0.004799999999988813</v>
      </c>
      <c r="F185" s="176">
        <f t="shared" si="22"/>
        <v>15.344777980207835</v>
      </c>
      <c r="G185" s="177">
        <f t="shared" si="23"/>
        <v>312.81</v>
      </c>
      <c r="H185" s="193">
        <v>84</v>
      </c>
      <c r="I185" s="151">
        <v>751.64</v>
      </c>
      <c r="J185" s="151">
        <v>438.83</v>
      </c>
    </row>
    <row r="186" spans="1:10" ht="23.25">
      <c r="A186" s="134">
        <v>21633</v>
      </c>
      <c r="B186" s="133">
        <v>4</v>
      </c>
      <c r="C186" s="142">
        <v>84.9952</v>
      </c>
      <c r="D186" s="142">
        <v>84.9983</v>
      </c>
      <c r="E186" s="175">
        <f t="shared" si="21"/>
        <v>0.0031000000000034333</v>
      </c>
      <c r="F186" s="176">
        <f t="shared" si="22"/>
        <v>8.665995750876197</v>
      </c>
      <c r="G186" s="177">
        <f t="shared" si="23"/>
        <v>357.71999999999997</v>
      </c>
      <c r="H186" s="193">
        <v>85</v>
      </c>
      <c r="I186" s="151">
        <v>726.65</v>
      </c>
      <c r="J186" s="151">
        <v>368.93</v>
      </c>
    </row>
    <row r="187" spans="1:10" ht="23.25">
      <c r="A187" s="134"/>
      <c r="B187" s="133">
        <v>5</v>
      </c>
      <c r="C187" s="142">
        <v>85.009</v>
      </c>
      <c r="D187" s="142">
        <v>85.0117</v>
      </c>
      <c r="E187" s="175">
        <f t="shared" si="21"/>
        <v>0.0027000000000043656</v>
      </c>
      <c r="F187" s="176">
        <f t="shared" si="22"/>
        <v>7.661313205846335</v>
      </c>
      <c r="G187" s="177">
        <f t="shared" si="23"/>
        <v>352.42</v>
      </c>
      <c r="H187" s="193">
        <v>86</v>
      </c>
      <c r="I187" s="151">
        <v>831.72</v>
      </c>
      <c r="J187" s="151">
        <v>479.3</v>
      </c>
    </row>
    <row r="188" spans="1:10" ht="23.25">
      <c r="A188" s="196"/>
      <c r="B188" s="197">
        <v>6</v>
      </c>
      <c r="C188" s="198">
        <v>87.3878</v>
      </c>
      <c r="D188" s="198">
        <v>87.3899</v>
      </c>
      <c r="E188" s="199">
        <f t="shared" si="21"/>
        <v>0.0020999999999986585</v>
      </c>
      <c r="F188" s="200">
        <f t="shared" si="22"/>
        <v>6.055014128362432</v>
      </c>
      <c r="G188" s="201">
        <f t="shared" si="23"/>
        <v>346.82</v>
      </c>
      <c r="H188" s="202">
        <v>87</v>
      </c>
      <c r="I188" s="203">
        <v>712.66</v>
      </c>
      <c r="J188" s="203">
        <v>365.84</v>
      </c>
    </row>
    <row r="189" spans="1:10" ht="23.25">
      <c r="A189" s="187">
        <v>21644</v>
      </c>
      <c r="B189" s="188">
        <v>13</v>
      </c>
      <c r="C189" s="189">
        <v>86.7041</v>
      </c>
      <c r="D189" s="189">
        <v>86.7051</v>
      </c>
      <c r="E189" s="190">
        <f t="shared" si="21"/>
        <v>0.0010000000000047748</v>
      </c>
      <c r="F189" s="191">
        <f t="shared" si="22"/>
        <v>4.146108876838901</v>
      </c>
      <c r="G189" s="192">
        <f t="shared" si="23"/>
        <v>241.19000000000005</v>
      </c>
      <c r="H189" s="193">
        <v>1</v>
      </c>
      <c r="I189" s="194">
        <v>672.7</v>
      </c>
      <c r="J189" s="194">
        <v>431.51</v>
      </c>
    </row>
    <row r="190" spans="1:10" ht="23.25">
      <c r="A190" s="134"/>
      <c r="B190" s="133">
        <v>14</v>
      </c>
      <c r="C190" s="142">
        <v>85.9464</v>
      </c>
      <c r="D190" s="142">
        <v>85.9478</v>
      </c>
      <c r="E190" s="175">
        <f t="shared" si="21"/>
        <v>0.0014000000000038426</v>
      </c>
      <c r="F190" s="176">
        <f t="shared" si="22"/>
        <v>5.806237558078314</v>
      </c>
      <c r="G190" s="177">
        <f t="shared" si="23"/>
        <v>241.11999999999995</v>
      </c>
      <c r="H190" s="193">
        <v>2</v>
      </c>
      <c r="I190" s="151">
        <v>713.05</v>
      </c>
      <c r="J190" s="151">
        <v>471.93</v>
      </c>
    </row>
    <row r="191" spans="1:10" ht="23.25">
      <c r="A191" s="134"/>
      <c r="B191" s="188">
        <v>15</v>
      </c>
      <c r="C191" s="142">
        <v>87.0143</v>
      </c>
      <c r="D191" s="142">
        <v>87.0214</v>
      </c>
      <c r="E191" s="175">
        <f t="shared" si="21"/>
        <v>0.007099999999994111</v>
      </c>
      <c r="F191" s="176">
        <f t="shared" si="22"/>
        <v>23.576290884921505</v>
      </c>
      <c r="G191" s="177">
        <f t="shared" si="23"/>
        <v>301.15</v>
      </c>
      <c r="H191" s="193">
        <v>3</v>
      </c>
      <c r="I191" s="151">
        <v>644.53</v>
      </c>
      <c r="J191" s="151">
        <v>343.38</v>
      </c>
    </row>
    <row r="192" spans="1:10" ht="23.25">
      <c r="A192" s="134">
        <v>21661</v>
      </c>
      <c r="B192" s="133">
        <v>16</v>
      </c>
      <c r="C192" s="142">
        <v>86.1469</v>
      </c>
      <c r="D192" s="142">
        <v>86.1502</v>
      </c>
      <c r="E192" s="175">
        <f t="shared" si="21"/>
        <v>0.003299999999995862</v>
      </c>
      <c r="F192" s="176">
        <f t="shared" si="22"/>
        <v>15.764582238550906</v>
      </c>
      <c r="G192" s="177">
        <f t="shared" si="23"/>
        <v>209.33000000000004</v>
      </c>
      <c r="H192" s="193">
        <v>4</v>
      </c>
      <c r="I192" s="151">
        <v>758</v>
      </c>
      <c r="J192" s="151">
        <v>548.67</v>
      </c>
    </row>
    <row r="193" spans="1:10" ht="23.25">
      <c r="A193" s="134"/>
      <c r="B193" s="188">
        <v>17</v>
      </c>
      <c r="C193" s="142">
        <v>87.2167</v>
      </c>
      <c r="D193" s="142">
        <v>87.2202</v>
      </c>
      <c r="E193" s="175">
        <f aca="true" t="shared" si="24" ref="E193:E232">D193-C193</f>
        <v>0.003500000000002501</v>
      </c>
      <c r="F193" s="176">
        <f aca="true" t="shared" si="25" ref="F193:F232">((10^6)*E193/G193)</f>
        <v>12.540308133294522</v>
      </c>
      <c r="G193" s="177">
        <f aca="true" t="shared" si="26" ref="G193:G232">I193-J193</f>
        <v>279.1</v>
      </c>
      <c r="H193" s="193">
        <v>5</v>
      </c>
      <c r="I193" s="151">
        <v>790.84</v>
      </c>
      <c r="J193" s="151">
        <v>511.74</v>
      </c>
    </row>
    <row r="194" spans="1:10" ht="23.25">
      <c r="A194" s="134"/>
      <c r="B194" s="133">
        <v>18</v>
      </c>
      <c r="C194" s="142">
        <v>85.12</v>
      </c>
      <c r="D194" s="142">
        <v>85.1252</v>
      </c>
      <c r="E194" s="175">
        <f t="shared" si="24"/>
        <v>0.005200000000002092</v>
      </c>
      <c r="F194" s="176">
        <f t="shared" si="25"/>
        <v>16.614480158483264</v>
      </c>
      <c r="G194" s="177">
        <f t="shared" si="26"/>
        <v>312.97999999999996</v>
      </c>
      <c r="H194" s="193">
        <v>6</v>
      </c>
      <c r="I194" s="151">
        <v>680.3</v>
      </c>
      <c r="J194" s="151">
        <v>367.32</v>
      </c>
    </row>
    <row r="195" spans="1:10" ht="23.25">
      <c r="A195" s="134">
        <v>21673</v>
      </c>
      <c r="B195" s="133">
        <v>7</v>
      </c>
      <c r="C195" s="142">
        <v>86.4138</v>
      </c>
      <c r="D195" s="142">
        <v>86.4179</v>
      </c>
      <c r="E195" s="175">
        <f t="shared" si="24"/>
        <v>0.004100000000008208</v>
      </c>
      <c r="F195" s="176">
        <f t="shared" si="25"/>
        <v>15.80753363923433</v>
      </c>
      <c r="G195" s="177">
        <f t="shared" si="26"/>
        <v>259.37</v>
      </c>
      <c r="H195" s="193">
        <v>7</v>
      </c>
      <c r="I195" s="151">
        <v>844.91</v>
      </c>
      <c r="J195" s="151">
        <v>585.54</v>
      </c>
    </row>
    <row r="196" spans="1:10" ht="23.25">
      <c r="A196" s="134"/>
      <c r="B196" s="133">
        <v>8</v>
      </c>
      <c r="C196" s="142">
        <v>84.7368</v>
      </c>
      <c r="D196" s="142">
        <v>84.7396</v>
      </c>
      <c r="E196" s="175">
        <f t="shared" si="24"/>
        <v>0.0027999999999934744</v>
      </c>
      <c r="F196" s="176">
        <f t="shared" si="25"/>
        <v>11.42344253597762</v>
      </c>
      <c r="G196" s="177">
        <f t="shared" si="26"/>
        <v>245.11</v>
      </c>
      <c r="H196" s="193">
        <v>8</v>
      </c>
      <c r="I196" s="151">
        <v>778.11</v>
      </c>
      <c r="J196" s="151">
        <v>533</v>
      </c>
    </row>
    <row r="197" spans="1:10" ht="23.25">
      <c r="A197" s="134"/>
      <c r="B197" s="133">
        <v>9</v>
      </c>
      <c r="C197" s="142">
        <v>87.5963</v>
      </c>
      <c r="D197" s="142">
        <v>87.5998</v>
      </c>
      <c r="E197" s="175">
        <f t="shared" si="24"/>
        <v>0.003500000000002501</v>
      </c>
      <c r="F197" s="176">
        <f t="shared" si="25"/>
        <v>11.580201164645649</v>
      </c>
      <c r="G197" s="177">
        <f t="shared" si="26"/>
        <v>302.24</v>
      </c>
      <c r="H197" s="193">
        <v>9</v>
      </c>
      <c r="I197" s="151">
        <v>677.47</v>
      </c>
      <c r="J197" s="151">
        <v>375.23</v>
      </c>
    </row>
    <row r="198" spans="1:10" ht="23.25">
      <c r="A198" s="134">
        <v>21689</v>
      </c>
      <c r="B198" s="133">
        <v>10</v>
      </c>
      <c r="C198" s="142">
        <v>85.0556</v>
      </c>
      <c r="D198" s="142">
        <v>85.059</v>
      </c>
      <c r="E198" s="175">
        <f t="shared" si="24"/>
        <v>0.0033999999999991815</v>
      </c>
      <c r="F198" s="176">
        <f t="shared" si="25"/>
        <v>11.720500534314116</v>
      </c>
      <c r="G198" s="177">
        <f t="shared" si="26"/>
        <v>290.09</v>
      </c>
      <c r="H198" s="193">
        <v>10</v>
      </c>
      <c r="I198" s="151">
        <v>682.13</v>
      </c>
      <c r="J198" s="151">
        <v>392.04</v>
      </c>
    </row>
    <row r="199" spans="1:10" ht="23.25">
      <c r="A199" s="134"/>
      <c r="B199" s="133">
        <v>11</v>
      </c>
      <c r="C199" s="142">
        <v>86.0652</v>
      </c>
      <c r="D199" s="142">
        <v>86.0672</v>
      </c>
      <c r="E199" s="175">
        <f t="shared" si="24"/>
        <v>0.001999999999995339</v>
      </c>
      <c r="F199" s="176">
        <f t="shared" si="25"/>
        <v>7.901390644735062</v>
      </c>
      <c r="G199" s="177">
        <f t="shared" si="26"/>
        <v>253.12</v>
      </c>
      <c r="H199" s="193">
        <v>11</v>
      </c>
      <c r="I199" s="151">
        <v>792.86</v>
      </c>
      <c r="J199" s="151">
        <v>539.74</v>
      </c>
    </row>
    <row r="200" spans="1:10" ht="23.25">
      <c r="A200" s="134"/>
      <c r="B200" s="133">
        <v>12</v>
      </c>
      <c r="C200" s="142">
        <v>84.8008</v>
      </c>
      <c r="D200" s="142">
        <v>84.8063</v>
      </c>
      <c r="E200" s="175">
        <f t="shared" si="24"/>
        <v>0.00549999999999784</v>
      </c>
      <c r="F200" s="176">
        <f t="shared" si="25"/>
        <v>20.749236050846346</v>
      </c>
      <c r="G200" s="177">
        <f t="shared" si="26"/>
        <v>265.06999999999994</v>
      </c>
      <c r="H200" s="193">
        <v>12</v>
      </c>
      <c r="I200" s="151">
        <v>829.81</v>
      </c>
      <c r="J200" s="151">
        <v>564.74</v>
      </c>
    </row>
    <row r="201" spans="1:10" ht="23.25">
      <c r="A201" s="134">
        <v>21708</v>
      </c>
      <c r="B201" s="133">
        <v>1</v>
      </c>
      <c r="C201" s="142">
        <v>85.364</v>
      </c>
      <c r="D201" s="142">
        <v>85.3951</v>
      </c>
      <c r="E201" s="175">
        <f t="shared" si="24"/>
        <v>0.03109999999999502</v>
      </c>
      <c r="F201" s="176">
        <f t="shared" si="25"/>
        <v>95.39584675315183</v>
      </c>
      <c r="G201" s="177">
        <f t="shared" si="26"/>
        <v>326.00999999999993</v>
      </c>
      <c r="H201" s="193">
        <v>13</v>
      </c>
      <c r="I201" s="151">
        <v>757.55</v>
      </c>
      <c r="J201" s="151">
        <v>431.54</v>
      </c>
    </row>
    <row r="202" spans="1:10" ht="23.25">
      <c r="A202" s="134"/>
      <c r="B202" s="133">
        <v>2</v>
      </c>
      <c r="C202" s="142">
        <v>87.4375</v>
      </c>
      <c r="D202" s="142">
        <v>87.4607</v>
      </c>
      <c r="E202" s="175">
        <f t="shared" si="24"/>
        <v>0.023200000000002774</v>
      </c>
      <c r="F202" s="176">
        <f t="shared" si="25"/>
        <v>79.37050975026608</v>
      </c>
      <c r="G202" s="177">
        <f t="shared" si="26"/>
        <v>292.29999999999995</v>
      </c>
      <c r="H202" s="193">
        <v>14</v>
      </c>
      <c r="I202" s="151">
        <v>832.77</v>
      </c>
      <c r="J202" s="151">
        <v>540.47</v>
      </c>
    </row>
    <row r="203" spans="1:10" ht="23.25">
      <c r="A203" s="134"/>
      <c r="B203" s="133">
        <v>3</v>
      </c>
      <c r="C203" s="142">
        <v>85.8184</v>
      </c>
      <c r="D203" s="142">
        <v>85.8438</v>
      </c>
      <c r="E203" s="175">
        <f t="shared" si="24"/>
        <v>0.025400000000004752</v>
      </c>
      <c r="F203" s="176">
        <f t="shared" si="25"/>
        <v>85.22060057039005</v>
      </c>
      <c r="G203" s="177">
        <f t="shared" si="26"/>
        <v>298.04999999999995</v>
      </c>
      <c r="H203" s="193">
        <v>15</v>
      </c>
      <c r="I203" s="151">
        <v>834.41</v>
      </c>
      <c r="J203" s="151">
        <v>536.36</v>
      </c>
    </row>
    <row r="204" spans="1:10" ht="23.25">
      <c r="A204" s="134">
        <v>21716</v>
      </c>
      <c r="B204" s="133">
        <v>4</v>
      </c>
      <c r="C204" s="142">
        <v>84.977</v>
      </c>
      <c r="D204" s="142">
        <v>84.982</v>
      </c>
      <c r="E204" s="175">
        <f t="shared" si="24"/>
        <v>0.0049999999999954525</v>
      </c>
      <c r="F204" s="176">
        <f t="shared" si="25"/>
        <v>19.5472848821121</v>
      </c>
      <c r="G204" s="177">
        <f t="shared" si="26"/>
        <v>255.78999999999996</v>
      </c>
      <c r="H204" s="193">
        <v>16</v>
      </c>
      <c r="I204" s="151">
        <v>823.55</v>
      </c>
      <c r="J204" s="151">
        <v>567.76</v>
      </c>
    </row>
    <row r="205" spans="1:10" ht="23.25">
      <c r="A205" s="134"/>
      <c r="B205" s="133">
        <v>5</v>
      </c>
      <c r="C205" s="142">
        <v>84.9987</v>
      </c>
      <c r="D205" s="142">
        <v>85.0068</v>
      </c>
      <c r="E205" s="175">
        <f t="shared" si="24"/>
        <v>0.008099999999998886</v>
      </c>
      <c r="F205" s="176">
        <f t="shared" si="25"/>
        <v>26.04501607716683</v>
      </c>
      <c r="G205" s="177">
        <f t="shared" si="26"/>
        <v>311.00000000000006</v>
      </c>
      <c r="H205" s="193">
        <v>17</v>
      </c>
      <c r="I205" s="151">
        <v>705.94</v>
      </c>
      <c r="J205" s="151">
        <v>394.94</v>
      </c>
    </row>
    <row r="206" spans="1:10" ht="23.25">
      <c r="A206" s="134"/>
      <c r="B206" s="133">
        <v>6</v>
      </c>
      <c r="C206" s="142">
        <v>87.3698</v>
      </c>
      <c r="D206" s="142">
        <v>87.38</v>
      </c>
      <c r="E206" s="175">
        <f t="shared" si="24"/>
        <v>0.010199999999997544</v>
      </c>
      <c r="F206" s="176">
        <f t="shared" si="25"/>
        <v>37.139528109516256</v>
      </c>
      <c r="G206" s="177">
        <f t="shared" si="26"/>
        <v>274.64</v>
      </c>
      <c r="H206" s="193">
        <v>18</v>
      </c>
      <c r="I206" s="151">
        <v>793.03</v>
      </c>
      <c r="J206" s="151">
        <v>518.39</v>
      </c>
    </row>
    <row r="207" spans="1:10" ht="23.25">
      <c r="A207" s="134">
        <v>21724</v>
      </c>
      <c r="B207" s="133">
        <v>7</v>
      </c>
      <c r="C207" s="142">
        <v>86.4128</v>
      </c>
      <c r="D207" s="142">
        <v>86.7533</v>
      </c>
      <c r="E207" s="175">
        <f t="shared" si="24"/>
        <v>0.3404999999999916</v>
      </c>
      <c r="F207" s="176">
        <f t="shared" si="25"/>
        <v>1151.4659632748017</v>
      </c>
      <c r="G207" s="177">
        <f t="shared" si="26"/>
        <v>295.71</v>
      </c>
      <c r="H207" s="193">
        <v>19</v>
      </c>
      <c r="I207" s="151">
        <v>639.16</v>
      </c>
      <c r="J207" s="151">
        <v>343.45</v>
      </c>
    </row>
    <row r="208" spans="1:10" ht="23.25">
      <c r="A208" s="134"/>
      <c r="B208" s="133">
        <v>8</v>
      </c>
      <c r="C208" s="142">
        <v>84.7679</v>
      </c>
      <c r="D208" s="142">
        <v>85.1101</v>
      </c>
      <c r="E208" s="175">
        <f t="shared" si="24"/>
        <v>0.3422000000000054</v>
      </c>
      <c r="F208" s="176">
        <f t="shared" si="25"/>
        <v>1255.3652004842634</v>
      </c>
      <c r="G208" s="177">
        <f t="shared" si="26"/>
        <v>272.59000000000003</v>
      </c>
      <c r="H208" s="193">
        <v>20</v>
      </c>
      <c r="I208" s="151">
        <v>855.49</v>
      </c>
      <c r="J208" s="151">
        <v>582.9</v>
      </c>
    </row>
    <row r="209" spans="1:10" ht="23.25">
      <c r="A209" s="134"/>
      <c r="B209" s="133">
        <v>9</v>
      </c>
      <c r="C209" s="142">
        <v>87.6178</v>
      </c>
      <c r="D209" s="142">
        <v>87.9623</v>
      </c>
      <c r="E209" s="175">
        <f t="shared" si="24"/>
        <v>0.3444999999999965</v>
      </c>
      <c r="F209" s="176">
        <f t="shared" si="25"/>
        <v>1194.8115007109786</v>
      </c>
      <c r="G209" s="177">
        <f t="shared" si="26"/>
        <v>288.33</v>
      </c>
      <c r="H209" s="193">
        <v>21</v>
      </c>
      <c r="I209" s="151">
        <v>699.64</v>
      </c>
      <c r="J209" s="151">
        <v>411.31</v>
      </c>
    </row>
    <row r="210" spans="1:10" ht="23.25">
      <c r="A210" s="134">
        <v>21737</v>
      </c>
      <c r="B210" s="133">
        <v>13</v>
      </c>
      <c r="C210" s="142">
        <v>86.715</v>
      </c>
      <c r="D210" s="142">
        <v>86.7372</v>
      </c>
      <c r="E210" s="175">
        <f t="shared" si="24"/>
        <v>0.022199999999998</v>
      </c>
      <c r="F210" s="176">
        <f t="shared" si="25"/>
        <v>70.8066213759385</v>
      </c>
      <c r="G210" s="177">
        <f t="shared" si="26"/>
        <v>313.53</v>
      </c>
      <c r="H210" s="193">
        <v>22</v>
      </c>
      <c r="I210" s="151">
        <v>789.25</v>
      </c>
      <c r="J210" s="151">
        <v>475.72</v>
      </c>
    </row>
    <row r="211" spans="1:10" ht="23.25">
      <c r="A211" s="134"/>
      <c r="B211" s="133">
        <v>14</v>
      </c>
      <c r="C211" s="142">
        <v>85.9196</v>
      </c>
      <c r="D211" s="142">
        <v>85.9385</v>
      </c>
      <c r="E211" s="175">
        <f t="shared" si="24"/>
        <v>0.018900000000002137</v>
      </c>
      <c r="F211" s="176">
        <f t="shared" si="25"/>
        <v>68.02721088436144</v>
      </c>
      <c r="G211" s="177">
        <f t="shared" si="26"/>
        <v>277.83000000000004</v>
      </c>
      <c r="H211" s="193">
        <v>23</v>
      </c>
      <c r="I211" s="151">
        <v>856.09</v>
      </c>
      <c r="J211" s="151">
        <v>578.26</v>
      </c>
    </row>
    <row r="212" spans="1:10" ht="23.25">
      <c r="A212" s="134"/>
      <c r="B212" s="133">
        <v>15</v>
      </c>
      <c r="C212" s="142">
        <v>86.9929</v>
      </c>
      <c r="D212" s="142">
        <v>87.0184</v>
      </c>
      <c r="E212" s="175">
        <f t="shared" si="24"/>
        <v>0.02549999999999386</v>
      </c>
      <c r="F212" s="176">
        <f t="shared" si="25"/>
        <v>73.8253090529917</v>
      </c>
      <c r="G212" s="177">
        <f t="shared" si="26"/>
        <v>345.40999999999997</v>
      </c>
      <c r="H212" s="193">
        <v>24</v>
      </c>
      <c r="I212" s="151">
        <v>788.81</v>
      </c>
      <c r="J212" s="151">
        <v>443.4</v>
      </c>
    </row>
    <row r="213" spans="1:10" ht="23.25">
      <c r="A213" s="134">
        <v>21742</v>
      </c>
      <c r="B213" s="133">
        <v>16</v>
      </c>
      <c r="C213" s="142">
        <v>86.1286</v>
      </c>
      <c r="D213" s="142">
        <v>86.2598</v>
      </c>
      <c r="E213" s="175">
        <f t="shared" si="24"/>
        <v>0.13119999999999266</v>
      </c>
      <c r="F213" s="176">
        <f t="shared" si="25"/>
        <v>431.86306780774413</v>
      </c>
      <c r="G213" s="177">
        <f t="shared" si="26"/>
        <v>303.8</v>
      </c>
      <c r="H213" s="193">
        <v>25</v>
      </c>
      <c r="I213" s="151">
        <v>701.75</v>
      </c>
      <c r="J213" s="151">
        <v>397.95</v>
      </c>
    </row>
    <row r="214" spans="1:10" ht="23.25">
      <c r="A214" s="134"/>
      <c r="B214" s="133">
        <v>17</v>
      </c>
      <c r="C214" s="142">
        <v>87.2179</v>
      </c>
      <c r="D214" s="142">
        <v>87.3709</v>
      </c>
      <c r="E214" s="175">
        <f t="shared" si="24"/>
        <v>0.1530000000000058</v>
      </c>
      <c r="F214" s="176">
        <f t="shared" si="25"/>
        <v>446.5719039140882</v>
      </c>
      <c r="G214" s="177">
        <f t="shared" si="26"/>
        <v>342.61000000000007</v>
      </c>
      <c r="H214" s="193">
        <v>26</v>
      </c>
      <c r="I214" s="151">
        <v>845.44</v>
      </c>
      <c r="J214" s="151">
        <v>502.83</v>
      </c>
    </row>
    <row r="215" spans="1:10" ht="23.25">
      <c r="A215" s="134"/>
      <c r="B215" s="133">
        <v>18</v>
      </c>
      <c r="C215" s="142">
        <v>85.1346</v>
      </c>
      <c r="D215" s="142">
        <v>85.2572</v>
      </c>
      <c r="E215" s="175">
        <f t="shared" si="24"/>
        <v>0.12259999999999138</v>
      </c>
      <c r="F215" s="176">
        <f t="shared" si="25"/>
        <v>429.3318391931342</v>
      </c>
      <c r="G215" s="177">
        <f t="shared" si="26"/>
        <v>285.55999999999995</v>
      </c>
      <c r="H215" s="193">
        <v>27</v>
      </c>
      <c r="I215" s="151">
        <v>800.56</v>
      </c>
      <c r="J215" s="151">
        <v>515</v>
      </c>
    </row>
    <row r="216" spans="1:10" ht="23.25">
      <c r="A216" s="134">
        <v>21756</v>
      </c>
      <c r="B216" s="133">
        <v>19</v>
      </c>
      <c r="C216" s="142">
        <v>88.9767</v>
      </c>
      <c r="D216" s="142">
        <v>89.084</v>
      </c>
      <c r="E216" s="175">
        <f t="shared" si="24"/>
        <v>0.10730000000000928</v>
      </c>
      <c r="F216" s="176">
        <f t="shared" si="25"/>
        <v>336.7119590799551</v>
      </c>
      <c r="G216" s="177">
        <f t="shared" si="26"/>
        <v>318.67</v>
      </c>
      <c r="H216" s="193">
        <v>28</v>
      </c>
      <c r="I216" s="151">
        <v>750.21</v>
      </c>
      <c r="J216" s="151">
        <v>431.54</v>
      </c>
    </row>
    <row r="217" spans="1:10" ht="23.25">
      <c r="A217" s="134"/>
      <c r="B217" s="133">
        <v>20</v>
      </c>
      <c r="C217" s="142">
        <v>84.6608</v>
      </c>
      <c r="D217" s="142">
        <v>84.7692</v>
      </c>
      <c r="E217" s="175">
        <f t="shared" si="24"/>
        <v>0.10840000000000316</v>
      </c>
      <c r="F217" s="176">
        <f t="shared" si="25"/>
        <v>359.85791587824303</v>
      </c>
      <c r="G217" s="177">
        <f t="shared" si="26"/>
        <v>301.23</v>
      </c>
      <c r="H217" s="193">
        <v>29</v>
      </c>
      <c r="I217" s="151">
        <v>780.47</v>
      </c>
      <c r="J217" s="151">
        <v>479.24</v>
      </c>
    </row>
    <row r="218" spans="1:10" ht="23.25">
      <c r="A218" s="134"/>
      <c r="B218" s="133">
        <v>21</v>
      </c>
      <c r="C218" s="142">
        <v>86.3309</v>
      </c>
      <c r="D218" s="142">
        <v>86.442</v>
      </c>
      <c r="E218" s="175">
        <f t="shared" si="24"/>
        <v>0.11109999999999332</v>
      </c>
      <c r="F218" s="176">
        <f t="shared" si="25"/>
        <v>357.67175326763675</v>
      </c>
      <c r="G218" s="177">
        <f t="shared" si="26"/>
        <v>310.62</v>
      </c>
      <c r="H218" s="193">
        <v>30</v>
      </c>
      <c r="I218" s="151">
        <v>843.64</v>
      </c>
      <c r="J218" s="151">
        <v>533.02</v>
      </c>
    </row>
    <row r="219" spans="1:10" ht="23.25">
      <c r="A219" s="134">
        <v>21771</v>
      </c>
      <c r="B219" s="133">
        <v>1</v>
      </c>
      <c r="C219" s="142">
        <v>85.377</v>
      </c>
      <c r="D219" s="142">
        <v>85.4359</v>
      </c>
      <c r="E219" s="175">
        <f t="shared" si="24"/>
        <v>0.05890000000000839</v>
      </c>
      <c r="F219" s="176">
        <f t="shared" si="25"/>
        <v>183.7753510140667</v>
      </c>
      <c r="G219" s="177">
        <f t="shared" si="26"/>
        <v>320.50000000000006</v>
      </c>
      <c r="H219" s="193">
        <v>31</v>
      </c>
      <c r="I219" s="151">
        <v>737.07</v>
      </c>
      <c r="J219" s="151">
        <v>416.57</v>
      </c>
    </row>
    <row r="220" spans="1:10" ht="23.25">
      <c r="A220" s="134"/>
      <c r="B220" s="133">
        <v>2</v>
      </c>
      <c r="C220" s="142">
        <v>87.4147</v>
      </c>
      <c r="D220" s="142">
        <v>87.4764</v>
      </c>
      <c r="E220" s="175">
        <f t="shared" si="24"/>
        <v>0.061700000000001864</v>
      </c>
      <c r="F220" s="176">
        <f t="shared" si="25"/>
        <v>200.92484043246662</v>
      </c>
      <c r="G220" s="177">
        <f t="shared" si="26"/>
        <v>307.08000000000004</v>
      </c>
      <c r="H220" s="193">
        <v>32</v>
      </c>
      <c r="I220" s="151">
        <v>672.21</v>
      </c>
      <c r="J220" s="151">
        <v>365.13</v>
      </c>
    </row>
    <row r="221" spans="1:10" ht="23.25">
      <c r="A221" s="134"/>
      <c r="B221" s="133">
        <v>3</v>
      </c>
      <c r="C221" s="142">
        <v>85.8398</v>
      </c>
      <c r="D221" s="142">
        <v>85.8941</v>
      </c>
      <c r="E221" s="175">
        <f t="shared" si="24"/>
        <v>0.054299999999997794</v>
      </c>
      <c r="F221" s="176">
        <f t="shared" si="25"/>
        <v>196.92463915281712</v>
      </c>
      <c r="G221" s="177">
        <f t="shared" si="26"/>
        <v>275.74</v>
      </c>
      <c r="H221" s="193">
        <v>33</v>
      </c>
      <c r="I221" s="151">
        <v>827.03</v>
      </c>
      <c r="J221" s="151">
        <v>551.29</v>
      </c>
    </row>
    <row r="222" spans="1:10" ht="23.25">
      <c r="A222" s="134">
        <v>21786</v>
      </c>
      <c r="B222" s="133">
        <v>4</v>
      </c>
      <c r="C222" s="142">
        <v>84.9975</v>
      </c>
      <c r="D222" s="142">
        <v>85.2239</v>
      </c>
      <c r="E222" s="175">
        <f t="shared" si="24"/>
        <v>0.22639999999999816</v>
      </c>
      <c r="F222" s="176">
        <f t="shared" si="25"/>
        <v>698.3559024029064</v>
      </c>
      <c r="G222" s="177">
        <f t="shared" si="26"/>
        <v>324.18999999999994</v>
      </c>
      <c r="H222" s="193">
        <v>34</v>
      </c>
      <c r="I222" s="151">
        <v>739.56</v>
      </c>
      <c r="J222" s="151">
        <v>415.37</v>
      </c>
    </row>
    <row r="223" spans="1:10" ht="23.25">
      <c r="A223" s="134"/>
      <c r="B223" s="133">
        <v>5</v>
      </c>
      <c r="C223" s="142">
        <v>84.9836</v>
      </c>
      <c r="D223" s="142">
        <v>85.233</v>
      </c>
      <c r="E223" s="175">
        <f t="shared" si="24"/>
        <v>0.2494000000000085</v>
      </c>
      <c r="F223" s="176">
        <f t="shared" si="25"/>
        <v>818.5100098457776</v>
      </c>
      <c r="G223" s="177">
        <f t="shared" si="26"/>
        <v>304.70000000000005</v>
      </c>
      <c r="H223" s="193">
        <v>35</v>
      </c>
      <c r="I223" s="151">
        <v>814.59</v>
      </c>
      <c r="J223" s="151">
        <v>509.89</v>
      </c>
    </row>
    <row r="224" spans="1:10" ht="23.25">
      <c r="A224" s="134"/>
      <c r="B224" s="133">
        <v>6</v>
      </c>
      <c r="C224" s="142">
        <v>85.3703</v>
      </c>
      <c r="D224" s="142">
        <v>85.5642</v>
      </c>
      <c r="E224" s="175">
        <f t="shared" si="24"/>
        <v>0.1938999999999993</v>
      </c>
      <c r="F224" s="176">
        <f t="shared" si="25"/>
        <v>723.453473621369</v>
      </c>
      <c r="G224" s="177">
        <f t="shared" si="26"/>
        <v>268.02</v>
      </c>
      <c r="H224" s="193">
        <v>36</v>
      </c>
      <c r="I224" s="151">
        <v>633.3</v>
      </c>
      <c r="J224" s="151">
        <v>365.28</v>
      </c>
    </row>
    <row r="225" spans="1:10" ht="23.25">
      <c r="A225" s="134">
        <v>21792</v>
      </c>
      <c r="B225" s="133">
        <v>7</v>
      </c>
      <c r="C225" s="142">
        <v>86.4001</v>
      </c>
      <c r="D225" s="142">
        <v>86.8398</v>
      </c>
      <c r="E225" s="175">
        <f t="shared" si="24"/>
        <v>0.439700000000002</v>
      </c>
      <c r="F225" s="176">
        <f t="shared" si="25"/>
        <v>1644.66055732187</v>
      </c>
      <c r="G225" s="177">
        <f t="shared" si="26"/>
        <v>267.35</v>
      </c>
      <c r="H225" s="193">
        <v>37</v>
      </c>
      <c r="I225" s="151">
        <v>848.47</v>
      </c>
      <c r="J225" s="151">
        <v>581.12</v>
      </c>
    </row>
    <row r="226" spans="1:10" ht="23.25">
      <c r="A226" s="134"/>
      <c r="B226" s="133">
        <v>8</v>
      </c>
      <c r="C226" s="142">
        <v>84.7602</v>
      </c>
      <c r="D226" s="142">
        <v>85.2447</v>
      </c>
      <c r="E226" s="175">
        <f t="shared" si="24"/>
        <v>0.48449999999999704</v>
      </c>
      <c r="F226" s="176">
        <f t="shared" si="25"/>
        <v>1601.494066704119</v>
      </c>
      <c r="G226" s="177">
        <f t="shared" si="26"/>
        <v>302.53</v>
      </c>
      <c r="H226" s="193">
        <v>38</v>
      </c>
      <c r="I226" s="151">
        <v>862.38</v>
      </c>
      <c r="J226" s="151">
        <v>559.85</v>
      </c>
    </row>
    <row r="227" spans="1:10" ht="23.25">
      <c r="A227" s="134"/>
      <c r="B227" s="133">
        <v>9</v>
      </c>
      <c r="C227" s="142">
        <v>87.6144</v>
      </c>
      <c r="D227" s="142">
        <v>88.1011</v>
      </c>
      <c r="E227" s="175">
        <f t="shared" si="24"/>
        <v>0.486699999999999</v>
      </c>
      <c r="F227" s="176">
        <f t="shared" si="25"/>
        <v>1618.8258772659203</v>
      </c>
      <c r="G227" s="177">
        <f t="shared" si="26"/>
        <v>300.65000000000003</v>
      </c>
      <c r="H227" s="193">
        <v>39</v>
      </c>
      <c r="I227" s="151">
        <v>801.73</v>
      </c>
      <c r="J227" s="151">
        <v>501.08</v>
      </c>
    </row>
    <row r="228" spans="1:10" ht="23.25">
      <c r="A228" s="134">
        <v>21815</v>
      </c>
      <c r="B228" s="133">
        <v>1</v>
      </c>
      <c r="C228" s="142">
        <v>85.3906</v>
      </c>
      <c r="D228" s="142">
        <v>85.4296</v>
      </c>
      <c r="E228" s="175">
        <f t="shared" si="24"/>
        <v>0.03899999999998727</v>
      </c>
      <c r="F228" s="176">
        <f t="shared" si="25"/>
        <v>146.13309352513215</v>
      </c>
      <c r="G228" s="177">
        <f t="shared" si="26"/>
        <v>266.88</v>
      </c>
      <c r="H228" s="193">
        <v>40</v>
      </c>
      <c r="I228" s="151">
        <v>676.15</v>
      </c>
      <c r="J228" s="151">
        <v>409.27</v>
      </c>
    </row>
    <row r="229" spans="1:10" ht="23.25">
      <c r="A229" s="134"/>
      <c r="B229" s="133">
        <v>2</v>
      </c>
      <c r="C229" s="142">
        <v>87.483</v>
      </c>
      <c r="D229" s="142">
        <v>87.5079</v>
      </c>
      <c r="E229" s="175">
        <f t="shared" si="24"/>
        <v>0.024900000000002365</v>
      </c>
      <c r="F229" s="176">
        <f t="shared" si="25"/>
        <v>102.41434623453445</v>
      </c>
      <c r="G229" s="177">
        <f t="shared" si="26"/>
        <v>243.13000000000005</v>
      </c>
      <c r="H229" s="193">
        <v>41</v>
      </c>
      <c r="I229" s="151">
        <v>707.69</v>
      </c>
      <c r="J229" s="151">
        <v>464.56</v>
      </c>
    </row>
    <row r="230" spans="1:10" ht="23.25">
      <c r="A230" s="134"/>
      <c r="B230" s="133">
        <v>3</v>
      </c>
      <c r="C230" s="142">
        <v>85.8736</v>
      </c>
      <c r="D230" s="142">
        <v>85.9181</v>
      </c>
      <c r="E230" s="175">
        <f t="shared" si="24"/>
        <v>0.04449999999999932</v>
      </c>
      <c r="F230" s="176">
        <f t="shared" si="25"/>
        <v>177.62343831077843</v>
      </c>
      <c r="G230" s="177">
        <f t="shared" si="26"/>
        <v>250.52999999999997</v>
      </c>
      <c r="H230" s="193">
        <v>42</v>
      </c>
      <c r="I230" s="151">
        <v>792.31</v>
      </c>
      <c r="J230" s="151">
        <v>541.78</v>
      </c>
    </row>
    <row r="231" spans="1:10" ht="23.25">
      <c r="A231" s="134">
        <v>21820</v>
      </c>
      <c r="B231" s="133">
        <v>4</v>
      </c>
      <c r="C231" s="142">
        <v>85.0204</v>
      </c>
      <c r="D231" s="142">
        <v>85.104</v>
      </c>
      <c r="E231" s="175">
        <f t="shared" si="24"/>
        <v>0.08360000000000412</v>
      </c>
      <c r="F231" s="176">
        <f t="shared" si="25"/>
        <v>251.2245695225054</v>
      </c>
      <c r="G231" s="177">
        <f t="shared" si="26"/>
        <v>332.77</v>
      </c>
      <c r="H231" s="193">
        <v>43</v>
      </c>
      <c r="I231" s="151">
        <v>625.53</v>
      </c>
      <c r="J231" s="151">
        <v>292.76</v>
      </c>
    </row>
    <row r="232" spans="1:10" ht="23.25">
      <c r="A232" s="134"/>
      <c r="B232" s="133">
        <v>5</v>
      </c>
      <c r="C232" s="142">
        <v>85.0261</v>
      </c>
      <c r="D232" s="142">
        <v>85.096</v>
      </c>
      <c r="E232" s="175">
        <f t="shared" si="24"/>
        <v>0.06990000000000407</v>
      </c>
      <c r="F232" s="176">
        <f t="shared" si="25"/>
        <v>249.92848970253166</v>
      </c>
      <c r="G232" s="177">
        <f t="shared" si="26"/>
        <v>279.68000000000006</v>
      </c>
      <c r="H232" s="193">
        <v>44</v>
      </c>
      <c r="I232" s="151">
        <v>834.71</v>
      </c>
      <c r="J232" s="151">
        <v>555.03</v>
      </c>
    </row>
    <row r="233" spans="1:10" ht="23.25">
      <c r="A233" s="134"/>
      <c r="B233" s="133">
        <v>6</v>
      </c>
      <c r="C233" s="142">
        <v>87.4025</v>
      </c>
      <c r="D233" s="142">
        <v>87.4798</v>
      </c>
      <c r="E233" s="175">
        <f>D233-C233</f>
        <v>0.07729999999999393</v>
      </c>
      <c r="F233" s="176">
        <f>((10^6)*E233/G233)</f>
        <v>236.47821830639353</v>
      </c>
      <c r="G233" s="177">
        <f>I233-J233</f>
        <v>326.88000000000005</v>
      </c>
      <c r="H233" s="193">
        <v>45</v>
      </c>
      <c r="I233" s="151">
        <v>693.08</v>
      </c>
      <c r="J233" s="151">
        <v>366.2</v>
      </c>
    </row>
    <row r="234" spans="1:10" ht="23.25">
      <c r="A234" s="134">
        <v>21822</v>
      </c>
      <c r="B234" s="133">
        <v>7</v>
      </c>
      <c r="C234" s="142">
        <v>86.4422</v>
      </c>
      <c r="D234" s="142">
        <v>86.5127</v>
      </c>
      <c r="E234" s="175">
        <f>D234-C234</f>
        <v>0.07049999999999557</v>
      </c>
      <c r="F234" s="176">
        <f>((10^6)*E234/G234)</f>
        <v>269.65002868615625</v>
      </c>
      <c r="G234" s="177">
        <f>I234-J234</f>
        <v>261.45000000000005</v>
      </c>
      <c r="H234" s="193">
        <v>46</v>
      </c>
      <c r="I234" s="151">
        <v>640.33</v>
      </c>
      <c r="J234" s="151">
        <v>378.88</v>
      </c>
    </row>
    <row r="235" spans="1:10" ht="23.25">
      <c r="A235" s="134"/>
      <c r="B235" s="133">
        <v>8</v>
      </c>
      <c r="C235" s="142">
        <v>84.7881</v>
      </c>
      <c r="D235" s="142">
        <v>84.855</v>
      </c>
      <c r="E235" s="175">
        <f>D235-C235</f>
        <v>0.06690000000000396</v>
      </c>
      <c r="F235" s="176">
        <f>((10^6)*E235/G235)</f>
        <v>223.47675040086838</v>
      </c>
      <c r="G235" s="177">
        <f>I235-J235</f>
        <v>299.36</v>
      </c>
      <c r="H235" s="193">
        <v>47</v>
      </c>
      <c r="I235" s="151">
        <v>639.26</v>
      </c>
      <c r="J235" s="151">
        <v>339.9</v>
      </c>
    </row>
    <row r="236" spans="1:10" ht="23.25">
      <c r="A236" s="134"/>
      <c r="B236" s="133">
        <v>9</v>
      </c>
      <c r="C236" s="142">
        <v>87.6273</v>
      </c>
      <c r="D236" s="142">
        <v>87.697</v>
      </c>
      <c r="E236" s="175">
        <f>D236-C236</f>
        <v>0.06969999999999743</v>
      </c>
      <c r="F236" s="176">
        <f>((10^6)*E236/G236)</f>
        <v>234.55377574369837</v>
      </c>
      <c r="G236" s="177">
        <f>I236-J236</f>
        <v>297.1600000000001</v>
      </c>
      <c r="H236" s="193">
        <v>48</v>
      </c>
      <c r="I236" s="151">
        <v>694.69</v>
      </c>
      <c r="J236" s="151">
        <v>397.53</v>
      </c>
    </row>
    <row r="237" spans="1:10" ht="23.25">
      <c r="A237" s="134">
        <v>21829</v>
      </c>
      <c r="B237" s="133">
        <v>1</v>
      </c>
      <c r="C237" s="142">
        <v>85.386</v>
      </c>
      <c r="D237" s="142">
        <v>85.4341</v>
      </c>
      <c r="E237" s="175">
        <f>D237-C237</f>
        <v>0.04810000000000514</v>
      </c>
      <c r="F237" s="176">
        <f>((10^6)*E237/G237)</f>
        <v>145.01929570672075</v>
      </c>
      <c r="G237" s="177">
        <f>I237-J237</f>
        <v>331.68</v>
      </c>
      <c r="H237" s="193">
        <v>49</v>
      </c>
      <c r="I237" s="151">
        <v>681</v>
      </c>
      <c r="J237" s="151">
        <v>349.32</v>
      </c>
    </row>
    <row r="238" spans="1:10" ht="23.25">
      <c r="A238" s="134"/>
      <c r="B238" s="133">
        <v>2</v>
      </c>
      <c r="C238" s="142">
        <v>87.4386</v>
      </c>
      <c r="D238" s="142">
        <v>87.4928</v>
      </c>
      <c r="E238" s="175">
        <f aca="true" t="shared" si="27" ref="E238:E301">D238-C238</f>
        <v>0.054200000000008686</v>
      </c>
      <c r="F238" s="176">
        <f aca="true" t="shared" si="28" ref="F238:F293">((10^6)*E238/G238)</f>
        <v>163.86999244144727</v>
      </c>
      <c r="G238" s="177">
        <f aca="true" t="shared" si="29" ref="G238:G301">I238-J238</f>
        <v>330.75</v>
      </c>
      <c r="H238" s="193">
        <v>50</v>
      </c>
      <c r="I238" s="151">
        <v>683.49</v>
      </c>
      <c r="J238" s="151">
        <v>352.74</v>
      </c>
    </row>
    <row r="239" spans="1:10" ht="23.25">
      <c r="A239" s="134"/>
      <c r="B239" s="133">
        <v>3</v>
      </c>
      <c r="C239" s="142">
        <v>85.8583</v>
      </c>
      <c r="D239" s="142">
        <v>85.8986</v>
      </c>
      <c r="E239" s="175">
        <f t="shared" si="27"/>
        <v>0.040300000000002</v>
      </c>
      <c r="F239" s="176">
        <f t="shared" si="28"/>
        <v>130.90790969628713</v>
      </c>
      <c r="G239" s="177">
        <f t="shared" si="29"/>
        <v>307.85</v>
      </c>
      <c r="H239" s="193">
        <v>51</v>
      </c>
      <c r="I239" s="151">
        <v>674.59</v>
      </c>
      <c r="J239" s="151">
        <v>366.74</v>
      </c>
    </row>
    <row r="240" spans="1:10" ht="23.25">
      <c r="A240" s="134">
        <v>21840</v>
      </c>
      <c r="B240" s="133">
        <v>4</v>
      </c>
      <c r="C240" s="142">
        <v>85.0128</v>
      </c>
      <c r="D240" s="142">
        <v>85.0508</v>
      </c>
      <c r="E240" s="175">
        <f t="shared" si="27"/>
        <v>0.0379999999999967</v>
      </c>
      <c r="F240" s="176">
        <f t="shared" si="28"/>
        <v>115.27377521612834</v>
      </c>
      <c r="G240" s="177">
        <f t="shared" si="29"/>
        <v>329.65</v>
      </c>
      <c r="H240" s="193">
        <v>52</v>
      </c>
      <c r="I240" s="151">
        <v>724.92</v>
      </c>
      <c r="J240" s="151">
        <v>395.27</v>
      </c>
    </row>
    <row r="241" spans="1:10" ht="23.25">
      <c r="A241" s="134"/>
      <c r="B241" s="133">
        <v>5</v>
      </c>
      <c r="C241" s="142">
        <v>85.0245</v>
      </c>
      <c r="D241" s="142">
        <v>85.0544</v>
      </c>
      <c r="E241" s="175">
        <f t="shared" si="27"/>
        <v>0.029899999999997817</v>
      </c>
      <c r="F241" s="176">
        <f t="shared" si="28"/>
        <v>99.36195666621634</v>
      </c>
      <c r="G241" s="177">
        <f t="shared" si="29"/>
        <v>300.91999999999996</v>
      </c>
      <c r="H241" s="193">
        <v>53</v>
      </c>
      <c r="I241" s="151">
        <v>817.3</v>
      </c>
      <c r="J241" s="151">
        <v>516.38</v>
      </c>
    </row>
    <row r="242" spans="1:10" ht="23.25">
      <c r="A242" s="134"/>
      <c r="B242" s="133">
        <v>6</v>
      </c>
      <c r="C242" s="142">
        <v>87.3804</v>
      </c>
      <c r="D242" s="142">
        <v>87.4147</v>
      </c>
      <c r="E242" s="175">
        <f t="shared" si="27"/>
        <v>0.034300000000001774</v>
      </c>
      <c r="F242" s="176">
        <f t="shared" si="28"/>
        <v>95.6124212521653</v>
      </c>
      <c r="G242" s="177">
        <f t="shared" si="29"/>
        <v>358.73999999999995</v>
      </c>
      <c r="H242" s="193">
        <v>54</v>
      </c>
      <c r="I242" s="151">
        <v>682.79</v>
      </c>
      <c r="J242" s="151">
        <v>324.05</v>
      </c>
    </row>
    <row r="243" spans="1:10" ht="23.25">
      <c r="A243" s="134">
        <v>21849</v>
      </c>
      <c r="B243" s="133">
        <v>7</v>
      </c>
      <c r="C243" s="142">
        <v>86.428</v>
      </c>
      <c r="D243" s="142">
        <v>86.4941</v>
      </c>
      <c r="E243" s="175">
        <f t="shared" si="27"/>
        <v>0.06610000000000582</v>
      </c>
      <c r="F243" s="176">
        <f t="shared" si="28"/>
        <v>229.83310152992286</v>
      </c>
      <c r="G243" s="177">
        <f t="shared" si="29"/>
        <v>287.6</v>
      </c>
      <c r="H243" s="193">
        <v>55</v>
      </c>
      <c r="I243" s="151">
        <v>855.35</v>
      </c>
      <c r="J243" s="151">
        <v>567.75</v>
      </c>
    </row>
    <row r="244" spans="1:10" ht="23.25">
      <c r="A244" s="134"/>
      <c r="B244" s="133">
        <v>8</v>
      </c>
      <c r="C244" s="142">
        <v>84.7683</v>
      </c>
      <c r="D244" s="142">
        <v>84.8331</v>
      </c>
      <c r="E244" s="175">
        <f t="shared" si="27"/>
        <v>0.0648000000000053</v>
      </c>
      <c r="F244" s="176">
        <f t="shared" si="28"/>
        <v>236.0913761066976</v>
      </c>
      <c r="G244" s="177">
        <f t="shared" si="29"/>
        <v>274.47</v>
      </c>
      <c r="H244" s="193">
        <v>56</v>
      </c>
      <c r="I244" s="151">
        <v>916.19</v>
      </c>
      <c r="J244" s="151">
        <v>641.72</v>
      </c>
    </row>
    <row r="245" spans="1:10" ht="23.25">
      <c r="A245" s="134"/>
      <c r="B245" s="133">
        <v>9</v>
      </c>
      <c r="C245" s="142">
        <v>87.639</v>
      </c>
      <c r="D245" s="142">
        <v>87.7067</v>
      </c>
      <c r="E245" s="175">
        <f t="shared" si="27"/>
        <v>0.06770000000000209</v>
      </c>
      <c r="F245" s="176">
        <f t="shared" si="28"/>
        <v>197.4912485414297</v>
      </c>
      <c r="G245" s="177">
        <f t="shared" si="29"/>
        <v>342.79999999999995</v>
      </c>
      <c r="H245" s="193">
        <v>57</v>
      </c>
      <c r="I245" s="151">
        <v>696.16</v>
      </c>
      <c r="J245" s="151">
        <v>353.36</v>
      </c>
    </row>
    <row r="246" spans="1:10" ht="23.25">
      <c r="A246" s="134">
        <v>21855</v>
      </c>
      <c r="B246" s="133">
        <v>1</v>
      </c>
      <c r="C246" s="142">
        <v>85.3912</v>
      </c>
      <c r="D246" s="142">
        <v>85.4002</v>
      </c>
      <c r="E246" s="175">
        <f t="shared" si="27"/>
        <v>0.009000000000000341</v>
      </c>
      <c r="F246" s="176">
        <f t="shared" si="28"/>
        <v>30.558196387343273</v>
      </c>
      <c r="G246" s="177">
        <f t="shared" si="29"/>
        <v>294.52000000000004</v>
      </c>
      <c r="H246" s="193">
        <v>58</v>
      </c>
      <c r="I246" s="151">
        <v>683.58</v>
      </c>
      <c r="J246" s="151">
        <v>389.06</v>
      </c>
    </row>
    <row r="247" spans="1:10" ht="23.25">
      <c r="A247" s="134"/>
      <c r="B247" s="133">
        <v>2</v>
      </c>
      <c r="C247" s="142">
        <v>87.4429</v>
      </c>
      <c r="D247" s="142">
        <v>87.4529</v>
      </c>
      <c r="E247" s="175">
        <f t="shared" si="27"/>
        <v>0.010000000000005116</v>
      </c>
      <c r="F247" s="176">
        <f t="shared" si="28"/>
        <v>30.245289296207588</v>
      </c>
      <c r="G247" s="177">
        <f t="shared" si="29"/>
        <v>330.63</v>
      </c>
      <c r="H247" s="193">
        <v>59</v>
      </c>
      <c r="I247" s="151">
        <v>656.73</v>
      </c>
      <c r="J247" s="151">
        <v>326.1</v>
      </c>
    </row>
    <row r="248" spans="1:10" ht="23.25">
      <c r="A248" s="134"/>
      <c r="B248" s="133">
        <v>3</v>
      </c>
      <c r="C248" s="142">
        <v>85.8552</v>
      </c>
      <c r="D248" s="142">
        <v>85.8673</v>
      </c>
      <c r="E248" s="175">
        <f t="shared" si="27"/>
        <v>0.012100000000003774</v>
      </c>
      <c r="F248" s="176">
        <f t="shared" si="28"/>
        <v>41.41708026699905</v>
      </c>
      <c r="G248" s="177">
        <f t="shared" si="29"/>
        <v>292.15000000000003</v>
      </c>
      <c r="H248" s="193">
        <v>60</v>
      </c>
      <c r="I248" s="151">
        <v>747.33</v>
      </c>
      <c r="J248" s="151">
        <v>455.18</v>
      </c>
    </row>
    <row r="249" spans="1:10" ht="23.25">
      <c r="A249" s="134">
        <v>21865</v>
      </c>
      <c r="B249" s="133">
        <v>4</v>
      </c>
      <c r="C249" s="142">
        <v>84.9935</v>
      </c>
      <c r="D249" s="142">
        <v>86.4399</v>
      </c>
      <c r="E249" s="175">
        <f t="shared" si="27"/>
        <v>1.446399999999997</v>
      </c>
      <c r="F249" s="176">
        <f t="shared" si="28"/>
        <v>5653.975451489316</v>
      </c>
      <c r="G249" s="177">
        <f t="shared" si="29"/>
        <v>255.82000000000005</v>
      </c>
      <c r="H249" s="193">
        <v>61</v>
      </c>
      <c r="I249" s="151">
        <v>821.1</v>
      </c>
      <c r="J249" s="151">
        <v>565.28</v>
      </c>
    </row>
    <row r="250" spans="1:10" ht="23.25">
      <c r="A250" s="134"/>
      <c r="B250" s="133">
        <v>5</v>
      </c>
      <c r="C250" s="142">
        <v>85.0234</v>
      </c>
      <c r="D250" s="142">
        <v>86.6169</v>
      </c>
      <c r="E250" s="175">
        <f t="shared" si="27"/>
        <v>1.593500000000006</v>
      </c>
      <c r="F250" s="176">
        <f t="shared" si="28"/>
        <v>6540.924390444158</v>
      </c>
      <c r="G250" s="177">
        <f t="shared" si="29"/>
        <v>243.62</v>
      </c>
      <c r="H250" s="193">
        <v>62</v>
      </c>
      <c r="I250" s="151">
        <v>786.79</v>
      </c>
      <c r="J250" s="151">
        <v>543.17</v>
      </c>
    </row>
    <row r="251" spans="1:10" ht="23.25">
      <c r="A251" s="134"/>
      <c r="B251" s="133">
        <v>6</v>
      </c>
      <c r="C251" s="142">
        <v>87.4</v>
      </c>
      <c r="D251" s="142">
        <v>89.3466</v>
      </c>
      <c r="E251" s="175">
        <f t="shared" si="27"/>
        <v>1.9465999999999894</v>
      </c>
      <c r="F251" s="176">
        <f t="shared" si="28"/>
        <v>7462.240282143638</v>
      </c>
      <c r="G251" s="177">
        <f t="shared" si="29"/>
        <v>260.86</v>
      </c>
      <c r="H251" s="193">
        <v>63</v>
      </c>
      <c r="I251" s="151">
        <v>819.64</v>
      </c>
      <c r="J251" s="151">
        <v>558.78</v>
      </c>
    </row>
    <row r="252" spans="1:10" ht="23.25">
      <c r="A252" s="134">
        <v>21876</v>
      </c>
      <c r="B252" s="133">
        <v>7</v>
      </c>
      <c r="C252" s="142">
        <v>86.4219</v>
      </c>
      <c r="D252" s="142">
        <v>86.445</v>
      </c>
      <c r="E252" s="175">
        <f t="shared" si="27"/>
        <v>0.023099999999999454</v>
      </c>
      <c r="F252" s="176">
        <f t="shared" si="28"/>
        <v>80.64797681806883</v>
      </c>
      <c r="G252" s="177">
        <f t="shared" si="29"/>
        <v>286.43</v>
      </c>
      <c r="H252" s="193">
        <v>64</v>
      </c>
      <c r="I252" s="151">
        <v>790.38</v>
      </c>
      <c r="J252" s="151">
        <v>503.95</v>
      </c>
    </row>
    <row r="253" spans="1:10" ht="23.25">
      <c r="A253" s="134"/>
      <c r="B253" s="133">
        <v>8</v>
      </c>
      <c r="C253" s="142">
        <v>84.7571</v>
      </c>
      <c r="D253" s="142">
        <v>84.7772</v>
      </c>
      <c r="E253" s="175">
        <f t="shared" si="27"/>
        <v>0.02009999999999934</v>
      </c>
      <c r="F253" s="176">
        <f t="shared" si="28"/>
        <v>65.28729658621931</v>
      </c>
      <c r="G253" s="177">
        <f t="shared" si="29"/>
        <v>307.87</v>
      </c>
      <c r="H253" s="193">
        <v>65</v>
      </c>
      <c r="I253" s="151">
        <v>670.38</v>
      </c>
      <c r="J253" s="151">
        <v>362.51</v>
      </c>
    </row>
    <row r="254" spans="1:10" ht="23.25">
      <c r="A254" s="134"/>
      <c r="B254" s="133">
        <v>9</v>
      </c>
      <c r="C254" s="142">
        <v>87.615</v>
      </c>
      <c r="D254" s="142">
        <v>87.6442</v>
      </c>
      <c r="E254" s="175">
        <f t="shared" si="27"/>
        <v>0.029200000000003</v>
      </c>
      <c r="F254" s="176">
        <f t="shared" si="28"/>
        <v>80.34559612580964</v>
      </c>
      <c r="G254" s="177">
        <f t="shared" si="29"/>
        <v>363.43000000000006</v>
      </c>
      <c r="H254" s="193">
        <v>66</v>
      </c>
      <c r="I254" s="151">
        <v>712.82</v>
      </c>
      <c r="J254" s="151">
        <v>349.39</v>
      </c>
    </row>
    <row r="255" spans="1:10" ht="23.25">
      <c r="A255" s="134">
        <v>21897</v>
      </c>
      <c r="B255" s="133">
        <v>1</v>
      </c>
      <c r="C255" s="142">
        <v>85.4252</v>
      </c>
      <c r="D255" s="142">
        <v>85.4284</v>
      </c>
      <c r="E255" s="175">
        <f t="shared" si="27"/>
        <v>0.003199999999992542</v>
      </c>
      <c r="F255" s="176">
        <f t="shared" si="28"/>
        <v>11.175915901206796</v>
      </c>
      <c r="G255" s="177">
        <f t="shared" si="29"/>
        <v>286.33000000000004</v>
      </c>
      <c r="H255" s="193">
        <v>67</v>
      </c>
      <c r="I255" s="151">
        <v>793.71</v>
      </c>
      <c r="J255" s="151">
        <v>507.38</v>
      </c>
    </row>
    <row r="256" spans="1:10" ht="23.25">
      <c r="A256" s="134"/>
      <c r="B256" s="133">
        <v>2</v>
      </c>
      <c r="C256" s="142">
        <v>87.4473</v>
      </c>
      <c r="D256" s="142">
        <v>87.4544</v>
      </c>
      <c r="E256" s="175">
        <f t="shared" si="27"/>
        <v>0.007100000000008322</v>
      </c>
      <c r="F256" s="176">
        <f t="shared" si="28"/>
        <v>18.01618919538258</v>
      </c>
      <c r="G256" s="177">
        <f t="shared" si="29"/>
        <v>394.09000000000003</v>
      </c>
      <c r="H256" s="193">
        <v>68</v>
      </c>
      <c r="I256" s="151">
        <v>718.21</v>
      </c>
      <c r="J256" s="151">
        <v>324.12</v>
      </c>
    </row>
    <row r="257" spans="1:10" ht="23.25">
      <c r="A257" s="134"/>
      <c r="B257" s="133">
        <v>3</v>
      </c>
      <c r="C257" s="142">
        <v>85.8753</v>
      </c>
      <c r="D257" s="142">
        <v>85.8776</v>
      </c>
      <c r="E257" s="175">
        <f t="shared" si="27"/>
        <v>0.002300000000005298</v>
      </c>
      <c r="F257" s="176">
        <f t="shared" si="28"/>
        <v>7.828454731127632</v>
      </c>
      <c r="G257" s="177">
        <f t="shared" si="29"/>
        <v>293.79999999999995</v>
      </c>
      <c r="H257" s="193">
        <v>69</v>
      </c>
      <c r="I257" s="151">
        <v>861.63</v>
      </c>
      <c r="J257" s="151">
        <v>567.83</v>
      </c>
    </row>
    <row r="258" spans="1:10" ht="23.25">
      <c r="A258" s="134">
        <v>21905</v>
      </c>
      <c r="B258" s="133">
        <v>4</v>
      </c>
      <c r="C258" s="142">
        <v>85.022</v>
      </c>
      <c r="D258" s="142">
        <v>85.0295</v>
      </c>
      <c r="E258" s="175">
        <f t="shared" si="27"/>
        <v>0.007499999999993179</v>
      </c>
      <c r="F258" s="176">
        <f t="shared" si="28"/>
        <v>20.391517128855842</v>
      </c>
      <c r="G258" s="177">
        <f t="shared" si="29"/>
        <v>367.8</v>
      </c>
      <c r="H258" s="193">
        <v>70</v>
      </c>
      <c r="I258" s="151">
        <v>721.22</v>
      </c>
      <c r="J258" s="151">
        <v>353.42</v>
      </c>
    </row>
    <row r="259" spans="1:10" ht="23.25">
      <c r="A259" s="134"/>
      <c r="B259" s="133">
        <v>5</v>
      </c>
      <c r="C259" s="142">
        <v>85.026</v>
      </c>
      <c r="D259" s="142">
        <v>85.031</v>
      </c>
      <c r="E259" s="175">
        <f t="shared" si="27"/>
        <v>0.005000000000009663</v>
      </c>
      <c r="F259" s="176">
        <f t="shared" si="28"/>
        <v>15.726237654933833</v>
      </c>
      <c r="G259" s="177">
        <f t="shared" si="29"/>
        <v>317.94000000000005</v>
      </c>
      <c r="H259" s="193">
        <v>71</v>
      </c>
      <c r="I259" s="151">
        <v>834.36</v>
      </c>
      <c r="J259" s="151">
        <v>516.42</v>
      </c>
    </row>
    <row r="260" spans="1:10" ht="23.25">
      <c r="A260" s="134"/>
      <c r="B260" s="195">
        <v>6</v>
      </c>
      <c r="C260" s="142">
        <v>87.3845</v>
      </c>
      <c r="D260" s="142">
        <v>87.3985</v>
      </c>
      <c r="E260" s="175">
        <f t="shared" si="27"/>
        <v>0.013999999999995794</v>
      </c>
      <c r="F260" s="176">
        <f t="shared" si="28"/>
        <v>39.90195519579261</v>
      </c>
      <c r="G260" s="177">
        <f t="shared" si="29"/>
        <v>350.86</v>
      </c>
      <c r="H260" s="195">
        <v>72</v>
      </c>
      <c r="I260" s="151">
        <v>703.63</v>
      </c>
      <c r="J260" s="151">
        <v>352.77</v>
      </c>
    </row>
    <row r="261" spans="1:10" ht="23.25">
      <c r="A261" s="134">
        <v>21919</v>
      </c>
      <c r="B261" s="195">
        <v>1</v>
      </c>
      <c r="C261" s="142">
        <v>85.3615</v>
      </c>
      <c r="D261" s="142">
        <v>85.362</v>
      </c>
      <c r="E261" s="211">
        <f t="shared" si="27"/>
        <v>0.0004999999999881766</v>
      </c>
      <c r="F261" s="176">
        <f t="shared" si="28"/>
        <v>1.9505344463922003</v>
      </c>
      <c r="G261" s="211">
        <f t="shared" si="29"/>
        <v>256.34</v>
      </c>
      <c r="H261" s="195">
        <v>73</v>
      </c>
      <c r="I261" s="151">
        <v>633.68</v>
      </c>
      <c r="J261" s="151">
        <v>377.34</v>
      </c>
    </row>
    <row r="262" spans="1:10" ht="23.25">
      <c r="A262" s="134"/>
      <c r="B262" s="195">
        <v>2</v>
      </c>
      <c r="C262" s="142">
        <v>87.4284</v>
      </c>
      <c r="D262" s="142">
        <v>87.4285</v>
      </c>
      <c r="E262" s="211">
        <f t="shared" si="27"/>
        <v>0.00010000000000331966</v>
      </c>
      <c r="F262" s="176">
        <f t="shared" si="28"/>
        <v>0.4081466062745181</v>
      </c>
      <c r="G262" s="211">
        <f t="shared" si="29"/>
        <v>245.00999999999993</v>
      </c>
      <c r="H262" s="195">
        <v>74</v>
      </c>
      <c r="I262" s="151">
        <v>659.3</v>
      </c>
      <c r="J262" s="151">
        <v>414.29</v>
      </c>
    </row>
    <row r="263" spans="1:10" ht="23.25">
      <c r="A263" s="134"/>
      <c r="B263" s="195">
        <v>3</v>
      </c>
      <c r="C263" s="142">
        <v>85.8257</v>
      </c>
      <c r="D263" s="142">
        <v>85.827</v>
      </c>
      <c r="E263" s="211">
        <f t="shared" si="27"/>
        <v>0.001300000000000523</v>
      </c>
      <c r="F263" s="176">
        <f t="shared" si="28"/>
        <v>5.115894691277489</v>
      </c>
      <c r="G263" s="211">
        <f t="shared" si="29"/>
        <v>254.11</v>
      </c>
      <c r="H263" s="195">
        <v>75</v>
      </c>
      <c r="I263" s="151">
        <v>801.28</v>
      </c>
      <c r="J263" s="151">
        <v>547.17</v>
      </c>
    </row>
    <row r="264" spans="1:10" ht="23.25">
      <c r="A264" s="134">
        <v>21931</v>
      </c>
      <c r="B264" s="195">
        <v>4</v>
      </c>
      <c r="C264" s="142">
        <v>84.9776</v>
      </c>
      <c r="D264" s="142">
        <v>84.9784</v>
      </c>
      <c r="E264" s="211">
        <f t="shared" si="27"/>
        <v>0.0007999999999981355</v>
      </c>
      <c r="F264" s="176">
        <f t="shared" si="28"/>
        <v>2.884858101035432</v>
      </c>
      <c r="G264" s="211">
        <f t="shared" si="29"/>
        <v>277.30999999999995</v>
      </c>
      <c r="H264" s="195">
        <v>76</v>
      </c>
      <c r="I264" s="151">
        <v>678.18</v>
      </c>
      <c r="J264" s="151">
        <v>400.87</v>
      </c>
    </row>
    <row r="265" spans="1:10" ht="23.25">
      <c r="A265" s="134"/>
      <c r="B265" s="195">
        <v>5</v>
      </c>
      <c r="C265" s="142">
        <v>84.9934</v>
      </c>
      <c r="D265" s="142">
        <v>84.9961</v>
      </c>
      <c r="E265" s="211">
        <f t="shared" si="27"/>
        <v>0.0027000000000043656</v>
      </c>
      <c r="F265" s="176">
        <f t="shared" si="28"/>
        <v>9.839650145788505</v>
      </c>
      <c r="G265" s="211">
        <f t="shared" si="29"/>
        <v>274.4</v>
      </c>
      <c r="H265" s="195">
        <v>77</v>
      </c>
      <c r="I265" s="151">
        <v>628.14</v>
      </c>
      <c r="J265" s="151">
        <v>353.74</v>
      </c>
    </row>
    <row r="266" spans="1:10" ht="23.25">
      <c r="A266" s="134"/>
      <c r="B266" s="195">
        <v>6</v>
      </c>
      <c r="C266" s="142">
        <v>87.3808</v>
      </c>
      <c r="D266" s="142">
        <v>87.4063</v>
      </c>
      <c r="E266" s="211">
        <f t="shared" si="27"/>
        <v>0.025500000000008072</v>
      </c>
      <c r="F266" s="176">
        <f t="shared" si="28"/>
        <v>95.09248210026878</v>
      </c>
      <c r="G266" s="211">
        <f t="shared" si="29"/>
        <v>268.15999999999997</v>
      </c>
      <c r="H266" s="195">
        <v>78</v>
      </c>
      <c r="I266" s="151">
        <v>802</v>
      </c>
      <c r="J266" s="151">
        <v>533.84</v>
      </c>
    </row>
    <row r="267" spans="1:10" ht="23.25">
      <c r="A267" s="134">
        <v>21939</v>
      </c>
      <c r="B267" s="195">
        <v>7</v>
      </c>
      <c r="C267" s="142">
        <v>86.4093</v>
      </c>
      <c r="D267" s="142">
        <v>86.4284</v>
      </c>
      <c r="E267" s="211">
        <f t="shared" si="27"/>
        <v>0.019099999999994566</v>
      </c>
      <c r="F267" s="176">
        <f t="shared" si="28"/>
        <v>76.86426013117052</v>
      </c>
      <c r="G267" s="211">
        <f t="shared" si="29"/>
        <v>248.49</v>
      </c>
      <c r="H267" s="195">
        <v>79</v>
      </c>
      <c r="I267" s="151">
        <v>754.37</v>
      </c>
      <c r="J267" s="151">
        <v>505.88</v>
      </c>
    </row>
    <row r="268" spans="1:10" ht="23.25">
      <c r="A268" s="134"/>
      <c r="B268" s="195">
        <v>8</v>
      </c>
      <c r="C268" s="142">
        <v>84.7692</v>
      </c>
      <c r="D268" s="142">
        <v>84.7988</v>
      </c>
      <c r="E268" s="211">
        <f t="shared" si="27"/>
        <v>0.02960000000000207</v>
      </c>
      <c r="F268" s="176">
        <f t="shared" si="28"/>
        <v>88.99579073963339</v>
      </c>
      <c r="G268" s="211">
        <f t="shared" si="29"/>
        <v>332.6</v>
      </c>
      <c r="H268" s="195">
        <v>80</v>
      </c>
      <c r="I268" s="151">
        <v>702.82</v>
      </c>
      <c r="J268" s="151">
        <v>370.22</v>
      </c>
    </row>
    <row r="269" spans="1:10" ht="23.25">
      <c r="A269" s="134"/>
      <c r="B269" s="195">
        <v>9</v>
      </c>
      <c r="C269" s="142">
        <v>87.6131</v>
      </c>
      <c r="D269" s="142">
        <v>87.6478</v>
      </c>
      <c r="E269" s="211">
        <f t="shared" si="27"/>
        <v>0.03470000000000084</v>
      </c>
      <c r="F269" s="176">
        <f t="shared" si="28"/>
        <v>113.84514435695814</v>
      </c>
      <c r="G269" s="211">
        <f t="shared" si="29"/>
        <v>304.8</v>
      </c>
      <c r="H269" s="195">
        <v>81</v>
      </c>
      <c r="I269" s="151">
        <v>587.37</v>
      </c>
      <c r="J269" s="151">
        <v>282.57</v>
      </c>
    </row>
    <row r="270" spans="1:10" ht="23.25">
      <c r="A270" s="134">
        <v>21948</v>
      </c>
      <c r="B270" s="195">
        <v>1</v>
      </c>
      <c r="C270" s="142">
        <v>85.3733</v>
      </c>
      <c r="D270" s="142">
        <v>85.3784</v>
      </c>
      <c r="E270" s="211">
        <f t="shared" si="27"/>
        <v>0.005099999999998772</v>
      </c>
      <c r="F270" s="176">
        <f t="shared" si="28"/>
        <v>16.0650160650122</v>
      </c>
      <c r="G270" s="211">
        <f t="shared" si="29"/>
        <v>317.46</v>
      </c>
      <c r="H270" s="211">
        <v>82</v>
      </c>
      <c r="I270" s="151">
        <v>684.79</v>
      </c>
      <c r="J270" s="151">
        <v>367.33</v>
      </c>
    </row>
    <row r="271" spans="1:10" ht="23.25">
      <c r="A271" s="134"/>
      <c r="B271" s="195">
        <v>2</v>
      </c>
      <c r="C271" s="142">
        <v>87.4247</v>
      </c>
      <c r="D271" s="142">
        <v>87.4312</v>
      </c>
      <c r="E271" s="211">
        <f t="shared" si="27"/>
        <v>0.006500000000002615</v>
      </c>
      <c r="F271" s="176">
        <f t="shared" si="28"/>
        <v>21.720243266733327</v>
      </c>
      <c r="G271" s="211">
        <f t="shared" si="29"/>
        <v>299.26</v>
      </c>
      <c r="H271" s="211">
        <v>83</v>
      </c>
      <c r="I271" s="151">
        <v>747.03</v>
      </c>
      <c r="J271" s="151">
        <v>447.77</v>
      </c>
    </row>
    <row r="272" spans="1:10" ht="23.25">
      <c r="A272" s="134"/>
      <c r="B272" s="195">
        <v>3</v>
      </c>
      <c r="C272" s="142">
        <v>85.8294</v>
      </c>
      <c r="D272" s="142">
        <v>85.8378</v>
      </c>
      <c r="E272" s="211">
        <f t="shared" si="27"/>
        <v>0.008399999999994634</v>
      </c>
      <c r="F272" s="176">
        <f t="shared" si="28"/>
        <v>29.66730239455617</v>
      </c>
      <c r="G272" s="211">
        <f t="shared" si="29"/>
        <v>283.14</v>
      </c>
      <c r="H272" s="211">
        <v>84</v>
      </c>
      <c r="I272" s="151">
        <v>836.12</v>
      </c>
      <c r="J272" s="151">
        <v>552.98</v>
      </c>
    </row>
    <row r="273" spans="1:10" ht="23.25">
      <c r="A273" s="134">
        <v>21960</v>
      </c>
      <c r="B273" s="195">
        <v>4</v>
      </c>
      <c r="C273" s="142">
        <v>85.0021</v>
      </c>
      <c r="D273" s="142">
        <v>85.0104</v>
      </c>
      <c r="E273" s="211">
        <f t="shared" si="27"/>
        <v>0.008300000000005525</v>
      </c>
      <c r="F273" s="176">
        <f t="shared" si="28"/>
        <v>31.726615955068713</v>
      </c>
      <c r="G273" s="211">
        <f t="shared" si="29"/>
        <v>261.61</v>
      </c>
      <c r="H273" s="211">
        <v>85</v>
      </c>
      <c r="I273" s="151">
        <v>884.39</v>
      </c>
      <c r="J273" s="151">
        <v>622.78</v>
      </c>
    </row>
    <row r="274" spans="1:10" ht="23.25">
      <c r="A274" s="134"/>
      <c r="B274" s="195">
        <v>5</v>
      </c>
      <c r="C274" s="142">
        <v>85.0358</v>
      </c>
      <c r="D274" s="142">
        <v>85.0515</v>
      </c>
      <c r="E274" s="211">
        <f t="shared" si="27"/>
        <v>0.015700000000009595</v>
      </c>
      <c r="F274" s="176">
        <f t="shared" si="28"/>
        <v>46.104601650396724</v>
      </c>
      <c r="G274" s="211">
        <f t="shared" si="29"/>
        <v>340.53</v>
      </c>
      <c r="H274" s="211">
        <v>86</v>
      </c>
      <c r="I274" s="151">
        <v>678.55</v>
      </c>
      <c r="J274" s="151">
        <v>338.02</v>
      </c>
    </row>
    <row r="275" spans="1:10" ht="23.25">
      <c r="A275" s="134"/>
      <c r="B275" s="195">
        <v>6</v>
      </c>
      <c r="C275" s="142">
        <v>87.3653</v>
      </c>
      <c r="D275" s="142">
        <v>87.3737</v>
      </c>
      <c r="E275" s="211">
        <f t="shared" si="27"/>
        <v>0.008399999999994634</v>
      </c>
      <c r="F275" s="176">
        <f t="shared" si="28"/>
        <v>28.951540635536755</v>
      </c>
      <c r="G275" s="211">
        <f t="shared" si="29"/>
        <v>290.14</v>
      </c>
      <c r="H275" s="211">
        <v>87</v>
      </c>
      <c r="I275" s="151">
        <v>801.91</v>
      </c>
      <c r="J275" s="151">
        <v>511.77</v>
      </c>
    </row>
    <row r="276" spans="1:10" ht="23.25">
      <c r="A276" s="134">
        <v>21967</v>
      </c>
      <c r="B276" s="195">
        <v>7</v>
      </c>
      <c r="C276" s="142">
        <v>86.433</v>
      </c>
      <c r="D276" s="142">
        <v>86.4347</v>
      </c>
      <c r="E276" s="211">
        <f t="shared" si="27"/>
        <v>0.0016999999999995907</v>
      </c>
      <c r="F276" s="176">
        <f t="shared" si="28"/>
        <v>6.54148068339076</v>
      </c>
      <c r="G276" s="211">
        <f t="shared" si="29"/>
        <v>259.88</v>
      </c>
      <c r="H276" s="211">
        <v>88</v>
      </c>
      <c r="I276" s="151">
        <v>816.83</v>
      </c>
      <c r="J276" s="151">
        <v>556.95</v>
      </c>
    </row>
    <row r="277" spans="1:10" ht="23.25">
      <c r="A277" s="134"/>
      <c r="B277" s="195">
        <v>8</v>
      </c>
      <c r="C277" s="142">
        <v>84.782</v>
      </c>
      <c r="D277" s="142">
        <v>84.7856</v>
      </c>
      <c r="E277" s="211">
        <f t="shared" si="27"/>
        <v>0.0036000000000058208</v>
      </c>
      <c r="F277" s="176">
        <f t="shared" si="28"/>
        <v>11.350379922457424</v>
      </c>
      <c r="G277" s="211">
        <f t="shared" si="29"/>
        <v>317.16999999999996</v>
      </c>
      <c r="H277" s="211">
        <v>89</v>
      </c>
      <c r="I277" s="151">
        <v>869.38</v>
      </c>
      <c r="J277" s="151">
        <v>552.21</v>
      </c>
    </row>
    <row r="278" spans="1:10" ht="23.25">
      <c r="A278" s="134"/>
      <c r="B278" s="195">
        <v>9</v>
      </c>
      <c r="C278" s="142">
        <v>87.6238</v>
      </c>
      <c r="D278" s="142">
        <v>87.6313</v>
      </c>
      <c r="E278" s="211">
        <f t="shared" si="27"/>
        <v>0.007499999999993179</v>
      </c>
      <c r="F278" s="176">
        <f t="shared" si="28"/>
        <v>23.133867982705674</v>
      </c>
      <c r="G278" s="211">
        <f t="shared" si="29"/>
        <v>324.2</v>
      </c>
      <c r="H278" s="211">
        <v>90</v>
      </c>
      <c r="I278" s="151">
        <v>829.75</v>
      </c>
      <c r="J278" s="151">
        <v>505.55</v>
      </c>
    </row>
    <row r="279" spans="1:10" ht="23.25">
      <c r="A279" s="134">
        <v>21976</v>
      </c>
      <c r="B279" s="195">
        <v>1</v>
      </c>
      <c r="C279" s="142">
        <v>85.3789</v>
      </c>
      <c r="D279" s="142">
        <v>85.389</v>
      </c>
      <c r="E279" s="211">
        <f t="shared" si="27"/>
        <v>0.010099999999994225</v>
      </c>
      <c r="F279" s="176">
        <f t="shared" si="28"/>
        <v>33.52919695911504</v>
      </c>
      <c r="G279" s="211">
        <f t="shared" si="29"/>
        <v>301.23</v>
      </c>
      <c r="H279" s="211">
        <v>91</v>
      </c>
      <c r="I279" s="151">
        <v>763.76</v>
      </c>
      <c r="J279" s="151">
        <v>462.53</v>
      </c>
    </row>
    <row r="280" spans="1:10" ht="23.25">
      <c r="A280" s="134"/>
      <c r="B280" s="195">
        <v>2</v>
      </c>
      <c r="C280" s="142">
        <v>87.4517</v>
      </c>
      <c r="D280" s="142">
        <v>87.4558</v>
      </c>
      <c r="E280" s="211">
        <f t="shared" si="27"/>
        <v>0.004099999999993997</v>
      </c>
      <c r="F280" s="176">
        <f t="shared" si="28"/>
        <v>13.64665157766608</v>
      </c>
      <c r="G280" s="211">
        <f t="shared" si="29"/>
        <v>300.44</v>
      </c>
      <c r="H280" s="211">
        <v>92</v>
      </c>
      <c r="I280" s="151">
        <v>806.89</v>
      </c>
      <c r="J280" s="151">
        <v>506.45</v>
      </c>
    </row>
    <row r="281" spans="1:10" ht="23.25">
      <c r="A281" s="134"/>
      <c r="B281" s="195">
        <v>3</v>
      </c>
      <c r="C281" s="142">
        <v>85.8566</v>
      </c>
      <c r="D281" s="142">
        <v>85.8628</v>
      </c>
      <c r="E281" s="211">
        <f t="shared" si="27"/>
        <v>0.006199999999992656</v>
      </c>
      <c r="F281" s="176">
        <f t="shared" si="28"/>
        <v>23.635254650780173</v>
      </c>
      <c r="G281" s="211">
        <f t="shared" si="29"/>
        <v>262.32000000000005</v>
      </c>
      <c r="H281" s="211">
        <v>93</v>
      </c>
      <c r="I281" s="151">
        <v>828.71</v>
      </c>
      <c r="J281" s="151">
        <v>566.39</v>
      </c>
    </row>
    <row r="282" spans="1:10" ht="23.25">
      <c r="A282" s="134">
        <v>21990</v>
      </c>
      <c r="B282" s="195">
        <v>4</v>
      </c>
      <c r="C282" s="142">
        <v>84.9983</v>
      </c>
      <c r="D282" s="142">
        <v>85.0064</v>
      </c>
      <c r="E282" s="211">
        <f t="shared" si="27"/>
        <v>0.008099999999998886</v>
      </c>
      <c r="F282" s="176">
        <f t="shared" si="28"/>
        <v>24.219590958016045</v>
      </c>
      <c r="G282" s="211">
        <f t="shared" si="29"/>
        <v>334.44</v>
      </c>
      <c r="H282" s="211">
        <v>94</v>
      </c>
      <c r="I282" s="151">
        <v>688.24</v>
      </c>
      <c r="J282" s="151">
        <v>353.8</v>
      </c>
    </row>
    <row r="283" spans="1:10" ht="23.25">
      <c r="A283" s="134"/>
      <c r="B283" s="195">
        <v>5</v>
      </c>
      <c r="C283" s="142">
        <v>85.0061</v>
      </c>
      <c r="D283" s="142">
        <v>85.0156</v>
      </c>
      <c r="E283" s="211">
        <f t="shared" si="27"/>
        <v>0.009500000000002728</v>
      </c>
      <c r="F283" s="176">
        <f t="shared" si="28"/>
        <v>27.792405359553943</v>
      </c>
      <c r="G283" s="211">
        <f t="shared" si="29"/>
        <v>341.82</v>
      </c>
      <c r="H283" s="211">
        <v>95</v>
      </c>
      <c r="I283" s="151">
        <v>656.25</v>
      </c>
      <c r="J283" s="151">
        <v>314.43</v>
      </c>
    </row>
    <row r="284" spans="1:10" ht="23.25">
      <c r="A284" s="134"/>
      <c r="B284" s="195">
        <v>6</v>
      </c>
      <c r="C284" s="142">
        <v>87.364</v>
      </c>
      <c r="D284" s="142">
        <v>87.372</v>
      </c>
      <c r="E284" s="211">
        <f t="shared" si="27"/>
        <v>0.007999999999995566</v>
      </c>
      <c r="F284" s="176">
        <f t="shared" si="28"/>
        <v>25.260498894839174</v>
      </c>
      <c r="G284" s="211">
        <f t="shared" si="29"/>
        <v>316.7</v>
      </c>
      <c r="H284" s="211">
        <v>96</v>
      </c>
      <c r="I284" s="151">
        <v>827.74</v>
      </c>
      <c r="J284" s="151">
        <v>511.04</v>
      </c>
    </row>
    <row r="285" spans="1:10" ht="23.25">
      <c r="A285" s="134">
        <v>21998</v>
      </c>
      <c r="B285" s="195">
        <v>7</v>
      </c>
      <c r="C285" s="142">
        <v>86.411</v>
      </c>
      <c r="D285" s="142">
        <v>86.4171</v>
      </c>
      <c r="E285" s="211">
        <f t="shared" si="27"/>
        <v>0.006100000000003547</v>
      </c>
      <c r="F285" s="176">
        <f t="shared" si="28"/>
        <v>20.848285997482986</v>
      </c>
      <c r="G285" s="211">
        <f t="shared" si="29"/>
        <v>292.59000000000003</v>
      </c>
      <c r="H285" s="211">
        <v>97</v>
      </c>
      <c r="I285" s="151">
        <v>799.69</v>
      </c>
      <c r="J285" s="151">
        <v>507.1</v>
      </c>
    </row>
    <row r="286" spans="1:10" ht="23.25">
      <c r="A286" s="134"/>
      <c r="B286" s="195">
        <v>8</v>
      </c>
      <c r="C286" s="142">
        <v>84.776</v>
      </c>
      <c r="D286" s="142">
        <v>84.7849</v>
      </c>
      <c r="E286" s="211">
        <f t="shared" si="27"/>
        <v>0.008899999999997021</v>
      </c>
      <c r="F286" s="176">
        <f t="shared" si="28"/>
        <v>30.37438995255118</v>
      </c>
      <c r="G286" s="211">
        <f t="shared" si="29"/>
        <v>293.01</v>
      </c>
      <c r="H286" s="211">
        <v>98</v>
      </c>
      <c r="I286" s="151">
        <v>793.5</v>
      </c>
      <c r="J286" s="151">
        <v>500.49</v>
      </c>
    </row>
    <row r="287" spans="1:10" ht="23.25">
      <c r="A287" s="134"/>
      <c r="B287" s="195">
        <v>9</v>
      </c>
      <c r="C287" s="142">
        <v>87.6185</v>
      </c>
      <c r="D287" s="142">
        <v>87.6258</v>
      </c>
      <c r="E287" s="211">
        <f t="shared" si="27"/>
        <v>0.00730000000000075</v>
      </c>
      <c r="F287" s="176">
        <f t="shared" si="28"/>
        <v>21.36877232012397</v>
      </c>
      <c r="G287" s="211">
        <f t="shared" si="29"/>
        <v>341.62</v>
      </c>
      <c r="H287" s="211">
        <v>99</v>
      </c>
      <c r="I287" s="151">
        <v>707.65</v>
      </c>
      <c r="J287" s="151">
        <v>366.03</v>
      </c>
    </row>
    <row r="288" spans="1:10" ht="23.25">
      <c r="A288" s="134">
        <v>22009</v>
      </c>
      <c r="B288" s="195">
        <v>1</v>
      </c>
      <c r="C288" s="142">
        <v>85.3897</v>
      </c>
      <c r="D288" s="142">
        <v>85.3953</v>
      </c>
      <c r="E288" s="211">
        <f t="shared" si="27"/>
        <v>0.00560000000000116</v>
      </c>
      <c r="F288" s="176">
        <f t="shared" si="28"/>
        <v>16.777518125715023</v>
      </c>
      <c r="G288" s="211">
        <f t="shared" si="29"/>
        <v>333.78</v>
      </c>
      <c r="H288" s="195">
        <v>1</v>
      </c>
      <c r="I288" s="151">
        <v>706.81</v>
      </c>
      <c r="J288" s="151">
        <v>373.03</v>
      </c>
    </row>
    <row r="289" spans="1:10" ht="23.25">
      <c r="A289" s="134"/>
      <c r="B289" s="195">
        <v>2</v>
      </c>
      <c r="C289" s="142">
        <v>87.4609</v>
      </c>
      <c r="D289" s="142">
        <v>87.4672</v>
      </c>
      <c r="E289" s="211">
        <f t="shared" si="27"/>
        <v>0.006300000000010186</v>
      </c>
      <c r="F289" s="176">
        <f t="shared" si="28"/>
        <v>23.06087338486104</v>
      </c>
      <c r="G289" s="211">
        <f t="shared" si="29"/>
        <v>273.18999999999994</v>
      </c>
      <c r="H289" s="195">
        <v>2</v>
      </c>
      <c r="I289" s="151">
        <v>820.26</v>
      </c>
      <c r="J289" s="151">
        <v>547.07</v>
      </c>
    </row>
    <row r="290" spans="1:10" ht="23.25">
      <c r="A290" s="134"/>
      <c r="B290" s="195">
        <v>3</v>
      </c>
      <c r="C290" s="142">
        <v>85.8556</v>
      </c>
      <c r="D290" s="142">
        <v>85.8614</v>
      </c>
      <c r="E290" s="211">
        <f t="shared" si="27"/>
        <v>0.005800000000007799</v>
      </c>
      <c r="F290" s="176">
        <f t="shared" si="28"/>
        <v>20.66042104516012</v>
      </c>
      <c r="G290" s="211">
        <f t="shared" si="29"/>
        <v>280.7299999999999</v>
      </c>
      <c r="H290" s="195">
        <v>3</v>
      </c>
      <c r="I290" s="151">
        <v>831.17</v>
      </c>
      <c r="J290" s="151">
        <v>550.44</v>
      </c>
    </row>
    <row r="291" spans="1:10" ht="23.25">
      <c r="A291" s="134">
        <v>22025</v>
      </c>
      <c r="B291" s="195">
        <v>4</v>
      </c>
      <c r="C291" s="142">
        <v>84.9972</v>
      </c>
      <c r="D291" s="142">
        <v>85.0018</v>
      </c>
      <c r="E291" s="211">
        <f t="shared" si="27"/>
        <v>0.004599999999996385</v>
      </c>
      <c r="F291" s="176">
        <f t="shared" si="28"/>
        <v>15.191545574624785</v>
      </c>
      <c r="G291" s="211">
        <f t="shared" si="29"/>
        <v>302.8</v>
      </c>
      <c r="H291" s="195">
        <v>4</v>
      </c>
      <c r="I291" s="151">
        <v>690.13</v>
      </c>
      <c r="J291" s="151">
        <v>387.33</v>
      </c>
    </row>
    <row r="292" spans="1:10" ht="23.25">
      <c r="A292" s="134"/>
      <c r="B292" s="195">
        <v>5</v>
      </c>
      <c r="C292" s="142">
        <v>85.0259</v>
      </c>
      <c r="D292" s="142">
        <v>85.0326</v>
      </c>
      <c r="E292" s="211">
        <f t="shared" si="27"/>
        <v>0.006700000000009254</v>
      </c>
      <c r="F292" s="176">
        <f t="shared" si="28"/>
        <v>22.961719044550026</v>
      </c>
      <c r="G292" s="211">
        <f t="shared" si="29"/>
        <v>291.7900000000001</v>
      </c>
      <c r="H292" s="195">
        <v>5</v>
      </c>
      <c r="I292" s="151">
        <v>855.32</v>
      </c>
      <c r="J292" s="151">
        <v>563.53</v>
      </c>
    </row>
    <row r="293" spans="1:10" ht="23.25">
      <c r="A293" s="134"/>
      <c r="B293" s="195">
        <v>6</v>
      </c>
      <c r="C293" s="142">
        <v>87.3714</v>
      </c>
      <c r="D293" s="142">
        <v>87.3763</v>
      </c>
      <c r="E293" s="211">
        <f t="shared" si="27"/>
        <v>0.004900000000006344</v>
      </c>
      <c r="F293" s="176">
        <f t="shared" si="28"/>
        <v>14.224338132856316</v>
      </c>
      <c r="G293" s="211">
        <f t="shared" si="29"/>
        <v>344.48</v>
      </c>
      <c r="H293" s="195">
        <v>6</v>
      </c>
      <c r="I293" s="151">
        <v>705.59</v>
      </c>
      <c r="J293" s="151">
        <v>361.11</v>
      </c>
    </row>
    <row r="294" spans="1:10" ht="23.25">
      <c r="A294" s="134">
        <v>22038</v>
      </c>
      <c r="B294" s="195">
        <v>1</v>
      </c>
      <c r="C294" s="142">
        <v>85.4008</v>
      </c>
      <c r="D294" s="142">
        <v>85.4043</v>
      </c>
      <c r="E294" s="211">
        <f t="shared" si="27"/>
        <v>0.003500000000002501</v>
      </c>
      <c r="F294" s="176">
        <f aca="true" t="shared" si="30" ref="F294:F302">((10^6)*E294/G294)</f>
        <v>11.562985232424264</v>
      </c>
      <c r="G294" s="211">
        <f t="shared" si="29"/>
        <v>302.69000000000005</v>
      </c>
      <c r="H294" s="195">
        <v>7</v>
      </c>
      <c r="I294" s="151">
        <v>675.46</v>
      </c>
      <c r="J294" s="151">
        <v>372.77</v>
      </c>
    </row>
    <row r="295" spans="1:10" ht="23.25">
      <c r="A295" s="134"/>
      <c r="B295" s="195">
        <v>2</v>
      </c>
      <c r="C295" s="142">
        <v>87.4584</v>
      </c>
      <c r="D295" s="142">
        <v>87.4603</v>
      </c>
      <c r="E295" s="211">
        <f t="shared" si="27"/>
        <v>0.00190000000000623</v>
      </c>
      <c r="F295" s="176">
        <f t="shared" si="30"/>
        <v>6.00657561964539</v>
      </c>
      <c r="G295" s="211">
        <f t="shared" si="29"/>
        <v>316.32000000000005</v>
      </c>
      <c r="H295" s="195">
        <v>8</v>
      </c>
      <c r="I295" s="151">
        <v>642.32</v>
      </c>
      <c r="J295" s="151">
        <v>326</v>
      </c>
    </row>
    <row r="296" spans="1:10" ht="23.25">
      <c r="A296" s="134"/>
      <c r="B296" s="195">
        <v>3</v>
      </c>
      <c r="C296" s="142">
        <v>85.8634</v>
      </c>
      <c r="D296" s="142">
        <v>85.8662</v>
      </c>
      <c r="E296" s="211">
        <f t="shared" si="27"/>
        <v>0.0028000000000076852</v>
      </c>
      <c r="F296" s="176">
        <f t="shared" si="30"/>
        <v>11.266698857265755</v>
      </c>
      <c r="G296" s="211">
        <f t="shared" si="29"/>
        <v>248.51999999999998</v>
      </c>
      <c r="H296" s="195">
        <v>9</v>
      </c>
      <c r="I296" s="151">
        <v>801.9</v>
      </c>
      <c r="J296" s="151">
        <v>553.38</v>
      </c>
    </row>
    <row r="297" spans="1:10" ht="23.25">
      <c r="A297" s="134">
        <v>22059</v>
      </c>
      <c r="B297" s="195">
        <v>4</v>
      </c>
      <c r="C297" s="142">
        <v>85.0095</v>
      </c>
      <c r="D297" s="142">
        <v>85.023</v>
      </c>
      <c r="E297" s="211">
        <f t="shared" si="27"/>
        <v>0.013499999999993406</v>
      </c>
      <c r="F297" s="176">
        <f t="shared" si="30"/>
        <v>52.01911220712626</v>
      </c>
      <c r="G297" s="211">
        <f t="shared" si="29"/>
        <v>259.52</v>
      </c>
      <c r="H297" s="195">
        <v>10</v>
      </c>
      <c r="I297" s="151">
        <v>814.35</v>
      </c>
      <c r="J297" s="151">
        <v>554.83</v>
      </c>
    </row>
    <row r="298" spans="1:10" ht="23.25">
      <c r="A298" s="134"/>
      <c r="B298" s="195">
        <v>5</v>
      </c>
      <c r="C298" s="142">
        <v>85.0391</v>
      </c>
      <c r="D298" s="142">
        <v>85.0557</v>
      </c>
      <c r="E298" s="211">
        <f t="shared" si="27"/>
        <v>0.01659999999999684</v>
      </c>
      <c r="F298" s="176">
        <f t="shared" si="30"/>
        <v>64.87669519676726</v>
      </c>
      <c r="G298" s="211">
        <f t="shared" si="29"/>
        <v>255.87</v>
      </c>
      <c r="H298" s="195">
        <v>11</v>
      </c>
      <c r="I298" s="151">
        <v>747</v>
      </c>
      <c r="J298" s="151">
        <v>491.13</v>
      </c>
    </row>
    <row r="299" spans="1:10" ht="23.25">
      <c r="A299" s="134"/>
      <c r="B299" s="195">
        <v>6</v>
      </c>
      <c r="C299" s="142">
        <v>87.402</v>
      </c>
      <c r="D299" s="142">
        <v>87.4255</v>
      </c>
      <c r="E299" s="211">
        <f t="shared" si="27"/>
        <v>0.023499999999998522</v>
      </c>
      <c r="F299" s="176">
        <f t="shared" si="30"/>
        <v>79.47512597652448</v>
      </c>
      <c r="G299" s="211">
        <f t="shared" si="29"/>
        <v>295.69</v>
      </c>
      <c r="H299" s="195">
        <v>12</v>
      </c>
      <c r="I299" s="151">
        <v>742.99</v>
      </c>
      <c r="J299" s="151">
        <v>447.3</v>
      </c>
    </row>
    <row r="300" spans="1:10" ht="23.25">
      <c r="A300" s="134">
        <v>22067</v>
      </c>
      <c r="B300" s="195">
        <v>7</v>
      </c>
      <c r="C300" s="142">
        <v>86.453</v>
      </c>
      <c r="D300" s="142">
        <v>86.6586</v>
      </c>
      <c r="E300" s="211">
        <f t="shared" si="27"/>
        <v>0.205600000000004</v>
      </c>
      <c r="F300" s="176">
        <f t="shared" si="30"/>
        <v>573.7087367804337</v>
      </c>
      <c r="G300" s="211">
        <f t="shared" si="29"/>
        <v>358.37</v>
      </c>
      <c r="H300" s="195">
        <v>13</v>
      </c>
      <c r="I300" s="151">
        <v>601.48</v>
      </c>
      <c r="J300" s="151">
        <v>243.11</v>
      </c>
    </row>
    <row r="301" spans="1:10" ht="23.25">
      <c r="A301" s="134"/>
      <c r="B301" s="195">
        <v>8</v>
      </c>
      <c r="C301" s="142">
        <v>84.7993</v>
      </c>
      <c r="D301" s="142">
        <v>84.9871</v>
      </c>
      <c r="E301" s="211">
        <f t="shared" si="27"/>
        <v>0.18779999999999575</v>
      </c>
      <c r="F301" s="176">
        <f t="shared" si="30"/>
        <v>558.7124029393264</v>
      </c>
      <c r="G301" s="211">
        <f t="shared" si="29"/>
        <v>336.13</v>
      </c>
      <c r="H301" s="195">
        <v>14</v>
      </c>
      <c r="I301" s="151">
        <v>702.36</v>
      </c>
      <c r="J301" s="151">
        <v>366.23</v>
      </c>
    </row>
    <row r="302" spans="1:10" ht="23.25">
      <c r="A302" s="134"/>
      <c r="B302" s="195">
        <v>9</v>
      </c>
      <c r="C302" s="142">
        <v>87.6392</v>
      </c>
      <c r="D302" s="142">
        <v>87.846</v>
      </c>
      <c r="E302" s="211">
        <f aca="true" t="shared" si="31" ref="E302:E389">D302-C302</f>
        <v>0.2068000000000012</v>
      </c>
      <c r="F302" s="176">
        <f t="shared" si="30"/>
        <v>666.0439949756875</v>
      </c>
      <c r="G302" s="211">
        <f aca="true" t="shared" si="32" ref="G302:G389">I302-J302</f>
        <v>310.48999999999995</v>
      </c>
      <c r="H302" s="195">
        <v>15</v>
      </c>
      <c r="I302" s="151">
        <v>806.68</v>
      </c>
      <c r="J302" s="151">
        <v>496.19</v>
      </c>
    </row>
    <row r="303" spans="1:10" ht="23.25">
      <c r="A303" s="134">
        <v>22079</v>
      </c>
      <c r="B303" s="195">
        <v>28</v>
      </c>
      <c r="C303" s="142">
        <v>87.2026</v>
      </c>
      <c r="D303" s="142">
        <v>87.2316</v>
      </c>
      <c r="E303" s="211">
        <f t="shared" si="31"/>
        <v>0.028999999999996362</v>
      </c>
      <c r="F303" s="176">
        <f aca="true" t="shared" si="33" ref="F303:F389">((10^6)*E303/G303)</f>
        <v>85.286592359487</v>
      </c>
      <c r="G303" s="211">
        <f t="shared" si="32"/>
        <v>340.03</v>
      </c>
      <c r="H303" s="195">
        <v>16</v>
      </c>
      <c r="I303" s="151">
        <v>741.26</v>
      </c>
      <c r="J303" s="151">
        <v>401.23</v>
      </c>
    </row>
    <row r="304" spans="1:10" ht="23.25">
      <c r="A304" s="134"/>
      <c r="B304" s="195">
        <v>29</v>
      </c>
      <c r="C304" s="142">
        <v>85.26</v>
      </c>
      <c r="D304" s="142">
        <v>85.2959</v>
      </c>
      <c r="E304" s="211">
        <f t="shared" si="31"/>
        <v>0.035899999999998045</v>
      </c>
      <c r="F304" s="176">
        <f t="shared" si="33"/>
        <v>97.40876407542542</v>
      </c>
      <c r="G304" s="211">
        <f t="shared" si="32"/>
        <v>368.55</v>
      </c>
      <c r="H304" s="195">
        <v>17</v>
      </c>
      <c r="I304" s="151">
        <v>651.25</v>
      </c>
      <c r="J304" s="151">
        <v>282.7</v>
      </c>
    </row>
    <row r="305" spans="1:10" ht="23.25">
      <c r="A305" s="134"/>
      <c r="B305" s="195">
        <v>30</v>
      </c>
      <c r="C305" s="142">
        <v>84.9694</v>
      </c>
      <c r="D305" s="142">
        <v>85.0081</v>
      </c>
      <c r="E305" s="211">
        <f t="shared" si="31"/>
        <v>0.03870000000000573</v>
      </c>
      <c r="F305" s="176">
        <f t="shared" si="33"/>
        <v>114.99034318825059</v>
      </c>
      <c r="G305" s="211">
        <f t="shared" si="32"/>
        <v>336.54999999999995</v>
      </c>
      <c r="H305" s="195">
        <v>18</v>
      </c>
      <c r="I305" s="151">
        <v>671.05</v>
      </c>
      <c r="J305" s="151">
        <v>334.5</v>
      </c>
    </row>
    <row r="306" spans="1:10" ht="23.25">
      <c r="A306" s="134">
        <v>22088</v>
      </c>
      <c r="B306" s="195">
        <v>31</v>
      </c>
      <c r="C306" s="142">
        <v>84.888</v>
      </c>
      <c r="D306" s="142">
        <v>84.9049</v>
      </c>
      <c r="E306" s="211">
        <f t="shared" si="31"/>
        <v>0.016899999999992588</v>
      </c>
      <c r="F306" s="176">
        <f t="shared" si="33"/>
        <v>65.10015408317636</v>
      </c>
      <c r="G306" s="211">
        <f t="shared" si="32"/>
        <v>259.6</v>
      </c>
      <c r="H306" s="195">
        <v>19</v>
      </c>
      <c r="I306" s="151">
        <v>777.44</v>
      </c>
      <c r="J306" s="151">
        <v>517.84</v>
      </c>
    </row>
    <row r="307" spans="1:10" ht="23.25">
      <c r="A307" s="134"/>
      <c r="B307" s="195">
        <v>32</v>
      </c>
      <c r="C307" s="142">
        <v>85.0283</v>
      </c>
      <c r="D307" s="142">
        <v>85.0527</v>
      </c>
      <c r="E307" s="211">
        <f t="shared" si="31"/>
        <v>0.024399999999999977</v>
      </c>
      <c r="F307" s="176">
        <f t="shared" si="33"/>
        <v>76.64038697113415</v>
      </c>
      <c r="G307" s="211">
        <f t="shared" si="32"/>
        <v>318.37</v>
      </c>
      <c r="H307" s="195">
        <v>20</v>
      </c>
      <c r="I307" s="151">
        <v>589.09</v>
      </c>
      <c r="J307" s="151">
        <v>270.72</v>
      </c>
    </row>
    <row r="308" spans="1:10" ht="23.25">
      <c r="A308" s="134"/>
      <c r="B308" s="195">
        <v>33</v>
      </c>
      <c r="C308" s="142">
        <v>85.975</v>
      </c>
      <c r="D308" s="142">
        <v>86.0003</v>
      </c>
      <c r="E308" s="211">
        <f t="shared" si="31"/>
        <v>0.025300000000001432</v>
      </c>
      <c r="F308" s="176">
        <f t="shared" si="33"/>
        <v>106.33379565419</v>
      </c>
      <c r="G308" s="211">
        <f t="shared" si="32"/>
        <v>237.93000000000006</v>
      </c>
      <c r="H308" s="195">
        <v>21</v>
      </c>
      <c r="I308" s="151">
        <v>819.07</v>
      </c>
      <c r="J308" s="151">
        <v>581.14</v>
      </c>
    </row>
    <row r="309" spans="1:10" ht="23.25">
      <c r="A309" s="134">
        <v>22096</v>
      </c>
      <c r="B309" s="195">
        <v>34</v>
      </c>
      <c r="C309" s="142">
        <v>83.7661</v>
      </c>
      <c r="D309" s="142">
        <v>84.4493</v>
      </c>
      <c r="E309" s="211">
        <f t="shared" si="31"/>
        <v>0.6831999999999994</v>
      </c>
      <c r="F309" s="176">
        <f t="shared" si="33"/>
        <v>2274.2252255251133</v>
      </c>
      <c r="G309" s="211">
        <f t="shared" si="32"/>
        <v>300.4100000000001</v>
      </c>
      <c r="H309" s="195">
        <v>22</v>
      </c>
      <c r="I309" s="151">
        <v>849.83</v>
      </c>
      <c r="J309" s="151">
        <v>549.42</v>
      </c>
    </row>
    <row r="310" spans="1:10" ht="23.25">
      <c r="A310" s="134"/>
      <c r="B310" s="195">
        <v>35</v>
      </c>
      <c r="C310" s="142">
        <v>84.9994</v>
      </c>
      <c r="D310" s="142">
        <v>85.7039</v>
      </c>
      <c r="E310" s="211">
        <f t="shared" si="31"/>
        <v>0.7045000000000101</v>
      </c>
      <c r="F310" s="176">
        <f t="shared" si="33"/>
        <v>2069.0769185585773</v>
      </c>
      <c r="G310" s="211">
        <f t="shared" si="32"/>
        <v>340.49000000000007</v>
      </c>
      <c r="H310" s="195">
        <v>23</v>
      </c>
      <c r="I310" s="151">
        <v>801.7</v>
      </c>
      <c r="J310" s="151">
        <v>461.21</v>
      </c>
    </row>
    <row r="311" spans="1:10" ht="23.25">
      <c r="A311" s="134"/>
      <c r="B311" s="195">
        <v>36</v>
      </c>
      <c r="C311" s="142">
        <v>84.5507</v>
      </c>
      <c r="D311" s="142">
        <v>85.1973</v>
      </c>
      <c r="E311" s="211">
        <f t="shared" si="31"/>
        <v>0.6465999999999923</v>
      </c>
      <c r="F311" s="176">
        <f t="shared" si="33"/>
        <v>2111.209063897843</v>
      </c>
      <c r="G311" s="211">
        <f t="shared" si="32"/>
        <v>306.27</v>
      </c>
      <c r="H311" s="195">
        <v>24</v>
      </c>
      <c r="I311" s="151">
        <v>835.89</v>
      </c>
      <c r="J311" s="151">
        <v>529.62</v>
      </c>
    </row>
    <row r="312" spans="1:10" ht="23.25">
      <c r="A312" s="134">
        <v>22100</v>
      </c>
      <c r="B312" s="195">
        <v>10</v>
      </c>
      <c r="C312" s="142">
        <v>85.141</v>
      </c>
      <c r="D312" s="142">
        <v>85.157</v>
      </c>
      <c r="E312" s="211">
        <f t="shared" si="31"/>
        <v>0.015999999999991132</v>
      </c>
      <c r="F312" s="176">
        <f t="shared" si="33"/>
        <v>50.76142131976882</v>
      </c>
      <c r="G312" s="211">
        <f t="shared" si="32"/>
        <v>315.2</v>
      </c>
      <c r="H312" s="195">
        <v>25</v>
      </c>
      <c r="I312" s="151">
        <v>686.91</v>
      </c>
      <c r="J312" s="151">
        <v>371.71</v>
      </c>
    </row>
    <row r="313" spans="1:10" ht="23.25">
      <c r="A313" s="134"/>
      <c r="B313" s="195">
        <v>11</v>
      </c>
      <c r="C313" s="142">
        <v>86.1217</v>
      </c>
      <c r="D313" s="142">
        <v>86.1412</v>
      </c>
      <c r="E313" s="211">
        <f t="shared" si="31"/>
        <v>0.019499999999993634</v>
      </c>
      <c r="F313" s="176">
        <f t="shared" si="33"/>
        <v>57.24350506382983</v>
      </c>
      <c r="G313" s="211">
        <f t="shared" si="32"/>
        <v>340.65000000000003</v>
      </c>
      <c r="H313" s="195">
        <v>26</v>
      </c>
      <c r="I313" s="151">
        <v>715.47</v>
      </c>
      <c r="J313" s="151">
        <v>374.82</v>
      </c>
    </row>
    <row r="314" spans="1:10" ht="23.25">
      <c r="A314" s="134"/>
      <c r="B314" s="195">
        <v>12</v>
      </c>
      <c r="C314" s="142">
        <v>84.88</v>
      </c>
      <c r="D314" s="142">
        <v>84.9049</v>
      </c>
      <c r="E314" s="211">
        <f t="shared" si="31"/>
        <v>0.024900000000002365</v>
      </c>
      <c r="F314" s="176">
        <f t="shared" si="33"/>
        <v>78.49194590676278</v>
      </c>
      <c r="G314" s="211">
        <f t="shared" si="32"/>
        <v>317.2300000000001</v>
      </c>
      <c r="H314" s="195">
        <v>27</v>
      </c>
      <c r="I314" s="151">
        <v>649.82</v>
      </c>
      <c r="J314" s="151">
        <v>332.59</v>
      </c>
    </row>
    <row r="315" spans="1:10" ht="23.25">
      <c r="A315" s="134">
        <v>22115</v>
      </c>
      <c r="B315" s="195">
        <v>13</v>
      </c>
      <c r="C315" s="142">
        <v>86.7099</v>
      </c>
      <c r="D315" s="142">
        <v>87.5414</v>
      </c>
      <c r="E315" s="211">
        <f t="shared" si="31"/>
        <v>0.8314999999999912</v>
      </c>
      <c r="F315" s="176">
        <f t="shared" si="33"/>
        <v>2744.0432974720843</v>
      </c>
      <c r="G315" s="211">
        <f t="shared" si="32"/>
        <v>303.0200000000001</v>
      </c>
      <c r="H315" s="195">
        <v>28</v>
      </c>
      <c r="I315" s="151">
        <v>857.94</v>
      </c>
      <c r="J315" s="151">
        <v>554.92</v>
      </c>
    </row>
    <row r="316" spans="1:10" ht="23.25">
      <c r="A316" s="134"/>
      <c r="B316" s="195">
        <v>14</v>
      </c>
      <c r="C316" s="142">
        <v>85.9488</v>
      </c>
      <c r="D316" s="142">
        <v>87.2429</v>
      </c>
      <c r="E316" s="211">
        <f t="shared" si="31"/>
        <v>1.2941000000000003</v>
      </c>
      <c r="F316" s="176">
        <f t="shared" si="33"/>
        <v>3671.4139809350895</v>
      </c>
      <c r="G316" s="211">
        <f t="shared" si="32"/>
        <v>352.47999999999996</v>
      </c>
      <c r="H316" s="195">
        <v>29</v>
      </c>
      <c r="I316" s="151">
        <v>718.56</v>
      </c>
      <c r="J316" s="151">
        <v>366.08</v>
      </c>
    </row>
    <row r="317" spans="1:10" ht="23.25">
      <c r="A317" s="134"/>
      <c r="B317" s="195">
        <v>15</v>
      </c>
      <c r="C317" s="142">
        <v>86.9304</v>
      </c>
      <c r="D317" s="142">
        <v>88.0013</v>
      </c>
      <c r="E317" s="211">
        <f t="shared" si="31"/>
        <v>1.0708999999999946</v>
      </c>
      <c r="F317" s="176">
        <f t="shared" si="33"/>
        <v>3642.0214936743123</v>
      </c>
      <c r="G317" s="211">
        <f t="shared" si="32"/>
        <v>294.03999999999996</v>
      </c>
      <c r="H317" s="195">
        <v>30</v>
      </c>
      <c r="I317" s="151">
        <v>821.02</v>
      </c>
      <c r="J317" s="151">
        <v>526.98</v>
      </c>
    </row>
    <row r="318" spans="1:10" ht="23.25">
      <c r="A318" s="134">
        <v>22120</v>
      </c>
      <c r="B318" s="195">
        <v>16</v>
      </c>
      <c r="C318" s="142">
        <v>86.146</v>
      </c>
      <c r="D318" s="142">
        <v>87.5726</v>
      </c>
      <c r="E318" s="211">
        <f t="shared" si="31"/>
        <v>1.4265999999999934</v>
      </c>
      <c r="F318" s="176">
        <f t="shared" si="33"/>
        <v>4344.754073397269</v>
      </c>
      <c r="G318" s="211">
        <f t="shared" si="32"/>
        <v>328.35</v>
      </c>
      <c r="H318" s="195">
        <v>31</v>
      </c>
      <c r="I318" s="151">
        <v>635.35</v>
      </c>
      <c r="J318" s="151">
        <v>307</v>
      </c>
    </row>
    <row r="319" spans="1:10" ht="23.25">
      <c r="A319" s="134"/>
      <c r="B319" s="195">
        <v>17</v>
      </c>
      <c r="C319" s="142">
        <v>87.1638</v>
      </c>
      <c r="D319" s="142">
        <v>89.0131</v>
      </c>
      <c r="E319" s="211">
        <f t="shared" si="31"/>
        <v>1.8492999999999995</v>
      </c>
      <c r="F319" s="176">
        <f t="shared" si="33"/>
        <v>5096.455933417846</v>
      </c>
      <c r="G319" s="211">
        <f t="shared" si="32"/>
        <v>362.86</v>
      </c>
      <c r="H319" s="195">
        <v>32</v>
      </c>
      <c r="I319" s="151">
        <v>733.12</v>
      </c>
      <c r="J319" s="151">
        <v>370.26</v>
      </c>
    </row>
    <row r="320" spans="1:10" ht="23.25">
      <c r="A320" s="134"/>
      <c r="B320" s="195">
        <v>18</v>
      </c>
      <c r="C320" s="142">
        <v>85.1558</v>
      </c>
      <c r="D320" s="142">
        <v>86.7968</v>
      </c>
      <c r="E320" s="211">
        <f t="shared" si="31"/>
        <v>1.6410000000000053</v>
      </c>
      <c r="F320" s="176">
        <f t="shared" si="33"/>
        <v>4662.329175782042</v>
      </c>
      <c r="G320" s="211">
        <f t="shared" si="32"/>
        <v>351.97</v>
      </c>
      <c r="H320" s="195">
        <v>33</v>
      </c>
      <c r="I320" s="151">
        <v>716.58</v>
      </c>
      <c r="J320" s="151">
        <v>364.61</v>
      </c>
    </row>
    <row r="321" spans="1:10" ht="23.25">
      <c r="A321" s="134">
        <v>22131</v>
      </c>
      <c r="B321" s="195">
        <v>1</v>
      </c>
      <c r="C321" s="142">
        <v>85.443</v>
      </c>
      <c r="D321" s="142">
        <v>85.4738</v>
      </c>
      <c r="E321" s="211">
        <f t="shared" si="31"/>
        <v>0.030799999999999272</v>
      </c>
      <c r="F321" s="176">
        <f t="shared" si="33"/>
        <v>115.51588343396945</v>
      </c>
      <c r="G321" s="211">
        <f t="shared" si="32"/>
        <v>266.63</v>
      </c>
      <c r="H321" s="195">
        <v>34</v>
      </c>
      <c r="I321" s="151">
        <v>828.57</v>
      </c>
      <c r="J321" s="151">
        <v>561.94</v>
      </c>
    </row>
    <row r="322" spans="1:10" ht="23.25">
      <c r="A322" s="134"/>
      <c r="B322" s="195">
        <v>2</v>
      </c>
      <c r="C322" s="142">
        <v>87.4843</v>
      </c>
      <c r="D322" s="142">
        <v>87.5183</v>
      </c>
      <c r="E322" s="211">
        <f t="shared" si="31"/>
        <v>0.033999999999991815</v>
      </c>
      <c r="F322" s="176">
        <f t="shared" si="33"/>
        <v>129.67695182879518</v>
      </c>
      <c r="G322" s="211">
        <f t="shared" si="32"/>
        <v>262.19000000000005</v>
      </c>
      <c r="H322" s="195">
        <v>35</v>
      </c>
      <c r="I322" s="151">
        <v>726.72</v>
      </c>
      <c r="J322" s="151">
        <v>464.53</v>
      </c>
    </row>
    <row r="323" spans="1:10" ht="23.25">
      <c r="A323" s="134"/>
      <c r="B323" s="195">
        <v>3</v>
      </c>
      <c r="C323" s="142">
        <v>85.9138</v>
      </c>
      <c r="D323" s="142">
        <v>85.9443</v>
      </c>
      <c r="E323" s="211">
        <f t="shared" si="31"/>
        <v>0.030500000000003524</v>
      </c>
      <c r="F323" s="176">
        <f t="shared" si="33"/>
        <v>112.22312164251795</v>
      </c>
      <c r="G323" s="211">
        <f t="shared" si="32"/>
        <v>271.78</v>
      </c>
      <c r="H323" s="195">
        <v>36</v>
      </c>
      <c r="I323" s="151">
        <v>689.67</v>
      </c>
      <c r="J323" s="151">
        <v>417.89</v>
      </c>
    </row>
    <row r="324" spans="1:10" ht="23.25">
      <c r="A324" s="134">
        <v>22144</v>
      </c>
      <c r="B324" s="195">
        <v>4</v>
      </c>
      <c r="C324" s="142">
        <v>85.0512</v>
      </c>
      <c r="D324" s="142">
        <v>85.0599</v>
      </c>
      <c r="E324" s="211">
        <f t="shared" si="31"/>
        <v>0.008700000000004593</v>
      </c>
      <c r="F324" s="176">
        <f t="shared" si="33"/>
        <v>34.23579411303555</v>
      </c>
      <c r="G324" s="211">
        <f t="shared" si="32"/>
        <v>254.11999999999995</v>
      </c>
      <c r="H324" s="195">
        <v>37</v>
      </c>
      <c r="I324" s="151">
        <v>640.42</v>
      </c>
      <c r="J324" s="151">
        <v>386.3</v>
      </c>
    </row>
    <row r="325" spans="1:10" ht="23.25">
      <c r="A325" s="134"/>
      <c r="B325" s="195">
        <v>5</v>
      </c>
      <c r="C325" s="142">
        <v>85.0467</v>
      </c>
      <c r="D325" s="142">
        <v>85.0599</v>
      </c>
      <c r="E325" s="211">
        <f t="shared" si="31"/>
        <v>0.013199999999997658</v>
      </c>
      <c r="F325" s="176">
        <f t="shared" si="33"/>
        <v>44.660982541607986</v>
      </c>
      <c r="G325" s="211">
        <f t="shared" si="32"/>
        <v>295.56</v>
      </c>
      <c r="H325" s="195">
        <v>38</v>
      </c>
      <c r="I325" s="151">
        <v>595.13</v>
      </c>
      <c r="J325" s="151">
        <v>299.57</v>
      </c>
    </row>
    <row r="326" spans="1:10" ht="23.25">
      <c r="A326" s="134"/>
      <c r="B326" s="195">
        <v>6</v>
      </c>
      <c r="C326" s="142">
        <v>87.3987</v>
      </c>
      <c r="D326" s="142">
        <v>87.4126</v>
      </c>
      <c r="E326" s="211">
        <f t="shared" si="31"/>
        <v>0.013899999999992474</v>
      </c>
      <c r="F326" s="176">
        <f t="shared" si="33"/>
        <v>48.06528579823808</v>
      </c>
      <c r="G326" s="211">
        <f t="shared" si="32"/>
        <v>289.19000000000005</v>
      </c>
      <c r="H326" s="195">
        <v>39</v>
      </c>
      <c r="I326" s="151">
        <v>822.57</v>
      </c>
      <c r="J326" s="151">
        <v>533.38</v>
      </c>
    </row>
    <row r="327" spans="1:10" ht="23.25">
      <c r="A327" s="134">
        <v>22152</v>
      </c>
      <c r="B327" s="195">
        <v>7</v>
      </c>
      <c r="C327" s="142">
        <v>86.4548</v>
      </c>
      <c r="D327" s="142">
        <v>86.5362</v>
      </c>
      <c r="E327" s="211">
        <f t="shared" si="31"/>
        <v>0.08139999999998793</v>
      </c>
      <c r="F327" s="176">
        <f t="shared" si="33"/>
        <v>305.95752678063485</v>
      </c>
      <c r="G327" s="211">
        <f t="shared" si="32"/>
        <v>266.05000000000007</v>
      </c>
      <c r="H327" s="195">
        <v>40</v>
      </c>
      <c r="I327" s="151">
        <v>804.82</v>
      </c>
      <c r="J327" s="151">
        <v>538.77</v>
      </c>
    </row>
    <row r="328" spans="1:10" ht="23.25">
      <c r="A328" s="134"/>
      <c r="B328" s="195">
        <v>8</v>
      </c>
      <c r="C328" s="142">
        <v>84.8134</v>
      </c>
      <c r="D328" s="142">
        <v>84.8977</v>
      </c>
      <c r="E328" s="211">
        <f t="shared" si="31"/>
        <v>0.08429999999999893</v>
      </c>
      <c r="F328" s="176">
        <f t="shared" si="33"/>
        <v>320.0577091005693</v>
      </c>
      <c r="G328" s="211">
        <f t="shared" si="32"/>
        <v>263.39</v>
      </c>
      <c r="H328" s="195">
        <v>41</v>
      </c>
      <c r="I328" s="151">
        <v>800.24</v>
      </c>
      <c r="J328" s="151">
        <v>536.85</v>
      </c>
    </row>
    <row r="329" spans="1:10" ht="23.25">
      <c r="A329" s="134"/>
      <c r="B329" s="195">
        <v>9</v>
      </c>
      <c r="C329" s="142">
        <v>87.6412</v>
      </c>
      <c r="D329" s="142">
        <v>87.7256</v>
      </c>
      <c r="E329" s="211">
        <f t="shared" si="31"/>
        <v>0.08440000000000225</v>
      </c>
      <c r="F329" s="176">
        <f t="shared" si="33"/>
        <v>305.3877048883824</v>
      </c>
      <c r="G329" s="211">
        <f t="shared" si="32"/>
        <v>276.37</v>
      </c>
      <c r="H329" s="195">
        <v>42</v>
      </c>
      <c r="I329" s="151">
        <v>818.45</v>
      </c>
      <c r="J329" s="151">
        <v>542.08</v>
      </c>
    </row>
    <row r="330" spans="1:10" ht="23.25">
      <c r="A330" s="134">
        <v>22163</v>
      </c>
      <c r="B330" s="195">
        <v>1</v>
      </c>
      <c r="C330" s="142">
        <v>85.4506</v>
      </c>
      <c r="D330" s="142">
        <v>85.66</v>
      </c>
      <c r="E330" s="211">
        <f t="shared" si="31"/>
        <v>0.20940000000000225</v>
      </c>
      <c r="F330" s="176">
        <f t="shared" si="33"/>
        <v>596.6831937083327</v>
      </c>
      <c r="G330" s="211">
        <f t="shared" si="32"/>
        <v>350.93999999999994</v>
      </c>
      <c r="H330" s="195">
        <v>43</v>
      </c>
      <c r="I330" s="151">
        <v>892.68</v>
      </c>
      <c r="J330" s="151">
        <v>541.74</v>
      </c>
    </row>
    <row r="331" spans="1:10" ht="23.25">
      <c r="A331" s="134"/>
      <c r="B331" s="195">
        <v>2</v>
      </c>
      <c r="C331" s="142">
        <v>87.4917</v>
      </c>
      <c r="D331" s="142">
        <v>87.7785</v>
      </c>
      <c r="E331" s="211">
        <f t="shared" si="31"/>
        <v>0.2867999999999995</v>
      </c>
      <c r="F331" s="176">
        <f t="shared" si="33"/>
        <v>918.3771494444251</v>
      </c>
      <c r="G331" s="211">
        <f t="shared" si="32"/>
        <v>312.28999999999996</v>
      </c>
      <c r="H331" s="195">
        <v>44</v>
      </c>
      <c r="I331" s="151">
        <v>670.3</v>
      </c>
      <c r="J331" s="151">
        <v>358.01</v>
      </c>
    </row>
    <row r="332" spans="1:10" ht="23.25">
      <c r="A332" s="134"/>
      <c r="B332" s="195">
        <v>3</v>
      </c>
      <c r="C332" s="142">
        <v>85.9027</v>
      </c>
      <c r="D332" s="142">
        <v>86.2685</v>
      </c>
      <c r="E332" s="211">
        <f t="shared" si="31"/>
        <v>0.36580000000000723</v>
      </c>
      <c r="F332" s="176">
        <f t="shared" si="33"/>
        <v>1364.2636034759528</v>
      </c>
      <c r="G332" s="211">
        <f t="shared" si="32"/>
        <v>268.13</v>
      </c>
      <c r="H332" s="195">
        <v>45</v>
      </c>
      <c r="I332" s="151">
        <v>673.62</v>
      </c>
      <c r="J332" s="151">
        <v>405.49</v>
      </c>
    </row>
    <row r="333" spans="1:10" ht="23.25">
      <c r="A333" s="134">
        <v>22178</v>
      </c>
      <c r="B333" s="195">
        <v>4</v>
      </c>
      <c r="C333" s="142">
        <v>85.0455</v>
      </c>
      <c r="D333" s="142">
        <v>85.2994</v>
      </c>
      <c r="E333" s="211">
        <f t="shared" si="31"/>
        <v>0.25390000000000157</v>
      </c>
      <c r="F333" s="176">
        <f t="shared" si="33"/>
        <v>863.3998707790715</v>
      </c>
      <c r="G333" s="211">
        <f t="shared" si="32"/>
        <v>294.07</v>
      </c>
      <c r="H333" s="195">
        <v>46</v>
      </c>
      <c r="I333" s="151">
        <v>733.89</v>
      </c>
      <c r="J333" s="151">
        <v>439.82</v>
      </c>
    </row>
    <row r="334" spans="1:10" ht="23.25">
      <c r="A334" s="134"/>
      <c r="B334" s="195">
        <v>5</v>
      </c>
      <c r="C334" s="142">
        <v>85.0461</v>
      </c>
      <c r="D334" s="142">
        <v>85.32344</v>
      </c>
      <c r="E334" s="211">
        <f t="shared" si="31"/>
        <v>0.27734000000000947</v>
      </c>
      <c r="F334" s="176">
        <f t="shared" si="33"/>
        <v>827.5594545400575</v>
      </c>
      <c r="G334" s="211">
        <f t="shared" si="32"/>
        <v>335.13000000000005</v>
      </c>
      <c r="H334" s="195">
        <v>47</v>
      </c>
      <c r="I334" s="151">
        <v>713.19</v>
      </c>
      <c r="J334" s="151">
        <v>378.06</v>
      </c>
    </row>
    <row r="335" spans="1:10" ht="23.25">
      <c r="A335" s="134"/>
      <c r="B335" s="195">
        <v>6</v>
      </c>
      <c r="C335" s="142">
        <v>87.4076</v>
      </c>
      <c r="D335" s="142">
        <v>87.7043</v>
      </c>
      <c r="E335" s="211">
        <f t="shared" si="31"/>
        <v>0.2967000000000013</v>
      </c>
      <c r="F335" s="176">
        <f t="shared" si="33"/>
        <v>1084.9850069480046</v>
      </c>
      <c r="G335" s="211">
        <f t="shared" si="32"/>
        <v>273.4599999999999</v>
      </c>
      <c r="H335" s="195">
        <v>48</v>
      </c>
      <c r="I335" s="151">
        <v>704.56</v>
      </c>
      <c r="J335" s="151">
        <v>431.1</v>
      </c>
    </row>
    <row r="336" spans="1:10" ht="23.25">
      <c r="A336" s="134">
        <v>22185</v>
      </c>
      <c r="B336" s="195">
        <v>7</v>
      </c>
      <c r="C336" s="142">
        <v>86.4318</v>
      </c>
      <c r="D336" s="142">
        <v>86.52</v>
      </c>
      <c r="E336" s="211">
        <f t="shared" si="31"/>
        <v>0.0882000000000005</v>
      </c>
      <c r="F336" s="176">
        <f t="shared" si="33"/>
        <v>257.90981928767906</v>
      </c>
      <c r="G336" s="211">
        <f t="shared" si="32"/>
        <v>341.98</v>
      </c>
      <c r="H336" s="195">
        <v>49</v>
      </c>
      <c r="I336" s="151">
        <v>711.13</v>
      </c>
      <c r="J336" s="151">
        <v>369.15</v>
      </c>
    </row>
    <row r="337" spans="1:10" ht="23.25">
      <c r="A337" s="134"/>
      <c r="B337" s="195">
        <v>8</v>
      </c>
      <c r="C337" s="142">
        <v>84.7958</v>
      </c>
      <c r="D337" s="142">
        <v>84.8712</v>
      </c>
      <c r="E337" s="211">
        <f t="shared" si="31"/>
        <v>0.07540000000000191</v>
      </c>
      <c r="F337" s="176">
        <f t="shared" si="33"/>
        <v>265.7362374004438</v>
      </c>
      <c r="G337" s="211">
        <f t="shared" si="32"/>
        <v>283.7399999999999</v>
      </c>
      <c r="H337" s="195">
        <v>50</v>
      </c>
      <c r="I337" s="151">
        <v>835.68</v>
      </c>
      <c r="J337" s="151">
        <v>551.94</v>
      </c>
    </row>
    <row r="338" spans="1:10" ht="23.25">
      <c r="A338" s="134"/>
      <c r="B338" s="195">
        <v>9</v>
      </c>
      <c r="C338" s="142">
        <v>87.6843</v>
      </c>
      <c r="D338" s="142">
        <v>87.7644</v>
      </c>
      <c r="E338" s="211">
        <f t="shared" si="31"/>
        <v>0.08010000000000161</v>
      </c>
      <c r="F338" s="176">
        <f t="shared" si="33"/>
        <v>253.8183661829064</v>
      </c>
      <c r="G338" s="211">
        <f t="shared" si="32"/>
        <v>315.58000000000004</v>
      </c>
      <c r="H338" s="195">
        <v>51</v>
      </c>
      <c r="I338" s="151">
        <v>709.1</v>
      </c>
      <c r="J338" s="151">
        <v>393.52</v>
      </c>
    </row>
    <row r="339" spans="1:10" ht="23.25">
      <c r="A339" s="134">
        <v>22191</v>
      </c>
      <c r="B339" s="195">
        <v>13</v>
      </c>
      <c r="C339" s="142">
        <v>86.7272</v>
      </c>
      <c r="D339" s="142">
        <v>86.9455</v>
      </c>
      <c r="E339" s="211">
        <f t="shared" si="31"/>
        <v>0.21829999999999927</v>
      </c>
      <c r="F339" s="176">
        <f t="shared" si="33"/>
        <v>839.5508037843215</v>
      </c>
      <c r="G339" s="211">
        <f t="shared" si="32"/>
        <v>260.02</v>
      </c>
      <c r="H339" s="195">
        <v>52</v>
      </c>
      <c r="I339" s="151">
        <v>806.24</v>
      </c>
      <c r="J339" s="151">
        <v>546.22</v>
      </c>
    </row>
    <row r="340" spans="1:10" ht="23.25">
      <c r="A340" s="134"/>
      <c r="B340" s="195">
        <v>14</v>
      </c>
      <c r="C340" s="142">
        <v>85.9527</v>
      </c>
      <c r="D340" s="142">
        <v>86.176</v>
      </c>
      <c r="E340" s="211">
        <f t="shared" si="31"/>
        <v>0.22330000000000894</v>
      </c>
      <c r="F340" s="176">
        <f t="shared" si="33"/>
        <v>816.1251416249733</v>
      </c>
      <c r="G340" s="211">
        <f t="shared" si="32"/>
        <v>273.61</v>
      </c>
      <c r="H340" s="195">
        <v>53</v>
      </c>
      <c r="I340" s="151">
        <v>804.77</v>
      </c>
      <c r="J340" s="151">
        <v>531.16</v>
      </c>
    </row>
    <row r="341" spans="1:10" ht="23.25">
      <c r="A341" s="134"/>
      <c r="B341" s="195">
        <v>15</v>
      </c>
      <c r="C341" s="142">
        <v>86.9604</v>
      </c>
      <c r="D341" s="142">
        <v>87.2121</v>
      </c>
      <c r="E341" s="211">
        <f t="shared" si="31"/>
        <v>0.2516999999999996</v>
      </c>
      <c r="F341" s="176">
        <f t="shared" si="33"/>
        <v>800.5979833964174</v>
      </c>
      <c r="G341" s="211">
        <f t="shared" si="32"/>
        <v>314.38999999999993</v>
      </c>
      <c r="H341" s="195">
        <v>54</v>
      </c>
      <c r="I341" s="151">
        <v>712.93</v>
      </c>
      <c r="J341" s="151">
        <v>398.54</v>
      </c>
    </row>
    <row r="342" spans="1:10" ht="23.25">
      <c r="A342" s="134">
        <v>22207</v>
      </c>
      <c r="B342" s="195">
        <v>16</v>
      </c>
      <c r="C342" s="142">
        <v>86.19</v>
      </c>
      <c r="D342" s="142">
        <v>86.2412</v>
      </c>
      <c r="E342" s="211">
        <f t="shared" si="31"/>
        <v>0.05120000000000857</v>
      </c>
      <c r="F342" s="176">
        <f t="shared" si="33"/>
        <v>198.7037683859532</v>
      </c>
      <c r="G342" s="211">
        <f t="shared" si="32"/>
        <v>257.6700000000001</v>
      </c>
      <c r="H342" s="195">
        <v>55</v>
      </c>
      <c r="I342" s="151">
        <v>804.82</v>
      </c>
      <c r="J342" s="151">
        <v>547.15</v>
      </c>
    </row>
    <row r="343" spans="1:10" ht="23.25">
      <c r="A343" s="134"/>
      <c r="B343" s="195">
        <v>17</v>
      </c>
      <c r="C343" s="142">
        <v>87.223</v>
      </c>
      <c r="D343" s="142">
        <v>87.2863</v>
      </c>
      <c r="E343" s="211">
        <f t="shared" si="31"/>
        <v>0.06329999999999814</v>
      </c>
      <c r="F343" s="176">
        <f t="shared" si="33"/>
        <v>226.11988283202882</v>
      </c>
      <c r="G343" s="211">
        <f t="shared" si="32"/>
        <v>279.93999999999994</v>
      </c>
      <c r="H343" s="195">
        <v>56</v>
      </c>
      <c r="I343" s="151">
        <v>701.92</v>
      </c>
      <c r="J343" s="151">
        <v>421.98</v>
      </c>
    </row>
    <row r="344" spans="1:10" ht="23.25">
      <c r="A344" s="134"/>
      <c r="B344" s="195">
        <v>18</v>
      </c>
      <c r="C344" s="142">
        <v>85.1537</v>
      </c>
      <c r="D344" s="142">
        <v>85.2083</v>
      </c>
      <c r="E344" s="211">
        <f t="shared" si="31"/>
        <v>0.05459999999999354</v>
      </c>
      <c r="F344" s="176">
        <f t="shared" si="33"/>
        <v>185.84070796457982</v>
      </c>
      <c r="G344" s="211">
        <f t="shared" si="32"/>
        <v>293.79999999999995</v>
      </c>
      <c r="H344" s="195">
        <v>57</v>
      </c>
      <c r="I344" s="151">
        <v>845.62</v>
      </c>
      <c r="J344" s="151">
        <v>551.82</v>
      </c>
    </row>
    <row r="345" spans="1:10" ht="23.25">
      <c r="A345" s="134">
        <v>22213</v>
      </c>
      <c r="B345" s="195">
        <v>19</v>
      </c>
      <c r="C345" s="142">
        <v>88.9361</v>
      </c>
      <c r="D345" s="142">
        <v>89.1629</v>
      </c>
      <c r="E345" s="211">
        <f t="shared" si="31"/>
        <v>0.22679999999999723</v>
      </c>
      <c r="F345" s="176">
        <f t="shared" si="33"/>
        <v>783.961285862417</v>
      </c>
      <c r="G345" s="211">
        <f t="shared" si="32"/>
        <v>289.3</v>
      </c>
      <c r="H345" s="195">
        <v>58</v>
      </c>
      <c r="I345" s="151">
        <v>682.74</v>
      </c>
      <c r="J345" s="151">
        <v>393.44</v>
      </c>
    </row>
    <row r="346" spans="1:10" ht="23.25">
      <c r="A346" s="134"/>
      <c r="B346" s="195">
        <v>20</v>
      </c>
      <c r="C346" s="142">
        <v>84.6648</v>
      </c>
      <c r="D346" s="142">
        <v>84.9485</v>
      </c>
      <c r="E346" s="211">
        <f t="shared" si="31"/>
        <v>0.28369999999999607</v>
      </c>
      <c r="F346" s="176">
        <f t="shared" si="33"/>
        <v>859.3844662546832</v>
      </c>
      <c r="G346" s="211">
        <f t="shared" si="32"/>
        <v>330.12000000000006</v>
      </c>
      <c r="H346" s="195">
        <v>59</v>
      </c>
      <c r="I346" s="151">
        <v>654.2</v>
      </c>
      <c r="J346" s="151">
        <v>324.08</v>
      </c>
    </row>
    <row r="347" spans="1:10" ht="23.25">
      <c r="A347" s="134"/>
      <c r="B347" s="195">
        <v>21</v>
      </c>
      <c r="C347" s="142">
        <v>86.3467</v>
      </c>
      <c r="D347" s="142">
        <v>86.6253</v>
      </c>
      <c r="E347" s="211">
        <f t="shared" si="31"/>
        <v>0.2785999999999973</v>
      </c>
      <c r="F347" s="176">
        <f t="shared" si="33"/>
        <v>976.2764130777493</v>
      </c>
      <c r="G347" s="211">
        <f t="shared" si="32"/>
        <v>285.37</v>
      </c>
      <c r="H347" s="195">
        <v>60</v>
      </c>
      <c r="I347" s="151">
        <v>705.14</v>
      </c>
      <c r="J347" s="151">
        <v>419.77</v>
      </c>
    </row>
    <row r="348" spans="1:10" ht="23.25">
      <c r="A348" s="134">
        <v>22223</v>
      </c>
      <c r="B348" s="195">
        <v>10</v>
      </c>
      <c r="C348" s="142">
        <v>85.089</v>
      </c>
      <c r="D348" s="142">
        <v>85.0949</v>
      </c>
      <c r="E348" s="211">
        <f t="shared" si="31"/>
        <v>0.005899999999996908</v>
      </c>
      <c r="F348" s="176">
        <f t="shared" si="33"/>
        <v>24.142728537510877</v>
      </c>
      <c r="G348" s="211">
        <f t="shared" si="32"/>
        <v>244.38</v>
      </c>
      <c r="H348" s="195">
        <v>61</v>
      </c>
      <c r="I348" s="151">
        <v>610.85</v>
      </c>
      <c r="J348" s="151">
        <v>366.47</v>
      </c>
    </row>
    <row r="349" spans="1:10" ht="23.25">
      <c r="A349" s="134"/>
      <c r="B349" s="195">
        <v>11</v>
      </c>
      <c r="C349" s="142">
        <v>86.0897</v>
      </c>
      <c r="D349" s="142">
        <v>86.098</v>
      </c>
      <c r="E349" s="211">
        <f t="shared" si="31"/>
        <v>0.008300000000005525</v>
      </c>
      <c r="F349" s="176">
        <f t="shared" si="33"/>
        <v>32.0748154732215</v>
      </c>
      <c r="G349" s="211">
        <f t="shared" si="32"/>
        <v>258.77</v>
      </c>
      <c r="H349" s="195">
        <v>62</v>
      </c>
      <c r="I349" s="151">
        <v>564.55</v>
      </c>
      <c r="J349" s="151">
        <v>305.78</v>
      </c>
    </row>
    <row r="350" spans="1:10" ht="23.25">
      <c r="A350" s="134"/>
      <c r="B350" s="195">
        <v>12</v>
      </c>
      <c r="C350" s="142">
        <v>84.8545</v>
      </c>
      <c r="D350" s="142">
        <v>84.8611</v>
      </c>
      <c r="E350" s="211">
        <f t="shared" si="31"/>
        <v>0.006599999999991724</v>
      </c>
      <c r="F350" s="176">
        <f t="shared" si="33"/>
        <v>27.332587899083624</v>
      </c>
      <c r="G350" s="211">
        <f t="shared" si="32"/>
        <v>241.47000000000003</v>
      </c>
      <c r="H350" s="195">
        <v>63</v>
      </c>
      <c r="I350" s="151">
        <v>727.94</v>
      </c>
      <c r="J350" s="151">
        <v>486.47</v>
      </c>
    </row>
    <row r="351" spans="1:10" ht="23.25">
      <c r="A351" s="134">
        <v>22233</v>
      </c>
      <c r="B351" s="195">
        <v>13</v>
      </c>
      <c r="C351" s="142">
        <v>86.6748</v>
      </c>
      <c r="D351" s="142">
        <v>86.684</v>
      </c>
      <c r="E351" s="211">
        <f t="shared" si="31"/>
        <v>0.00919999999999277</v>
      </c>
      <c r="F351" s="176">
        <f t="shared" si="33"/>
        <v>39.16560238396241</v>
      </c>
      <c r="G351" s="211">
        <f t="shared" si="32"/>
        <v>234.89999999999998</v>
      </c>
      <c r="H351" s="195">
        <v>64</v>
      </c>
      <c r="I351" s="151">
        <v>746.79</v>
      </c>
      <c r="J351" s="151">
        <v>511.89</v>
      </c>
    </row>
    <row r="352" spans="1:10" ht="23.25">
      <c r="A352" s="134"/>
      <c r="B352" s="195">
        <v>14</v>
      </c>
      <c r="C352" s="142">
        <v>85.9555</v>
      </c>
      <c r="D352" s="142">
        <v>85.9672</v>
      </c>
      <c r="E352" s="211">
        <f t="shared" si="31"/>
        <v>0.011700000000004707</v>
      </c>
      <c r="F352" s="176">
        <f t="shared" si="33"/>
        <v>51.345065168757216</v>
      </c>
      <c r="G352" s="211">
        <f t="shared" si="32"/>
        <v>227.87</v>
      </c>
      <c r="H352" s="195">
        <v>65</v>
      </c>
      <c r="I352" s="151">
        <v>607.13</v>
      </c>
      <c r="J352" s="151">
        <v>379.26</v>
      </c>
    </row>
    <row r="353" spans="1:10" ht="23.25">
      <c r="A353" s="134"/>
      <c r="B353" s="195">
        <v>15</v>
      </c>
      <c r="C353" s="142">
        <v>87.0033</v>
      </c>
      <c r="D353" s="142">
        <v>87.0176</v>
      </c>
      <c r="E353" s="211">
        <f t="shared" si="31"/>
        <v>0.014300000000005753</v>
      </c>
      <c r="F353" s="176">
        <f t="shared" si="33"/>
        <v>61.81110870977199</v>
      </c>
      <c r="G353" s="211">
        <f t="shared" si="32"/>
        <v>231.35000000000002</v>
      </c>
      <c r="H353" s="195">
        <v>66</v>
      </c>
      <c r="I353" s="151">
        <v>755.03</v>
      </c>
      <c r="J353" s="151">
        <v>523.68</v>
      </c>
    </row>
    <row r="354" spans="1:10" ht="23.25">
      <c r="A354" s="134">
        <v>22242</v>
      </c>
      <c r="B354" s="195">
        <v>16</v>
      </c>
      <c r="C354" s="142">
        <v>86.1237</v>
      </c>
      <c r="D354" s="142">
        <v>86.1281</v>
      </c>
      <c r="E354" s="211">
        <f t="shared" si="31"/>
        <v>0.004400000000003956</v>
      </c>
      <c r="F354" s="176">
        <f t="shared" si="33"/>
        <v>22.070626003230117</v>
      </c>
      <c r="G354" s="211">
        <f t="shared" si="32"/>
        <v>199.36</v>
      </c>
      <c r="H354" s="195">
        <v>67</v>
      </c>
      <c r="I354" s="151">
        <v>771.07</v>
      </c>
      <c r="J354" s="151">
        <v>571.71</v>
      </c>
    </row>
    <row r="355" spans="1:10" ht="23.25">
      <c r="A355" s="134"/>
      <c r="B355" s="195">
        <v>17</v>
      </c>
      <c r="C355" s="142">
        <v>87.2251</v>
      </c>
      <c r="D355" s="142">
        <v>87.228</v>
      </c>
      <c r="E355" s="211">
        <f t="shared" si="31"/>
        <v>0.002899999999996794</v>
      </c>
      <c r="F355" s="176">
        <f t="shared" si="33"/>
        <v>14.634638675801341</v>
      </c>
      <c r="G355" s="211">
        <f t="shared" si="32"/>
        <v>198.16000000000003</v>
      </c>
      <c r="H355" s="195">
        <v>68</v>
      </c>
      <c r="I355" s="151">
        <v>551.6</v>
      </c>
      <c r="J355" s="151">
        <v>353.44</v>
      </c>
    </row>
    <row r="356" spans="1:10" ht="23.25">
      <c r="A356" s="134"/>
      <c r="B356" s="195">
        <v>18</v>
      </c>
      <c r="C356" s="142">
        <v>85.1342</v>
      </c>
      <c r="D356" s="142">
        <v>85.1459</v>
      </c>
      <c r="E356" s="211">
        <f t="shared" si="31"/>
        <v>0.011699999999990496</v>
      </c>
      <c r="F356" s="176">
        <f t="shared" si="33"/>
        <v>74.54128440360915</v>
      </c>
      <c r="G356" s="211">
        <f t="shared" si="32"/>
        <v>156.96000000000004</v>
      </c>
      <c r="H356" s="195">
        <v>69</v>
      </c>
      <c r="I356" s="151">
        <v>708.89</v>
      </c>
      <c r="J356" s="151">
        <v>551.93</v>
      </c>
    </row>
    <row r="357" spans="1:10" ht="23.25">
      <c r="A357" s="134">
        <v>22254</v>
      </c>
      <c r="B357" s="195">
        <v>1</v>
      </c>
      <c r="C357" s="142">
        <v>85.4484</v>
      </c>
      <c r="D357" s="142">
        <v>85.4513</v>
      </c>
      <c r="E357" s="211">
        <f t="shared" si="31"/>
        <v>0.002899999999996794</v>
      </c>
      <c r="F357" s="176">
        <f t="shared" si="33"/>
        <v>9.795973517081457</v>
      </c>
      <c r="G357" s="211">
        <f t="shared" si="32"/>
        <v>296.03999999999996</v>
      </c>
      <c r="H357" s="195">
        <v>70</v>
      </c>
      <c r="I357" s="151">
        <v>884.03</v>
      </c>
      <c r="J357" s="151">
        <v>587.99</v>
      </c>
    </row>
    <row r="358" spans="1:10" ht="23.25">
      <c r="A358" s="134"/>
      <c r="B358" s="195">
        <v>2</v>
      </c>
      <c r="C358" s="142">
        <v>87.5113</v>
      </c>
      <c r="D358" s="142">
        <v>87.512</v>
      </c>
      <c r="E358" s="211">
        <f t="shared" si="31"/>
        <v>0.0006999999999948159</v>
      </c>
      <c r="F358" s="176">
        <f t="shared" si="33"/>
        <v>2.0631926432292382</v>
      </c>
      <c r="G358" s="211">
        <f t="shared" si="32"/>
        <v>339.28</v>
      </c>
      <c r="H358" s="195">
        <v>71</v>
      </c>
      <c r="I358" s="151">
        <v>693.31</v>
      </c>
      <c r="J358" s="151">
        <v>354.03</v>
      </c>
    </row>
    <row r="359" spans="1:10" ht="23.25">
      <c r="A359" s="134"/>
      <c r="B359" s="195">
        <v>3</v>
      </c>
      <c r="C359" s="142">
        <v>85.9086</v>
      </c>
      <c r="D359" s="142">
        <v>85.9088</v>
      </c>
      <c r="E359" s="211">
        <f t="shared" si="31"/>
        <v>0.00019999999999242846</v>
      </c>
      <c r="F359" s="176">
        <f t="shared" si="33"/>
        <v>0.6244341065672624</v>
      </c>
      <c r="G359" s="211">
        <f t="shared" si="32"/>
        <v>320.28999999999996</v>
      </c>
      <c r="H359" s="195">
        <v>72</v>
      </c>
      <c r="I359" s="151">
        <v>794.16</v>
      </c>
      <c r="J359" s="151">
        <v>473.87</v>
      </c>
    </row>
    <row r="360" spans="1:10" ht="23.25">
      <c r="A360" s="134">
        <v>22264</v>
      </c>
      <c r="B360" s="195">
        <v>4</v>
      </c>
      <c r="C360" s="142">
        <v>85.0543</v>
      </c>
      <c r="D360" s="142">
        <v>85.0555</v>
      </c>
      <c r="E360" s="211">
        <f t="shared" si="31"/>
        <v>0.0011999999999972033</v>
      </c>
      <c r="F360" s="176">
        <f t="shared" si="33"/>
        <v>3.609891101610022</v>
      </c>
      <c r="G360" s="211">
        <f t="shared" si="32"/>
        <v>332.41999999999996</v>
      </c>
      <c r="H360" s="195">
        <v>73</v>
      </c>
      <c r="I360" s="151">
        <v>697.05</v>
      </c>
      <c r="J360" s="151">
        <v>364.63</v>
      </c>
    </row>
    <row r="361" spans="1:10" ht="23.25">
      <c r="A361" s="134"/>
      <c r="B361" s="195">
        <v>5</v>
      </c>
      <c r="C361" s="142">
        <v>85.0605</v>
      </c>
      <c r="D361" s="142">
        <v>85.0621</v>
      </c>
      <c r="E361" s="211">
        <f t="shared" si="31"/>
        <v>0.001599999999996271</v>
      </c>
      <c r="F361" s="176">
        <f t="shared" si="33"/>
        <v>5.22448979590619</v>
      </c>
      <c r="G361" s="211">
        <f t="shared" si="32"/>
        <v>306.25000000000006</v>
      </c>
      <c r="H361" s="195">
        <v>74</v>
      </c>
      <c r="I361" s="151">
        <v>814.58</v>
      </c>
      <c r="J361" s="151">
        <v>508.33</v>
      </c>
    </row>
    <row r="362" spans="1:10" ht="23.25">
      <c r="A362" s="134"/>
      <c r="B362" s="195">
        <v>6</v>
      </c>
      <c r="C362" s="142">
        <v>87.4243</v>
      </c>
      <c r="D362" s="142">
        <v>87.4258</v>
      </c>
      <c r="E362" s="211">
        <f t="shared" si="31"/>
        <v>0.0014999999999929514</v>
      </c>
      <c r="F362" s="176">
        <f t="shared" si="33"/>
        <v>4.2654837058322</v>
      </c>
      <c r="G362" s="211">
        <f t="shared" si="32"/>
        <v>351.65999999999997</v>
      </c>
      <c r="H362" s="195">
        <v>75</v>
      </c>
      <c r="I362" s="151">
        <v>745.51</v>
      </c>
      <c r="J362" s="151">
        <v>393.85</v>
      </c>
    </row>
    <row r="363" spans="1:10" ht="23.25">
      <c r="A363" s="134">
        <v>22272</v>
      </c>
      <c r="B363" s="195">
        <v>7</v>
      </c>
      <c r="C363" s="142">
        <v>86.464</v>
      </c>
      <c r="D363" s="142">
        <v>86.4654</v>
      </c>
      <c r="E363" s="211">
        <f t="shared" si="31"/>
        <v>0.0014000000000038426</v>
      </c>
      <c r="F363" s="176">
        <f t="shared" si="33"/>
        <v>4.394638540992068</v>
      </c>
      <c r="G363" s="211">
        <f t="shared" si="32"/>
        <v>318.56999999999994</v>
      </c>
      <c r="H363" s="195">
        <v>76</v>
      </c>
      <c r="I363" s="151">
        <v>696.42</v>
      </c>
      <c r="J363" s="151">
        <v>377.85</v>
      </c>
    </row>
    <row r="364" spans="1:10" ht="23.25">
      <c r="A364" s="134"/>
      <c r="B364" s="195">
        <v>8</v>
      </c>
      <c r="C364" s="142">
        <v>84.815</v>
      </c>
      <c r="D364" s="142">
        <v>84.8158</v>
      </c>
      <c r="E364" s="211">
        <f t="shared" si="31"/>
        <v>0.0007999999999981355</v>
      </c>
      <c r="F364" s="176">
        <f t="shared" si="33"/>
        <v>2.723589691206672</v>
      </c>
      <c r="G364" s="211">
        <f t="shared" si="32"/>
        <v>293.7299999999999</v>
      </c>
      <c r="H364" s="195">
        <v>77</v>
      </c>
      <c r="I364" s="151">
        <v>838.92</v>
      </c>
      <c r="J364" s="151">
        <v>545.19</v>
      </c>
    </row>
    <row r="365" spans="1:10" ht="23.25">
      <c r="A365" s="134"/>
      <c r="B365" s="195">
        <v>9</v>
      </c>
      <c r="C365" s="142">
        <v>87.6752</v>
      </c>
      <c r="D365" s="142">
        <v>87.6758</v>
      </c>
      <c r="E365" s="211">
        <f t="shared" si="31"/>
        <v>0.0005999999999914962</v>
      </c>
      <c r="F365" s="176">
        <f t="shared" si="33"/>
        <v>2.158195748323788</v>
      </c>
      <c r="G365" s="211">
        <f t="shared" si="32"/>
        <v>278.01</v>
      </c>
      <c r="H365" s="195">
        <v>78</v>
      </c>
      <c r="I365" s="151">
        <v>834.48</v>
      </c>
      <c r="J365" s="151">
        <v>556.47</v>
      </c>
    </row>
    <row r="366" spans="1:10" ht="23.25">
      <c r="A366" s="214">
        <v>22290</v>
      </c>
      <c r="B366" s="195">
        <v>1</v>
      </c>
      <c r="C366" s="142">
        <v>85.355</v>
      </c>
      <c r="D366" s="142">
        <v>85.3885</v>
      </c>
      <c r="E366" s="211">
        <f t="shared" si="31"/>
        <v>0.03349999999998943</v>
      </c>
      <c r="F366" s="176">
        <f t="shared" si="33"/>
        <v>141.02294253836843</v>
      </c>
      <c r="G366" s="211">
        <f t="shared" si="32"/>
        <v>237.55000000000007</v>
      </c>
      <c r="H366" s="195">
        <v>79</v>
      </c>
      <c r="I366" s="151">
        <v>879.19</v>
      </c>
      <c r="J366" s="151">
        <v>641.64</v>
      </c>
    </row>
    <row r="367" spans="1:10" ht="23.25">
      <c r="A367" s="134"/>
      <c r="B367" s="195">
        <v>2</v>
      </c>
      <c r="C367" s="142">
        <v>87.4431</v>
      </c>
      <c r="D367" s="142">
        <v>87.4504</v>
      </c>
      <c r="E367" s="211">
        <f t="shared" si="31"/>
        <v>0.00730000000000075</v>
      </c>
      <c r="F367" s="176">
        <f t="shared" si="33"/>
        <v>22.75702974001107</v>
      </c>
      <c r="G367" s="211">
        <f t="shared" si="32"/>
        <v>320.78</v>
      </c>
      <c r="H367" s="195">
        <v>80</v>
      </c>
      <c r="I367" s="151">
        <v>841.73</v>
      </c>
      <c r="J367" s="151">
        <v>520.95</v>
      </c>
    </row>
    <row r="368" spans="1:10" ht="23.25">
      <c r="A368" s="134"/>
      <c r="B368" s="195">
        <v>3</v>
      </c>
      <c r="C368" s="142">
        <v>85.874</v>
      </c>
      <c r="D368" s="142">
        <v>85.8771</v>
      </c>
      <c r="E368" s="211">
        <f t="shared" si="31"/>
        <v>0.0031000000000034333</v>
      </c>
      <c r="F368" s="176">
        <f t="shared" si="33"/>
        <v>9.878274169917256</v>
      </c>
      <c r="G368" s="211">
        <f t="shared" si="32"/>
        <v>313.82</v>
      </c>
      <c r="H368" s="195">
        <v>81</v>
      </c>
      <c r="I368" s="151">
        <v>735.74</v>
      </c>
      <c r="J368" s="151">
        <v>421.92</v>
      </c>
    </row>
    <row r="369" spans="1:10" ht="23.25">
      <c r="A369" s="134">
        <v>22299</v>
      </c>
      <c r="B369" s="195">
        <v>4</v>
      </c>
      <c r="C369" s="142">
        <v>84.9931</v>
      </c>
      <c r="D369" s="142">
        <v>84.9932</v>
      </c>
      <c r="E369" s="211">
        <f t="shared" si="31"/>
        <v>0.00010000000000331966</v>
      </c>
      <c r="F369" s="176">
        <f t="shared" si="33"/>
        <v>0.3362135628662868</v>
      </c>
      <c r="G369" s="211">
        <f t="shared" si="32"/>
        <v>297.42999999999995</v>
      </c>
      <c r="H369" s="195">
        <v>82</v>
      </c>
      <c r="I369" s="151">
        <v>812.28</v>
      </c>
      <c r="J369" s="151">
        <v>514.85</v>
      </c>
    </row>
    <row r="370" spans="1:10" ht="23.25">
      <c r="A370" s="134"/>
      <c r="B370" s="195">
        <v>5</v>
      </c>
      <c r="C370" s="142">
        <v>85.0373</v>
      </c>
      <c r="D370" s="142">
        <v>85.0415</v>
      </c>
      <c r="E370" s="211">
        <f t="shared" si="31"/>
        <v>0.004199999999997317</v>
      </c>
      <c r="F370" s="176">
        <f t="shared" si="33"/>
        <v>11.3765642775809</v>
      </c>
      <c r="G370" s="211">
        <f t="shared" si="32"/>
        <v>369.18</v>
      </c>
      <c r="H370" s="195">
        <v>83</v>
      </c>
      <c r="I370" s="151">
        <v>671.38</v>
      </c>
      <c r="J370" s="151">
        <v>302.2</v>
      </c>
    </row>
    <row r="371" spans="1:10" ht="23.25">
      <c r="A371" s="134"/>
      <c r="B371" s="195">
        <v>6</v>
      </c>
      <c r="C371" s="142">
        <v>87.3599</v>
      </c>
      <c r="D371" s="142">
        <v>87.3608</v>
      </c>
      <c r="E371" s="211">
        <f t="shared" si="31"/>
        <v>0.0009000000000014552</v>
      </c>
      <c r="F371" s="176">
        <f t="shared" si="33"/>
        <v>3.1711356189050948</v>
      </c>
      <c r="G371" s="211">
        <f t="shared" si="32"/>
        <v>283.81000000000006</v>
      </c>
      <c r="H371" s="195">
        <v>84</v>
      </c>
      <c r="I371" s="151">
        <v>838.74</v>
      </c>
      <c r="J371" s="151">
        <v>554.93</v>
      </c>
    </row>
    <row r="372" spans="1:10" ht="23.25">
      <c r="A372" s="134">
        <v>22306</v>
      </c>
      <c r="B372" s="195">
        <v>7</v>
      </c>
      <c r="C372" s="142">
        <v>86.4273</v>
      </c>
      <c r="D372" s="142">
        <v>86.4292</v>
      </c>
      <c r="E372" s="211">
        <f t="shared" si="31"/>
        <v>0.0018999999999920192</v>
      </c>
      <c r="F372" s="176">
        <f t="shared" si="33"/>
        <v>5.7843943130027675</v>
      </c>
      <c r="G372" s="211">
        <f t="shared" si="32"/>
        <v>328.47</v>
      </c>
      <c r="H372" s="195">
        <v>85</v>
      </c>
      <c r="I372" s="151">
        <v>699.2</v>
      </c>
      <c r="J372" s="151">
        <v>370.73</v>
      </c>
    </row>
    <row r="373" spans="1:10" ht="23.25">
      <c r="A373" s="134"/>
      <c r="B373" s="195">
        <v>8</v>
      </c>
      <c r="C373" s="142">
        <v>84.7938</v>
      </c>
      <c r="D373" s="142">
        <v>84.7954</v>
      </c>
      <c r="E373" s="211">
        <f t="shared" si="31"/>
        <v>0.001599999999996271</v>
      </c>
      <c r="F373" s="176">
        <f t="shared" si="33"/>
        <v>5.543621370647465</v>
      </c>
      <c r="G373" s="211">
        <f t="shared" si="32"/>
        <v>288.61999999999995</v>
      </c>
      <c r="H373" s="195">
        <v>86</v>
      </c>
      <c r="I373" s="151">
        <v>786.42</v>
      </c>
      <c r="J373" s="151">
        <v>497.8</v>
      </c>
    </row>
    <row r="374" spans="1:10" ht="23.25">
      <c r="A374" s="134"/>
      <c r="B374" s="195">
        <v>9</v>
      </c>
      <c r="C374" s="142">
        <v>87.6304</v>
      </c>
      <c r="D374" s="142">
        <v>87.6375</v>
      </c>
      <c r="E374" s="211">
        <f t="shared" si="31"/>
        <v>0.007100000000008322</v>
      </c>
      <c r="F374" s="176">
        <f t="shared" si="33"/>
        <v>24.185856383731853</v>
      </c>
      <c r="G374" s="211">
        <f t="shared" si="32"/>
        <v>293.55999999999995</v>
      </c>
      <c r="H374" s="195">
        <v>87</v>
      </c>
      <c r="I374" s="151">
        <v>828.06</v>
      </c>
      <c r="J374" s="151">
        <v>534.5</v>
      </c>
    </row>
    <row r="375" spans="1:10" ht="23.25">
      <c r="A375" s="134">
        <v>22314</v>
      </c>
      <c r="B375" s="195">
        <v>1</v>
      </c>
      <c r="C375" s="142">
        <v>85.4142</v>
      </c>
      <c r="D375" s="142">
        <v>85.4212</v>
      </c>
      <c r="E375" s="211">
        <f t="shared" si="31"/>
        <v>0.007000000000005002</v>
      </c>
      <c r="F375" s="176">
        <f t="shared" si="33"/>
        <v>23.698286952417234</v>
      </c>
      <c r="G375" s="211">
        <f t="shared" si="32"/>
        <v>295.38</v>
      </c>
      <c r="H375" s="195">
        <v>88</v>
      </c>
      <c r="I375" s="151">
        <v>838.11</v>
      </c>
      <c r="J375" s="151">
        <v>542.73</v>
      </c>
    </row>
    <row r="376" spans="1:10" ht="23.25">
      <c r="A376" s="134"/>
      <c r="B376" s="195">
        <v>2</v>
      </c>
      <c r="C376" s="142">
        <v>87.4735</v>
      </c>
      <c r="D376" s="142">
        <v>87.4801</v>
      </c>
      <c r="E376" s="211">
        <f t="shared" si="31"/>
        <v>0.006599999999991724</v>
      </c>
      <c r="F376" s="176">
        <f t="shared" si="33"/>
        <v>24.103425608033465</v>
      </c>
      <c r="G376" s="211">
        <f t="shared" si="32"/>
        <v>273.82</v>
      </c>
      <c r="H376" s="195">
        <v>89</v>
      </c>
      <c r="I376" s="151">
        <v>752.66</v>
      </c>
      <c r="J376" s="151">
        <v>478.84</v>
      </c>
    </row>
    <row r="377" spans="1:10" ht="23.25">
      <c r="A377" s="134"/>
      <c r="B377" s="195">
        <v>3</v>
      </c>
      <c r="C377" s="142">
        <v>85.8733</v>
      </c>
      <c r="D377" s="142">
        <v>85.878</v>
      </c>
      <c r="E377" s="211">
        <f t="shared" si="31"/>
        <v>0.004699999999999704</v>
      </c>
      <c r="F377" s="176">
        <f t="shared" si="33"/>
        <v>16.867642836634026</v>
      </c>
      <c r="G377" s="211">
        <f t="shared" si="32"/>
        <v>278.64</v>
      </c>
      <c r="H377" s="195">
        <v>90</v>
      </c>
      <c r="I377" s="151">
        <v>672.03</v>
      </c>
      <c r="J377" s="151">
        <v>393.39</v>
      </c>
    </row>
    <row r="378" spans="1:10" ht="23.25">
      <c r="A378" s="134">
        <v>22332</v>
      </c>
      <c r="B378" s="195">
        <v>4</v>
      </c>
      <c r="C378" s="142">
        <v>84.985</v>
      </c>
      <c r="D378" s="142">
        <v>84.9899</v>
      </c>
      <c r="E378" s="211">
        <f t="shared" si="31"/>
        <v>0.004900000000006344</v>
      </c>
      <c r="F378" s="176">
        <f t="shared" si="33"/>
        <v>17.03814458084893</v>
      </c>
      <c r="G378" s="211">
        <f t="shared" si="32"/>
        <v>287.59000000000003</v>
      </c>
      <c r="H378" s="195">
        <v>91</v>
      </c>
      <c r="I378" s="151">
        <v>680.23</v>
      </c>
      <c r="J378" s="151">
        <v>392.64</v>
      </c>
    </row>
    <row r="379" spans="1:10" ht="23.25">
      <c r="A379" s="134"/>
      <c r="B379" s="195">
        <v>5</v>
      </c>
      <c r="C379" s="142">
        <v>85.0455</v>
      </c>
      <c r="D379" s="142">
        <v>85.0512</v>
      </c>
      <c r="E379" s="211">
        <f t="shared" si="31"/>
        <v>0.005699999999990268</v>
      </c>
      <c r="F379" s="176">
        <f t="shared" si="33"/>
        <v>18.183558235206775</v>
      </c>
      <c r="G379" s="211">
        <f t="shared" si="32"/>
        <v>313.47</v>
      </c>
      <c r="H379" s="195">
        <v>92</v>
      </c>
      <c r="I379" s="151">
        <v>799.85</v>
      </c>
      <c r="J379" s="151">
        <v>486.38</v>
      </c>
    </row>
    <row r="380" spans="1:10" ht="23.25">
      <c r="A380" s="134"/>
      <c r="B380" s="195">
        <v>6</v>
      </c>
      <c r="C380" s="142">
        <v>87.4105</v>
      </c>
      <c r="D380" s="142">
        <v>87.4169</v>
      </c>
      <c r="E380" s="211">
        <f t="shared" si="31"/>
        <v>0.006399999999999295</v>
      </c>
      <c r="F380" s="176">
        <f t="shared" si="33"/>
        <v>21.892317164942515</v>
      </c>
      <c r="G380" s="211">
        <f t="shared" si="32"/>
        <v>292.34000000000003</v>
      </c>
      <c r="H380" s="195">
        <v>93</v>
      </c>
      <c r="I380" s="151">
        <v>801.24</v>
      </c>
      <c r="J380" s="151">
        <v>508.9</v>
      </c>
    </row>
    <row r="381" spans="1:10" ht="23.25">
      <c r="A381" s="134">
        <v>22340</v>
      </c>
      <c r="B381" s="195">
        <v>7</v>
      </c>
      <c r="C381" s="142">
        <v>86.449</v>
      </c>
      <c r="D381" s="142">
        <v>86.4553</v>
      </c>
      <c r="E381" s="211">
        <f t="shared" si="31"/>
        <v>0.0062999999999959755</v>
      </c>
      <c r="F381" s="176">
        <f t="shared" si="33"/>
        <v>24.2886884108103</v>
      </c>
      <c r="G381" s="211">
        <f t="shared" si="32"/>
        <v>259.38</v>
      </c>
      <c r="H381" s="195">
        <v>94</v>
      </c>
      <c r="I381" s="151">
        <v>814.7</v>
      </c>
      <c r="J381" s="151">
        <v>555.32</v>
      </c>
    </row>
    <row r="382" spans="1:10" ht="23.25">
      <c r="A382" s="134"/>
      <c r="B382" s="195">
        <v>8</v>
      </c>
      <c r="C382" s="142">
        <v>84.8117</v>
      </c>
      <c r="D382" s="142">
        <v>84.8173</v>
      </c>
      <c r="E382" s="211">
        <f t="shared" si="31"/>
        <v>0.00560000000000116</v>
      </c>
      <c r="F382" s="176">
        <f t="shared" si="33"/>
        <v>20.584451387616838</v>
      </c>
      <c r="G382" s="211">
        <f t="shared" si="32"/>
        <v>272.04999999999995</v>
      </c>
      <c r="H382" s="195">
        <v>95</v>
      </c>
      <c r="I382" s="151">
        <v>824.41</v>
      </c>
      <c r="J382" s="151">
        <v>552.36</v>
      </c>
    </row>
    <row r="383" spans="1:10" ht="23.25">
      <c r="A383" s="134"/>
      <c r="B383" s="195">
        <v>9</v>
      </c>
      <c r="C383" s="142">
        <v>87.6406</v>
      </c>
      <c r="D383" s="142">
        <v>87.6477</v>
      </c>
      <c r="E383" s="211">
        <f t="shared" si="31"/>
        <v>0.007099999999994111</v>
      </c>
      <c r="F383" s="176">
        <f t="shared" si="33"/>
        <v>24.140627656299046</v>
      </c>
      <c r="G383" s="211">
        <f t="shared" si="32"/>
        <v>294.10999999999996</v>
      </c>
      <c r="H383" s="195">
        <v>96</v>
      </c>
      <c r="I383" s="151">
        <v>660.41</v>
      </c>
      <c r="J383" s="151">
        <v>366.3</v>
      </c>
    </row>
    <row r="384" spans="1:10" ht="23.25">
      <c r="A384" s="134">
        <v>22360</v>
      </c>
      <c r="B384" s="195">
        <v>1</v>
      </c>
      <c r="C384" s="142">
        <v>85.3792</v>
      </c>
      <c r="D384" s="142">
        <v>85.3895</v>
      </c>
      <c r="E384" s="211">
        <f t="shared" si="31"/>
        <v>0.010300000000000864</v>
      </c>
      <c r="F384" s="176">
        <f t="shared" si="33"/>
        <v>45.4505339334607</v>
      </c>
      <c r="G384" s="211">
        <f t="shared" si="32"/>
        <v>226.62</v>
      </c>
      <c r="H384" s="195">
        <v>97</v>
      </c>
      <c r="I384" s="151">
        <v>735.4</v>
      </c>
      <c r="J384" s="151">
        <v>508.78</v>
      </c>
    </row>
    <row r="385" spans="1:10" ht="23.25">
      <c r="A385" s="134"/>
      <c r="B385" s="195">
        <v>2</v>
      </c>
      <c r="C385" s="142">
        <v>87.438</v>
      </c>
      <c r="D385" s="142">
        <v>87.448</v>
      </c>
      <c r="E385" s="211">
        <f t="shared" si="31"/>
        <v>0.009999999999990905</v>
      </c>
      <c r="F385" s="176">
        <f t="shared" si="33"/>
        <v>37.31621762814727</v>
      </c>
      <c r="G385" s="211">
        <f t="shared" si="32"/>
        <v>267.97999999999996</v>
      </c>
      <c r="H385" s="195">
        <v>98</v>
      </c>
      <c r="I385" s="151">
        <v>702.67</v>
      </c>
      <c r="J385" s="151">
        <v>434.69</v>
      </c>
    </row>
    <row r="386" spans="1:10" ht="23.25">
      <c r="A386" s="134"/>
      <c r="B386" s="195">
        <v>3</v>
      </c>
      <c r="C386" s="142">
        <v>85.8433</v>
      </c>
      <c r="D386" s="142">
        <v>85.8507</v>
      </c>
      <c r="E386" s="211">
        <f t="shared" si="31"/>
        <v>0.00740000000000407</v>
      </c>
      <c r="F386" s="176">
        <f t="shared" si="33"/>
        <v>30.860336127461824</v>
      </c>
      <c r="G386" s="211">
        <f t="shared" si="32"/>
        <v>239.78999999999996</v>
      </c>
      <c r="H386" s="195">
        <v>99</v>
      </c>
      <c r="I386" s="151">
        <v>791.79</v>
      </c>
      <c r="J386" s="151">
        <v>552</v>
      </c>
    </row>
    <row r="387" spans="1:10" ht="23.25">
      <c r="A387" s="134">
        <v>22368</v>
      </c>
      <c r="B387" s="195">
        <v>4</v>
      </c>
      <c r="C387" s="142">
        <v>84.9754</v>
      </c>
      <c r="D387" s="142">
        <v>84.9839</v>
      </c>
      <c r="E387" s="211">
        <f t="shared" si="31"/>
        <v>0.008500000000012164</v>
      </c>
      <c r="F387" s="176">
        <f t="shared" si="33"/>
        <v>29.81096342023696</v>
      </c>
      <c r="G387" s="211">
        <f t="shared" si="32"/>
        <v>285.13000000000005</v>
      </c>
      <c r="H387" s="211"/>
      <c r="I387" s="151">
        <v>683.46</v>
      </c>
      <c r="J387" s="151">
        <v>398.33</v>
      </c>
    </row>
    <row r="388" spans="1:10" ht="23.25">
      <c r="A388" s="134"/>
      <c r="B388" s="195">
        <v>5</v>
      </c>
      <c r="C388" s="142">
        <v>85.0235</v>
      </c>
      <c r="D388" s="142">
        <v>85.0364</v>
      </c>
      <c r="E388" s="211">
        <f t="shared" si="31"/>
        <v>0.01290000000000191</v>
      </c>
      <c r="F388" s="176">
        <f t="shared" si="33"/>
        <v>54.24954792044203</v>
      </c>
      <c r="G388" s="211">
        <f t="shared" si="32"/>
        <v>237.78999999999996</v>
      </c>
      <c r="H388" s="211"/>
      <c r="I388" s="151">
        <v>823.26</v>
      </c>
      <c r="J388" s="151">
        <v>585.47</v>
      </c>
    </row>
    <row r="389" spans="1:10" ht="23.25">
      <c r="A389" s="134"/>
      <c r="B389" s="195">
        <v>6</v>
      </c>
      <c r="C389" s="142">
        <v>87.3775</v>
      </c>
      <c r="D389" s="142">
        <v>87.3866</v>
      </c>
      <c r="E389" s="211">
        <f t="shared" si="31"/>
        <v>0.00910000000000366</v>
      </c>
      <c r="F389" s="176">
        <f t="shared" si="33"/>
        <v>33.71244396696796</v>
      </c>
      <c r="G389" s="211">
        <f t="shared" si="32"/>
        <v>269.92999999999995</v>
      </c>
      <c r="H389" s="211"/>
      <c r="I389" s="151">
        <v>804.28</v>
      </c>
      <c r="J389" s="151">
        <v>534.35</v>
      </c>
    </row>
    <row r="390" spans="1:10" ht="21.75">
      <c r="A390" s="134"/>
      <c r="B390" s="195"/>
      <c r="C390" s="142"/>
      <c r="D390" s="142"/>
      <c r="E390" s="211"/>
      <c r="F390" s="211"/>
      <c r="G390" s="211"/>
      <c r="H390" s="211"/>
      <c r="I390" s="151"/>
      <c r="J390" s="151"/>
    </row>
    <row r="391" spans="1:10" ht="21.75">
      <c r="A391" s="134"/>
      <c r="B391" s="195"/>
      <c r="C391" s="142"/>
      <c r="D391" s="142"/>
      <c r="E391" s="211"/>
      <c r="F391" s="211"/>
      <c r="G391" s="211"/>
      <c r="H391" s="211"/>
      <c r="I391" s="151"/>
      <c r="J391" s="151"/>
    </row>
    <row r="392" spans="1:10" ht="21.75">
      <c r="A392" s="134"/>
      <c r="B392" s="195"/>
      <c r="C392" s="142"/>
      <c r="D392" s="142"/>
      <c r="E392" s="211"/>
      <c r="F392" s="211"/>
      <c r="G392" s="211"/>
      <c r="H392" s="211"/>
      <c r="I392" s="151"/>
      <c r="J392" s="151"/>
    </row>
    <row r="393" spans="1:10" ht="21.75">
      <c r="A393" s="134"/>
      <c r="B393" s="195"/>
      <c r="C393" s="142"/>
      <c r="D393" s="142"/>
      <c r="E393" s="211"/>
      <c r="F393" s="211"/>
      <c r="G393" s="211"/>
      <c r="H393" s="211"/>
      <c r="I393" s="151"/>
      <c r="J393" s="151"/>
    </row>
    <row r="394" spans="1:10" ht="21.75">
      <c r="A394" s="134"/>
      <c r="B394" s="195"/>
      <c r="C394" s="142"/>
      <c r="D394" s="142"/>
      <c r="E394" s="211"/>
      <c r="F394" s="211"/>
      <c r="G394" s="211"/>
      <c r="H394" s="211"/>
      <c r="I394" s="151"/>
      <c r="J394" s="151"/>
    </row>
    <row r="395" spans="1:10" ht="21.75">
      <c r="A395" s="134"/>
      <c r="B395" s="195"/>
      <c r="C395" s="142"/>
      <c r="D395" s="142"/>
      <c r="E395" s="211"/>
      <c r="F395" s="211"/>
      <c r="G395" s="211"/>
      <c r="H395" s="211"/>
      <c r="I395" s="151"/>
      <c r="J395" s="151"/>
    </row>
    <row r="396" spans="1:10" ht="21.75">
      <c r="A396" s="134"/>
      <c r="B396" s="195"/>
      <c r="C396" s="142"/>
      <c r="D396" s="142"/>
      <c r="E396" s="211"/>
      <c r="F396" s="211"/>
      <c r="G396" s="211"/>
      <c r="H396" s="211"/>
      <c r="I396" s="151"/>
      <c r="J396" s="151"/>
    </row>
    <row r="397" spans="1:10" ht="21.75">
      <c r="A397" s="134"/>
      <c r="B397" s="195"/>
      <c r="C397" s="142"/>
      <c r="D397" s="142"/>
      <c r="E397" s="211"/>
      <c r="F397" s="211"/>
      <c r="G397" s="211"/>
      <c r="H397" s="211"/>
      <c r="I397" s="151"/>
      <c r="J397" s="151"/>
    </row>
    <row r="398" spans="1:10" ht="21.75">
      <c r="A398" s="134"/>
      <c r="B398" s="195"/>
      <c r="C398" s="142"/>
      <c r="D398" s="142"/>
      <c r="E398" s="211"/>
      <c r="F398" s="211"/>
      <c r="G398" s="211"/>
      <c r="H398" s="211"/>
      <c r="I398" s="151"/>
      <c r="J398" s="151"/>
    </row>
    <row r="399" spans="1:10" ht="21.75">
      <c r="A399" s="134"/>
      <c r="B399" s="195"/>
      <c r="C399" s="142"/>
      <c r="D399" s="142"/>
      <c r="E399" s="211"/>
      <c r="F399" s="211"/>
      <c r="G399" s="211"/>
      <c r="H399" s="211"/>
      <c r="I399" s="151"/>
      <c r="J399" s="15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Q1406"/>
  <sheetViews>
    <sheetView zoomScale="75" zoomScaleNormal="75" zoomScalePageLayoutView="0" workbookViewId="0" topLeftCell="A343">
      <selection activeCell="K362" sqref="K362"/>
    </sheetView>
  </sheetViews>
  <sheetFormatPr defaultColWidth="9.140625" defaultRowHeight="21.75"/>
  <cols>
    <col min="1" max="1" width="9.140625" style="1" customWidth="1"/>
    <col min="2" max="2" width="9.140625" style="2" customWidth="1"/>
    <col min="3" max="3" width="14.00390625" style="104" customWidth="1"/>
    <col min="4" max="4" width="12.00390625" style="1" customWidth="1"/>
    <col min="5" max="8" width="12.57421875" style="1" customWidth="1"/>
    <col min="9" max="9" width="13.7109375" style="1" customWidth="1"/>
    <col min="10" max="10" width="11.421875" style="91" customWidth="1"/>
    <col min="11" max="11" width="13.140625" style="91" customWidth="1"/>
    <col min="12" max="12" width="12.28125" style="91" customWidth="1"/>
    <col min="13" max="14" width="12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1" ht="24"/>
    <row r="2" spans="3:14" ht="29.25">
      <c r="C2" s="103" t="s">
        <v>0</v>
      </c>
      <c r="D2" s="3"/>
      <c r="E2" s="3"/>
      <c r="F2" s="3"/>
      <c r="G2" s="3"/>
      <c r="H2" s="3"/>
      <c r="I2" s="3"/>
      <c r="J2" s="90"/>
      <c r="K2" s="90"/>
      <c r="L2" s="90"/>
      <c r="M2" s="3"/>
      <c r="N2" s="3"/>
    </row>
    <row r="3" spans="3:8" ht="24">
      <c r="C3" s="104" t="s">
        <v>50</v>
      </c>
      <c r="F3" s="1">
        <v>2007</v>
      </c>
      <c r="H3" s="1" t="s">
        <v>1</v>
      </c>
    </row>
    <row r="4" spans="3:8" ht="24">
      <c r="C4" s="104" t="s">
        <v>112</v>
      </c>
      <c r="H4" s="1" t="s">
        <v>2</v>
      </c>
    </row>
    <row r="5" spans="3:8" ht="27.75" thickBot="1">
      <c r="C5" s="104" t="s">
        <v>3</v>
      </c>
      <c r="D5" s="1" t="s">
        <v>111</v>
      </c>
      <c r="E5" s="1">
        <v>1930</v>
      </c>
      <c r="H5" s="1" t="s">
        <v>4</v>
      </c>
    </row>
    <row r="6" spans="3:14" ht="144">
      <c r="C6" s="105" t="s">
        <v>5</v>
      </c>
      <c r="D6" s="4" t="s">
        <v>6</v>
      </c>
      <c r="E6" s="5" t="s">
        <v>7</v>
      </c>
      <c r="F6" s="6"/>
      <c r="G6" s="7" t="s">
        <v>8</v>
      </c>
      <c r="H6" s="7" t="s">
        <v>9</v>
      </c>
      <c r="I6" s="8" t="s">
        <v>10</v>
      </c>
      <c r="J6" s="92"/>
      <c r="K6" s="92"/>
      <c r="L6" s="92"/>
      <c r="M6" s="13"/>
      <c r="N6" s="13"/>
    </row>
    <row r="7" spans="3:14" ht="120">
      <c r="C7" s="106"/>
      <c r="D7" s="9" t="s">
        <v>11</v>
      </c>
      <c r="E7" s="9" t="s">
        <v>12</v>
      </c>
      <c r="F7" s="9" t="s">
        <v>13</v>
      </c>
      <c r="G7" s="10" t="s">
        <v>14</v>
      </c>
      <c r="H7" s="9" t="s">
        <v>15</v>
      </c>
      <c r="I7" s="11"/>
      <c r="J7" s="16"/>
      <c r="K7" s="16"/>
      <c r="L7" s="16"/>
      <c r="M7" s="14"/>
      <c r="N7" s="14"/>
    </row>
    <row r="8" spans="1:14" ht="24">
      <c r="A8" s="66">
        <v>334</v>
      </c>
      <c r="C8" s="107" t="s">
        <v>16</v>
      </c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18" t="s">
        <v>22</v>
      </c>
      <c r="J8" s="93"/>
      <c r="K8" s="93"/>
      <c r="L8" s="93"/>
      <c r="M8" s="15"/>
      <c r="N8" s="15"/>
    </row>
    <row r="9" spans="1:14" ht="24">
      <c r="A9" s="14" t="s">
        <v>25</v>
      </c>
      <c r="B9" s="13">
        <v>1</v>
      </c>
      <c r="C9" s="170">
        <v>39182</v>
      </c>
      <c r="D9" s="16">
        <v>334</v>
      </c>
      <c r="E9" s="16">
        <v>0.278</v>
      </c>
      <c r="F9" s="65">
        <f aca="true" t="shared" si="0" ref="F9:F72">E9*0.0864</f>
        <v>0.024019200000000004</v>
      </c>
      <c r="G9" s="16">
        <f aca="true" t="shared" si="1" ref="G9:G24">+AVERAGE(J9:L9)</f>
        <v>18.014239999999997</v>
      </c>
      <c r="H9" s="65">
        <f>G9*F9</f>
        <v>0.43268763340800004</v>
      </c>
      <c r="I9" s="15" t="s">
        <v>24</v>
      </c>
      <c r="J9" s="16">
        <v>25.71314</v>
      </c>
      <c r="K9" s="16">
        <v>21.19233</v>
      </c>
      <c r="L9" s="16">
        <v>7.13725</v>
      </c>
      <c r="M9" s="19"/>
      <c r="N9" s="19"/>
    </row>
    <row r="10" spans="1:14" ht="24">
      <c r="A10" s="14"/>
      <c r="B10" s="13">
        <f>+B9+1</f>
        <v>2</v>
      </c>
      <c r="C10" s="170">
        <v>39210</v>
      </c>
      <c r="D10" s="65">
        <v>334.78</v>
      </c>
      <c r="E10" s="16">
        <v>6.847</v>
      </c>
      <c r="F10" s="65">
        <f t="shared" si="0"/>
        <v>0.5915808</v>
      </c>
      <c r="G10" s="16">
        <f t="shared" si="1"/>
        <v>63.87900666666667</v>
      </c>
      <c r="H10" s="65">
        <f>G10*F10</f>
        <v>37.789593867072</v>
      </c>
      <c r="I10" s="15" t="s">
        <v>47</v>
      </c>
      <c r="J10" s="16">
        <v>61.60334</v>
      </c>
      <c r="K10" s="16">
        <v>56.37826</v>
      </c>
      <c r="L10" s="16">
        <v>73.65542</v>
      </c>
      <c r="M10" s="19"/>
      <c r="N10" s="19"/>
    </row>
    <row r="11" spans="1:14" ht="24">
      <c r="A11" s="14"/>
      <c r="B11" s="13">
        <f>+B10+1</f>
        <v>3</v>
      </c>
      <c r="C11" s="170">
        <v>39219</v>
      </c>
      <c r="D11" s="65">
        <v>335.09</v>
      </c>
      <c r="E11" s="16">
        <v>20.452</v>
      </c>
      <c r="F11" s="65">
        <f t="shared" si="0"/>
        <v>1.7670528000000003</v>
      </c>
      <c r="G11" s="16">
        <f t="shared" si="1"/>
        <v>251.60671333333335</v>
      </c>
      <c r="H11" s="65">
        <f>G11*F11</f>
        <v>444.6023472944641</v>
      </c>
      <c r="I11" s="15" t="s">
        <v>48</v>
      </c>
      <c r="J11" s="16">
        <v>251.02418</v>
      </c>
      <c r="K11" s="16">
        <v>252.46087</v>
      </c>
      <c r="L11" s="16">
        <v>251.33509</v>
      </c>
      <c r="M11" s="19"/>
      <c r="N11" s="19"/>
    </row>
    <row r="12" spans="1:14" ht="24">
      <c r="A12" s="14"/>
      <c r="B12" s="13">
        <f>+B11+1</f>
        <v>4</v>
      </c>
      <c r="C12" s="170">
        <v>39230</v>
      </c>
      <c r="D12" s="65">
        <v>334.48</v>
      </c>
      <c r="E12" s="16">
        <v>1.408</v>
      </c>
      <c r="F12" s="65">
        <f t="shared" si="0"/>
        <v>0.1216512</v>
      </c>
      <c r="G12" s="16">
        <f t="shared" si="1"/>
        <v>46.684576666666665</v>
      </c>
      <c r="H12" s="65">
        <f>G12*F12</f>
        <v>5.679234772991999</v>
      </c>
      <c r="I12" s="15" t="s">
        <v>49</v>
      </c>
      <c r="J12" s="16">
        <v>45.8288</v>
      </c>
      <c r="K12" s="16">
        <v>47.53103</v>
      </c>
      <c r="L12" s="16">
        <v>46.6939</v>
      </c>
      <c r="M12" s="19"/>
      <c r="N12" s="19"/>
    </row>
    <row r="13" spans="1:14" ht="24">
      <c r="A13" s="14"/>
      <c r="B13" s="13">
        <v>5</v>
      </c>
      <c r="C13" s="170">
        <v>39238</v>
      </c>
      <c r="D13" s="16">
        <v>334.92</v>
      </c>
      <c r="E13" s="16">
        <v>15.465</v>
      </c>
      <c r="F13" s="65">
        <f t="shared" si="0"/>
        <v>1.336176</v>
      </c>
      <c r="G13" s="16">
        <f t="shared" si="1"/>
        <v>119.206</v>
      </c>
      <c r="H13" s="65">
        <f>G13*F13</f>
        <v>159.280196256</v>
      </c>
      <c r="I13" s="13" t="s">
        <v>51</v>
      </c>
      <c r="J13" s="16">
        <v>123.981</v>
      </c>
      <c r="K13" s="16">
        <v>126.88</v>
      </c>
      <c r="L13" s="16">
        <v>106.757</v>
      </c>
      <c r="M13" s="19"/>
      <c r="N13" s="19"/>
    </row>
    <row r="14" spans="1:14" ht="24">
      <c r="A14" s="14"/>
      <c r="B14" s="13">
        <f>+B13+1</f>
        <v>6</v>
      </c>
      <c r="C14" s="170">
        <v>39248</v>
      </c>
      <c r="D14" s="16">
        <v>334.83</v>
      </c>
      <c r="E14" s="16">
        <v>11.627</v>
      </c>
      <c r="F14" s="65">
        <f t="shared" si="0"/>
        <v>1.0045728</v>
      </c>
      <c r="G14" s="16">
        <f t="shared" si="1"/>
        <v>124.526</v>
      </c>
      <c r="H14" s="65">
        <f aca="true" t="shared" si="2" ref="H14:H24">G14*F14</f>
        <v>125.0954324928</v>
      </c>
      <c r="I14" s="13" t="s">
        <v>52</v>
      </c>
      <c r="J14" s="16">
        <v>113.876</v>
      </c>
      <c r="K14" s="16">
        <v>130.751</v>
      </c>
      <c r="L14" s="16">
        <v>128.951</v>
      </c>
      <c r="M14" s="19"/>
      <c r="N14" s="19"/>
    </row>
    <row r="15" spans="1:14" ht="24">
      <c r="A15" s="14"/>
      <c r="B15" s="13">
        <f>+B14+1</f>
        <v>7</v>
      </c>
      <c r="C15" s="170">
        <v>39259</v>
      </c>
      <c r="D15" s="16">
        <v>334.39</v>
      </c>
      <c r="E15" s="16">
        <v>0.819</v>
      </c>
      <c r="F15" s="65">
        <f t="shared" si="0"/>
        <v>0.0707616</v>
      </c>
      <c r="G15" s="16">
        <f t="shared" si="1"/>
        <v>3.407</v>
      </c>
      <c r="H15" s="65">
        <f t="shared" si="2"/>
        <v>0.2410847712</v>
      </c>
      <c r="I15" s="13" t="s">
        <v>53</v>
      </c>
      <c r="J15" s="16">
        <v>4.572</v>
      </c>
      <c r="K15" s="16">
        <v>2.667</v>
      </c>
      <c r="L15" s="16">
        <v>2.982</v>
      </c>
      <c r="M15" s="19"/>
      <c r="N15" s="19"/>
    </row>
    <row r="16" spans="1:14" ht="24">
      <c r="A16" s="14"/>
      <c r="B16" s="13">
        <f>+B15+1</f>
        <v>8</v>
      </c>
      <c r="C16" s="170">
        <v>39269</v>
      </c>
      <c r="D16" s="16">
        <v>334.35</v>
      </c>
      <c r="E16" s="16">
        <v>0.604</v>
      </c>
      <c r="F16" s="65">
        <f t="shared" si="0"/>
        <v>0.0521856</v>
      </c>
      <c r="G16" s="16">
        <f t="shared" si="1"/>
        <v>32.95933333333333</v>
      </c>
      <c r="H16" s="65">
        <f t="shared" si="2"/>
        <v>1.7200025855999999</v>
      </c>
      <c r="I16" s="13" t="s">
        <v>54</v>
      </c>
      <c r="J16" s="16">
        <v>13.756</v>
      </c>
      <c r="K16" s="16">
        <v>67.949</v>
      </c>
      <c r="L16" s="16">
        <v>17.173</v>
      </c>
      <c r="M16" s="19"/>
      <c r="N16" s="19"/>
    </row>
    <row r="17" spans="1:14" ht="24">
      <c r="A17" s="14"/>
      <c r="B17" s="13">
        <f>+B16+1</f>
        <v>9</v>
      </c>
      <c r="C17" s="170">
        <v>39280</v>
      </c>
      <c r="D17" s="16">
        <v>334.3</v>
      </c>
      <c r="E17" s="16">
        <v>0.916</v>
      </c>
      <c r="F17" s="65">
        <f t="shared" si="0"/>
        <v>0.0791424</v>
      </c>
      <c r="G17" s="16">
        <f t="shared" si="1"/>
        <v>19.189666666666668</v>
      </c>
      <c r="H17" s="65">
        <f t="shared" si="2"/>
        <v>1.5187162752</v>
      </c>
      <c r="I17" s="13" t="s">
        <v>55</v>
      </c>
      <c r="J17" s="16">
        <v>9.163</v>
      </c>
      <c r="K17" s="16">
        <v>20.116</v>
      </c>
      <c r="L17" s="16">
        <v>28.29</v>
      </c>
      <c r="M17" s="19"/>
      <c r="N17" s="19"/>
    </row>
    <row r="18" spans="1:14" ht="24">
      <c r="A18" s="14"/>
      <c r="B18" s="13">
        <f aca="true" t="shared" si="3" ref="B18:B49">+B17+1</f>
        <v>10</v>
      </c>
      <c r="C18" s="170">
        <v>39288</v>
      </c>
      <c r="D18" s="16">
        <v>334.66</v>
      </c>
      <c r="E18" s="16">
        <v>5.603</v>
      </c>
      <c r="F18" s="65">
        <f t="shared" si="0"/>
        <v>0.4840992</v>
      </c>
      <c r="G18" s="16">
        <f t="shared" si="1"/>
        <v>43.66766666666666</v>
      </c>
      <c r="H18" s="65">
        <f t="shared" si="2"/>
        <v>21.1394824992</v>
      </c>
      <c r="I18" s="13" t="s">
        <v>56</v>
      </c>
      <c r="J18" s="16">
        <v>39.638</v>
      </c>
      <c r="K18" s="16">
        <v>43.585</v>
      </c>
      <c r="L18" s="16">
        <v>47.78</v>
      </c>
      <c r="M18" s="19"/>
      <c r="N18" s="19"/>
    </row>
    <row r="19" spans="1:14" ht="24">
      <c r="A19" s="14"/>
      <c r="B19" s="13">
        <f t="shared" si="3"/>
        <v>11</v>
      </c>
      <c r="C19" s="170">
        <v>39301</v>
      </c>
      <c r="D19" s="16">
        <v>334.48</v>
      </c>
      <c r="E19" s="16">
        <v>1.193</v>
      </c>
      <c r="F19" s="65">
        <f t="shared" si="0"/>
        <v>0.1030752</v>
      </c>
      <c r="G19" s="16">
        <f t="shared" si="1"/>
        <v>2510.537333333333</v>
      </c>
      <c r="H19" s="65">
        <f t="shared" si="2"/>
        <v>258.77413774080003</v>
      </c>
      <c r="I19" s="13" t="s">
        <v>57</v>
      </c>
      <c r="J19" s="16">
        <v>2438.253</v>
      </c>
      <c r="K19" s="16">
        <v>2815.074</v>
      </c>
      <c r="L19" s="16">
        <v>2278.285</v>
      </c>
      <c r="M19" s="19"/>
      <c r="N19" s="19"/>
    </row>
    <row r="20" spans="1:14" ht="24">
      <c r="A20" s="14"/>
      <c r="B20" s="13">
        <f t="shared" si="3"/>
        <v>12</v>
      </c>
      <c r="C20" s="170">
        <v>39311</v>
      </c>
      <c r="D20" s="16">
        <v>334.74</v>
      </c>
      <c r="E20" s="16">
        <v>11.927</v>
      </c>
      <c r="F20" s="65">
        <f t="shared" si="0"/>
        <v>1.0304928</v>
      </c>
      <c r="G20" s="16">
        <f t="shared" si="1"/>
        <v>1696.7873333333334</v>
      </c>
      <c r="H20" s="65">
        <f t="shared" si="2"/>
        <v>1748.5271301312</v>
      </c>
      <c r="I20" s="13" t="s">
        <v>58</v>
      </c>
      <c r="J20" s="16">
        <v>1852.71</v>
      </c>
      <c r="K20" s="16">
        <v>2102.089</v>
      </c>
      <c r="L20" s="16">
        <v>1135.563</v>
      </c>
      <c r="M20" s="19"/>
      <c r="N20" s="19"/>
    </row>
    <row r="21" spans="1:14" ht="24">
      <c r="A21" s="14"/>
      <c r="B21" s="13">
        <f t="shared" si="3"/>
        <v>13</v>
      </c>
      <c r="C21" s="170">
        <v>39321</v>
      </c>
      <c r="D21" s="16">
        <v>335.08</v>
      </c>
      <c r="E21" s="16">
        <v>26.65</v>
      </c>
      <c r="F21" s="65">
        <f t="shared" si="0"/>
        <v>2.30256</v>
      </c>
      <c r="G21" s="16">
        <f t="shared" si="1"/>
        <v>188.14333333333335</v>
      </c>
      <c r="H21" s="65">
        <f t="shared" si="2"/>
        <v>433.21131360000004</v>
      </c>
      <c r="I21" s="13" t="s">
        <v>59</v>
      </c>
      <c r="J21" s="16">
        <v>173.013</v>
      </c>
      <c r="K21" s="16">
        <v>226.295</v>
      </c>
      <c r="L21" s="16">
        <v>165.122</v>
      </c>
      <c r="M21" s="19"/>
      <c r="N21" s="19"/>
    </row>
    <row r="22" spans="1:14" ht="24">
      <c r="A22" s="14"/>
      <c r="B22" s="13">
        <f t="shared" si="3"/>
        <v>14</v>
      </c>
      <c r="C22" s="170">
        <v>39333</v>
      </c>
      <c r="D22" s="16">
        <v>335.14</v>
      </c>
      <c r="E22" s="16">
        <v>25.406</v>
      </c>
      <c r="F22" s="65">
        <f t="shared" si="0"/>
        <v>2.1950784</v>
      </c>
      <c r="G22" s="16">
        <f t="shared" si="1"/>
        <v>260.8353333333334</v>
      </c>
      <c r="H22" s="65">
        <f t="shared" si="2"/>
        <v>572.5540061568</v>
      </c>
      <c r="I22" s="13" t="s">
        <v>60</v>
      </c>
      <c r="J22" s="16">
        <v>259.428</v>
      </c>
      <c r="K22" s="16">
        <v>247.728</v>
      </c>
      <c r="L22" s="16">
        <v>275.35</v>
      </c>
      <c r="M22" s="19"/>
      <c r="N22" s="19"/>
    </row>
    <row r="23" spans="1:14" ht="24">
      <c r="A23" s="14"/>
      <c r="B23" s="13">
        <f t="shared" si="3"/>
        <v>15</v>
      </c>
      <c r="C23" s="170">
        <v>39343</v>
      </c>
      <c r="D23" s="16">
        <v>334.66</v>
      </c>
      <c r="E23" s="16">
        <v>5.548</v>
      </c>
      <c r="F23" s="65">
        <f t="shared" si="0"/>
        <v>0.47934720000000003</v>
      </c>
      <c r="G23" s="16">
        <f t="shared" si="1"/>
        <v>171.47766666666666</v>
      </c>
      <c r="H23" s="65">
        <f t="shared" si="2"/>
        <v>82.1973393792</v>
      </c>
      <c r="I23" s="13" t="s">
        <v>61</v>
      </c>
      <c r="J23" s="16">
        <v>179.402</v>
      </c>
      <c r="K23" s="16">
        <v>157.154</v>
      </c>
      <c r="L23" s="16">
        <v>177.877</v>
      </c>
      <c r="M23" s="19"/>
      <c r="N23" s="19"/>
    </row>
    <row r="24" spans="1:14" ht="24">
      <c r="A24" s="14"/>
      <c r="B24" s="13">
        <f t="shared" si="3"/>
        <v>16</v>
      </c>
      <c r="C24" s="170">
        <v>39350</v>
      </c>
      <c r="D24" s="16">
        <v>334.34</v>
      </c>
      <c r="E24" s="16">
        <v>1.094</v>
      </c>
      <c r="F24" s="65">
        <f t="shared" si="0"/>
        <v>0.09452160000000001</v>
      </c>
      <c r="G24" s="16">
        <f t="shared" si="1"/>
        <v>63.10666666666666</v>
      </c>
      <c r="H24" s="65">
        <f t="shared" si="2"/>
        <v>5.9649431040000005</v>
      </c>
      <c r="I24" s="13" t="s">
        <v>62</v>
      </c>
      <c r="J24" s="16">
        <v>64.663</v>
      </c>
      <c r="K24" s="16">
        <v>69.013</v>
      </c>
      <c r="L24" s="16">
        <v>55.644</v>
      </c>
      <c r="M24" s="19"/>
      <c r="N24" s="19"/>
    </row>
    <row r="25" spans="1:14" ht="24">
      <c r="A25" s="14"/>
      <c r="B25" s="13">
        <f t="shared" si="3"/>
        <v>17</v>
      </c>
      <c r="C25" s="170">
        <v>39359</v>
      </c>
      <c r="D25" s="16">
        <v>334.34</v>
      </c>
      <c r="E25" s="16">
        <v>1.073</v>
      </c>
      <c r="F25" s="65">
        <f t="shared" si="0"/>
        <v>0.0927072</v>
      </c>
      <c r="G25" s="16">
        <f aca="true" t="shared" si="4" ref="G25:G30">+AVERAGE(J25:L25)</f>
        <v>171.86933333333332</v>
      </c>
      <c r="H25" s="65">
        <f aca="true" t="shared" si="5" ref="H25:H30">G25*F25</f>
        <v>15.9335246592</v>
      </c>
      <c r="I25" s="13" t="s">
        <v>63</v>
      </c>
      <c r="J25" s="16">
        <v>172.086</v>
      </c>
      <c r="K25" s="16">
        <v>174.092</v>
      </c>
      <c r="L25" s="16">
        <v>169.43</v>
      </c>
      <c r="M25" s="19"/>
      <c r="N25" s="19"/>
    </row>
    <row r="26" spans="1:14" ht="24">
      <c r="A26" s="14"/>
      <c r="B26" s="13">
        <f t="shared" si="3"/>
        <v>18</v>
      </c>
      <c r="C26" s="170">
        <v>39373</v>
      </c>
      <c r="D26" s="16">
        <v>334.73</v>
      </c>
      <c r="E26" s="16">
        <v>11.699</v>
      </c>
      <c r="F26" s="65">
        <f t="shared" si="0"/>
        <v>1.0107936</v>
      </c>
      <c r="G26" s="16">
        <f t="shared" si="4"/>
        <v>115.099</v>
      </c>
      <c r="H26" s="65">
        <f t="shared" si="5"/>
        <v>116.3413325664</v>
      </c>
      <c r="I26" s="13" t="s">
        <v>64</v>
      </c>
      <c r="J26" s="16">
        <v>110.047</v>
      </c>
      <c r="K26" s="16">
        <v>117.748</v>
      </c>
      <c r="L26" s="16">
        <v>117.502</v>
      </c>
      <c r="M26" s="19"/>
      <c r="N26" s="19"/>
    </row>
    <row r="27" spans="1:14" ht="24">
      <c r="A27" s="14"/>
      <c r="B27" s="13">
        <f t="shared" si="3"/>
        <v>19</v>
      </c>
      <c r="C27" s="170">
        <v>39384</v>
      </c>
      <c r="D27" s="16">
        <v>334.3</v>
      </c>
      <c r="E27" s="16">
        <v>0.731</v>
      </c>
      <c r="F27" s="65">
        <f t="shared" si="0"/>
        <v>0.0631584</v>
      </c>
      <c r="G27" s="16">
        <f t="shared" si="4"/>
        <v>52.89366666666666</v>
      </c>
      <c r="H27" s="65">
        <f t="shared" si="5"/>
        <v>3.3406793568</v>
      </c>
      <c r="I27" s="13" t="s">
        <v>65</v>
      </c>
      <c r="J27" s="16">
        <v>64.82</v>
      </c>
      <c r="K27" s="16">
        <v>48.66</v>
      </c>
      <c r="L27" s="16">
        <v>45.201</v>
      </c>
      <c r="M27" s="19"/>
      <c r="N27" s="19"/>
    </row>
    <row r="28" spans="1:14" ht="24">
      <c r="A28" s="14"/>
      <c r="B28" s="13">
        <f t="shared" si="3"/>
        <v>20</v>
      </c>
      <c r="C28" s="170">
        <v>39391</v>
      </c>
      <c r="D28" s="16">
        <v>335.31</v>
      </c>
      <c r="E28" s="16">
        <v>31.809</v>
      </c>
      <c r="F28" s="65">
        <f t="shared" si="0"/>
        <v>2.7482976000000003</v>
      </c>
      <c r="G28" s="16">
        <f t="shared" si="4"/>
        <v>304.98033333333336</v>
      </c>
      <c r="H28" s="65">
        <f t="shared" si="5"/>
        <v>838.1767181472002</v>
      </c>
      <c r="I28" s="13" t="s">
        <v>66</v>
      </c>
      <c r="J28" s="16">
        <v>313.371</v>
      </c>
      <c r="K28" s="16">
        <v>301.801</v>
      </c>
      <c r="L28" s="16">
        <v>299.769</v>
      </c>
      <c r="M28" s="19"/>
      <c r="N28" s="19"/>
    </row>
    <row r="29" spans="1:14" ht="24">
      <c r="A29" s="14"/>
      <c r="B29" s="13">
        <f t="shared" si="3"/>
        <v>21</v>
      </c>
      <c r="C29" s="170">
        <v>39407</v>
      </c>
      <c r="D29" s="16">
        <v>334.4</v>
      </c>
      <c r="E29" s="16">
        <v>1.452</v>
      </c>
      <c r="F29" s="65">
        <f t="shared" si="0"/>
        <v>0.1254528</v>
      </c>
      <c r="G29" s="16">
        <f t="shared" si="4"/>
        <v>18.325666666666667</v>
      </c>
      <c r="H29" s="65">
        <f t="shared" si="5"/>
        <v>2.2990061952</v>
      </c>
      <c r="I29" s="13" t="s">
        <v>67</v>
      </c>
      <c r="J29" s="16">
        <v>24.631</v>
      </c>
      <c r="K29" s="16">
        <v>10.073</v>
      </c>
      <c r="L29" s="16">
        <v>20.273</v>
      </c>
      <c r="M29" s="19"/>
      <c r="N29" s="19"/>
    </row>
    <row r="30" spans="1:14" ht="24.75" thickBot="1">
      <c r="A30" s="14"/>
      <c r="B30" s="67">
        <f t="shared" si="3"/>
        <v>22</v>
      </c>
      <c r="C30" s="171">
        <v>39414</v>
      </c>
      <c r="D30" s="68">
        <v>334.86</v>
      </c>
      <c r="E30" s="68">
        <v>15.658</v>
      </c>
      <c r="F30" s="69">
        <f t="shared" si="0"/>
        <v>1.3528512</v>
      </c>
      <c r="G30" s="68">
        <f t="shared" si="4"/>
        <v>30.195000000000004</v>
      </c>
      <c r="H30" s="69">
        <f t="shared" si="5"/>
        <v>40.849341984000006</v>
      </c>
      <c r="I30" s="67" t="s">
        <v>68</v>
      </c>
      <c r="J30" s="68">
        <v>19.81</v>
      </c>
      <c r="K30" s="68">
        <v>30.294</v>
      </c>
      <c r="L30" s="68">
        <v>40.481</v>
      </c>
      <c r="M30" s="19"/>
      <c r="N30" s="19"/>
    </row>
    <row r="31" spans="1:14" ht="24">
      <c r="A31" s="14"/>
      <c r="B31" s="13">
        <v>1</v>
      </c>
      <c r="C31" s="170">
        <v>39540</v>
      </c>
      <c r="D31" s="16">
        <v>334.56</v>
      </c>
      <c r="E31" s="16">
        <v>0.332</v>
      </c>
      <c r="F31" s="65">
        <f t="shared" si="0"/>
        <v>0.028684800000000003</v>
      </c>
      <c r="G31" s="16">
        <f aca="true" t="shared" si="6" ref="G31:G37">+AVERAGE(J31:L31)</f>
        <v>4.0569999999999995</v>
      </c>
      <c r="H31" s="65">
        <f aca="true" t="shared" si="7" ref="H31:H37">G31*F31</f>
        <v>0.1163742336</v>
      </c>
      <c r="I31" s="15" t="s">
        <v>24</v>
      </c>
      <c r="J31" s="16">
        <v>0.9</v>
      </c>
      <c r="K31" s="16">
        <v>4.497</v>
      </c>
      <c r="L31" s="16">
        <v>6.774</v>
      </c>
      <c r="M31" s="19"/>
      <c r="N31" s="19"/>
    </row>
    <row r="32" spans="1:14" ht="24">
      <c r="A32" s="14"/>
      <c r="B32" s="13">
        <f t="shared" si="3"/>
        <v>2</v>
      </c>
      <c r="C32" s="170">
        <v>39548</v>
      </c>
      <c r="D32" s="16">
        <v>334.55</v>
      </c>
      <c r="E32" s="16">
        <v>0.333</v>
      </c>
      <c r="F32" s="65">
        <f t="shared" si="0"/>
        <v>0.028771200000000004</v>
      </c>
      <c r="G32" s="16">
        <f t="shared" si="6"/>
        <v>16.185333333333332</v>
      </c>
      <c r="H32" s="65">
        <f t="shared" si="7"/>
        <v>0.4656714624</v>
      </c>
      <c r="I32" s="15" t="s">
        <v>47</v>
      </c>
      <c r="J32" s="16">
        <v>7.203</v>
      </c>
      <c r="K32" s="16">
        <v>9.109</v>
      </c>
      <c r="L32" s="16">
        <v>32.244</v>
      </c>
      <c r="M32" s="19"/>
      <c r="N32" s="19"/>
    </row>
    <row r="33" spans="1:14" ht="24">
      <c r="A33" s="14"/>
      <c r="B33" s="13">
        <f t="shared" si="3"/>
        <v>3</v>
      </c>
      <c r="C33" s="170">
        <v>39561</v>
      </c>
      <c r="D33" s="16">
        <v>334.55</v>
      </c>
      <c r="E33" s="16">
        <v>0.312</v>
      </c>
      <c r="F33" s="65">
        <f t="shared" si="0"/>
        <v>0.026956800000000003</v>
      </c>
      <c r="G33" s="16">
        <f t="shared" si="6"/>
        <v>13.44</v>
      </c>
      <c r="H33" s="65">
        <f t="shared" si="7"/>
        <v>0.36229939200000005</v>
      </c>
      <c r="I33" s="15" t="s">
        <v>48</v>
      </c>
      <c r="J33" s="16">
        <v>1.68</v>
      </c>
      <c r="K33" s="16">
        <v>20.906</v>
      </c>
      <c r="L33" s="16">
        <v>17.734</v>
      </c>
      <c r="M33" s="19"/>
      <c r="N33" s="19"/>
    </row>
    <row r="34" spans="1:14" ht="24">
      <c r="A34" s="14"/>
      <c r="B34" s="13">
        <f t="shared" si="3"/>
        <v>4</v>
      </c>
      <c r="C34" s="170">
        <v>39574</v>
      </c>
      <c r="D34" s="16">
        <v>335.04</v>
      </c>
      <c r="E34" s="16">
        <v>17.589</v>
      </c>
      <c r="F34" s="65">
        <f t="shared" si="0"/>
        <v>1.5196896</v>
      </c>
      <c r="G34" s="16">
        <f t="shared" si="6"/>
        <v>287.52000000000004</v>
      </c>
      <c r="H34" s="65">
        <f t="shared" si="7"/>
        <v>436.941153792</v>
      </c>
      <c r="I34" s="15" t="s">
        <v>49</v>
      </c>
      <c r="J34" s="16">
        <v>317.552</v>
      </c>
      <c r="K34" s="16">
        <v>286.29</v>
      </c>
      <c r="L34" s="16">
        <v>258.718</v>
      </c>
      <c r="M34" s="19"/>
      <c r="N34" s="19"/>
    </row>
    <row r="35" spans="1:14" ht="24">
      <c r="A35" s="14"/>
      <c r="B35" s="13">
        <f t="shared" si="3"/>
        <v>5</v>
      </c>
      <c r="C35" s="170">
        <v>39584</v>
      </c>
      <c r="D35" s="16">
        <v>335.28</v>
      </c>
      <c r="E35" s="16">
        <v>32.651</v>
      </c>
      <c r="F35" s="65">
        <f t="shared" si="0"/>
        <v>2.8210464000000006</v>
      </c>
      <c r="G35" s="16">
        <f t="shared" si="6"/>
        <v>77.77733333333333</v>
      </c>
      <c r="H35" s="65">
        <f t="shared" si="7"/>
        <v>219.41346620160004</v>
      </c>
      <c r="I35" s="13" t="s">
        <v>51</v>
      </c>
      <c r="J35" s="16">
        <v>109.062</v>
      </c>
      <c r="K35" s="16">
        <v>78.016</v>
      </c>
      <c r="L35" s="16">
        <v>46.254</v>
      </c>
      <c r="M35" s="19"/>
      <c r="N35" s="19"/>
    </row>
    <row r="36" spans="1:14" ht="24">
      <c r="A36" s="14"/>
      <c r="B36" s="13">
        <f t="shared" si="3"/>
        <v>6</v>
      </c>
      <c r="C36" s="170">
        <v>39594</v>
      </c>
      <c r="D36" s="16">
        <v>335.06</v>
      </c>
      <c r="E36" s="16">
        <v>18.408</v>
      </c>
      <c r="F36" s="65">
        <f t="shared" si="0"/>
        <v>1.5904512000000002</v>
      </c>
      <c r="G36" s="16">
        <f t="shared" si="6"/>
        <v>319.605</v>
      </c>
      <c r="H36" s="65">
        <f t="shared" si="7"/>
        <v>508.3161557760001</v>
      </c>
      <c r="I36" s="13" t="s">
        <v>52</v>
      </c>
      <c r="J36" s="16">
        <v>352.867</v>
      </c>
      <c r="K36" s="16">
        <v>319.18</v>
      </c>
      <c r="L36" s="16">
        <v>286.768</v>
      </c>
      <c r="M36" s="19"/>
      <c r="N36" s="19"/>
    </row>
    <row r="37" spans="1:14" ht="24">
      <c r="A37" s="14"/>
      <c r="B37" s="13">
        <f t="shared" si="3"/>
        <v>7</v>
      </c>
      <c r="C37" s="170">
        <v>39605</v>
      </c>
      <c r="D37" s="16">
        <v>335.06</v>
      </c>
      <c r="E37" s="16">
        <v>14.239</v>
      </c>
      <c r="F37" s="65">
        <f t="shared" si="0"/>
        <v>1.2302496</v>
      </c>
      <c r="G37" s="16">
        <f t="shared" si="6"/>
        <v>56.302666666666674</v>
      </c>
      <c r="H37" s="65">
        <f t="shared" si="7"/>
        <v>69.26633314560002</v>
      </c>
      <c r="I37" s="13" t="s">
        <v>53</v>
      </c>
      <c r="J37" s="16">
        <v>70.881</v>
      </c>
      <c r="K37" s="16">
        <v>51.633</v>
      </c>
      <c r="L37" s="16">
        <v>46.394</v>
      </c>
      <c r="M37" s="19"/>
      <c r="N37" s="19"/>
    </row>
    <row r="38" spans="1:14" ht="24">
      <c r="A38" s="14"/>
      <c r="B38" s="13">
        <f t="shared" si="3"/>
        <v>8</v>
      </c>
      <c r="C38" s="170">
        <v>39611</v>
      </c>
      <c r="D38" s="16">
        <v>334.49</v>
      </c>
      <c r="E38" s="16">
        <v>3.134</v>
      </c>
      <c r="F38" s="65">
        <f t="shared" si="0"/>
        <v>0.2707776</v>
      </c>
      <c r="G38" s="16">
        <f aca="true" t="shared" si="8" ref="G38:G49">+AVERAGE(J38:L38)</f>
        <v>68.13266666666667</v>
      </c>
      <c r="H38" s="65">
        <f aca="true" t="shared" si="9" ref="H38:H49">G38*F38</f>
        <v>18.4487999616</v>
      </c>
      <c r="I38" s="13" t="s">
        <v>54</v>
      </c>
      <c r="J38" s="16">
        <v>118.708</v>
      </c>
      <c r="K38" s="16">
        <v>43.68</v>
      </c>
      <c r="L38" s="16">
        <v>42.01</v>
      </c>
      <c r="M38" s="19"/>
      <c r="N38" s="19"/>
    </row>
    <row r="39" spans="1:14" ht="24">
      <c r="A39" s="14"/>
      <c r="B39" s="13">
        <f t="shared" si="3"/>
        <v>9</v>
      </c>
      <c r="C39" s="170">
        <v>39622</v>
      </c>
      <c r="D39" s="16">
        <v>334.34</v>
      </c>
      <c r="E39" s="16">
        <v>1.69</v>
      </c>
      <c r="F39" s="65">
        <f t="shared" si="0"/>
        <v>0.146016</v>
      </c>
      <c r="G39" s="16">
        <f t="shared" si="8"/>
        <v>22.602333333333334</v>
      </c>
      <c r="H39" s="65">
        <f t="shared" si="9"/>
        <v>3.300302304</v>
      </c>
      <c r="I39" s="13" t="s">
        <v>55</v>
      </c>
      <c r="J39" s="16">
        <v>28.681</v>
      </c>
      <c r="K39" s="16">
        <v>13.48</v>
      </c>
      <c r="L39" s="16">
        <v>25.646</v>
      </c>
      <c r="M39" s="19"/>
      <c r="N39" s="19"/>
    </row>
    <row r="40" spans="1:14" ht="24">
      <c r="A40" s="14"/>
      <c r="B40" s="13">
        <f t="shared" si="3"/>
        <v>10</v>
      </c>
      <c r="C40" s="170">
        <v>39637</v>
      </c>
      <c r="D40" s="16">
        <v>334.32</v>
      </c>
      <c r="E40" s="16">
        <v>1.026</v>
      </c>
      <c r="F40" s="65">
        <f t="shared" si="0"/>
        <v>0.0886464</v>
      </c>
      <c r="G40" s="16">
        <f t="shared" si="8"/>
        <v>35.501666666666665</v>
      </c>
      <c r="H40" s="65">
        <f t="shared" si="9"/>
        <v>3.147094944</v>
      </c>
      <c r="I40" s="13" t="s">
        <v>56</v>
      </c>
      <c r="J40" s="16">
        <v>8.038</v>
      </c>
      <c r="K40" s="16">
        <v>41.856</v>
      </c>
      <c r="L40" s="16">
        <v>56.611</v>
      </c>
      <c r="M40" s="19"/>
      <c r="N40" s="19"/>
    </row>
    <row r="41" spans="1:14" ht="24">
      <c r="A41" s="14"/>
      <c r="B41" s="13">
        <f t="shared" si="3"/>
        <v>11</v>
      </c>
      <c r="C41" s="170">
        <v>39650</v>
      </c>
      <c r="D41" s="16">
        <v>334.33</v>
      </c>
      <c r="E41" s="16">
        <v>1.06</v>
      </c>
      <c r="F41" s="65">
        <f t="shared" si="0"/>
        <v>0.09158400000000001</v>
      </c>
      <c r="G41" s="16">
        <f t="shared" si="8"/>
        <v>72.63666666666667</v>
      </c>
      <c r="H41" s="65">
        <f t="shared" si="9"/>
        <v>6.652356480000002</v>
      </c>
      <c r="I41" s="13" t="s">
        <v>57</v>
      </c>
      <c r="J41" s="16">
        <v>73.609</v>
      </c>
      <c r="K41" s="16">
        <v>84.514</v>
      </c>
      <c r="L41" s="16">
        <v>59.787</v>
      </c>
      <c r="M41" s="19"/>
      <c r="N41" s="19"/>
    </row>
    <row r="42" spans="1:14" ht="24">
      <c r="A42" s="14"/>
      <c r="B42" s="13">
        <f t="shared" si="3"/>
        <v>12</v>
      </c>
      <c r="C42" s="170">
        <v>39660</v>
      </c>
      <c r="D42" s="16">
        <v>334.35</v>
      </c>
      <c r="E42" s="16">
        <v>1.17</v>
      </c>
      <c r="F42" s="65">
        <f t="shared" si="0"/>
        <v>0.101088</v>
      </c>
      <c r="G42" s="16">
        <f t="shared" si="8"/>
        <v>43.905</v>
      </c>
      <c r="H42" s="65">
        <f t="shared" si="9"/>
        <v>4.43826864</v>
      </c>
      <c r="I42" s="13" t="s">
        <v>58</v>
      </c>
      <c r="J42" s="16">
        <v>39.867</v>
      </c>
      <c r="K42" s="16">
        <v>63.713</v>
      </c>
      <c r="L42" s="16">
        <v>28.135</v>
      </c>
      <c r="M42" s="19"/>
      <c r="N42" s="19"/>
    </row>
    <row r="43" spans="1:14" ht="24">
      <c r="A43" s="14"/>
      <c r="B43" s="13">
        <f t="shared" si="3"/>
        <v>13</v>
      </c>
      <c r="C43" s="170">
        <v>39673</v>
      </c>
      <c r="D43" s="16">
        <v>335.17</v>
      </c>
      <c r="E43" s="16">
        <v>26.459</v>
      </c>
      <c r="F43" s="65">
        <f t="shared" si="0"/>
        <v>2.2860576</v>
      </c>
      <c r="G43" s="16">
        <f t="shared" si="8"/>
        <v>299.99</v>
      </c>
      <c r="H43" s="65">
        <f t="shared" si="9"/>
        <v>685.794419424</v>
      </c>
      <c r="I43" s="13" t="s">
        <v>59</v>
      </c>
      <c r="J43" s="16">
        <v>278.284</v>
      </c>
      <c r="K43" s="16">
        <v>299.679</v>
      </c>
      <c r="L43" s="16">
        <v>322.007</v>
      </c>
      <c r="M43" s="19"/>
      <c r="N43" s="19"/>
    </row>
    <row r="44" spans="1:14" ht="24">
      <c r="A44" s="14"/>
      <c r="B44" s="13">
        <f t="shared" si="3"/>
        <v>14</v>
      </c>
      <c r="C44" s="170">
        <v>39680</v>
      </c>
      <c r="D44" s="16">
        <v>334.86</v>
      </c>
      <c r="E44" s="16">
        <v>14.478</v>
      </c>
      <c r="F44" s="65">
        <f t="shared" si="0"/>
        <v>1.2508992</v>
      </c>
      <c r="G44" s="16">
        <f t="shared" si="8"/>
        <v>136.36633333333336</v>
      </c>
      <c r="H44" s="65">
        <f t="shared" si="9"/>
        <v>170.58053727360004</v>
      </c>
      <c r="I44" s="13" t="s">
        <v>60</v>
      </c>
      <c r="J44" s="16">
        <v>122.313</v>
      </c>
      <c r="K44" s="16">
        <v>126.321</v>
      </c>
      <c r="L44" s="16">
        <v>160.465</v>
      </c>
      <c r="M44" s="19"/>
      <c r="N44" s="19"/>
    </row>
    <row r="45" spans="1:14" ht="24">
      <c r="A45" s="14"/>
      <c r="B45" s="13">
        <f t="shared" si="3"/>
        <v>15</v>
      </c>
      <c r="C45" s="170">
        <v>39688</v>
      </c>
      <c r="D45" s="16">
        <v>335.3</v>
      </c>
      <c r="E45" s="16">
        <v>26.668</v>
      </c>
      <c r="F45" s="65">
        <f t="shared" si="0"/>
        <v>2.3041152</v>
      </c>
      <c r="G45" s="16">
        <f t="shared" si="8"/>
        <v>261.082</v>
      </c>
      <c r="H45" s="65">
        <f t="shared" si="9"/>
        <v>601.5630046464</v>
      </c>
      <c r="I45" s="13" t="s">
        <v>61</v>
      </c>
      <c r="J45" s="16">
        <v>261.209</v>
      </c>
      <c r="K45" s="16">
        <v>262.209</v>
      </c>
      <c r="L45" s="16">
        <v>259.828</v>
      </c>
      <c r="M45" s="19"/>
      <c r="N45" s="19"/>
    </row>
    <row r="46" spans="1:14" ht="24">
      <c r="A46" s="14"/>
      <c r="B46" s="13">
        <f t="shared" si="3"/>
        <v>16</v>
      </c>
      <c r="C46" s="170">
        <v>39698</v>
      </c>
      <c r="D46" s="16">
        <v>336.55</v>
      </c>
      <c r="E46" s="16">
        <v>97.682</v>
      </c>
      <c r="F46" s="65">
        <f t="shared" si="0"/>
        <v>8.4397248</v>
      </c>
      <c r="G46" s="16">
        <f t="shared" si="8"/>
        <v>1317.2339999999997</v>
      </c>
      <c r="H46" s="65">
        <f t="shared" si="9"/>
        <v>11117.092457203198</v>
      </c>
      <c r="I46" s="13" t="s">
        <v>62</v>
      </c>
      <c r="J46" s="16">
        <v>1224.274</v>
      </c>
      <c r="K46" s="16">
        <v>1326.197</v>
      </c>
      <c r="L46" s="16">
        <v>1401.231</v>
      </c>
      <c r="M46" s="19"/>
      <c r="N46" s="19"/>
    </row>
    <row r="47" spans="1:14" ht="24">
      <c r="A47" s="14"/>
      <c r="B47" s="13">
        <f t="shared" si="3"/>
        <v>17</v>
      </c>
      <c r="C47" s="170">
        <v>39708</v>
      </c>
      <c r="D47" s="16">
        <v>335.51</v>
      </c>
      <c r="E47" s="16">
        <v>40.117</v>
      </c>
      <c r="F47" s="65">
        <f t="shared" si="0"/>
        <v>3.4661087999999998</v>
      </c>
      <c r="G47" s="16">
        <f t="shared" si="8"/>
        <v>428.7323333333334</v>
      </c>
      <c r="H47" s="65">
        <f t="shared" si="9"/>
        <v>1486.0329134112</v>
      </c>
      <c r="I47" s="13" t="s">
        <v>63</v>
      </c>
      <c r="J47" s="16">
        <v>448.035</v>
      </c>
      <c r="K47" s="16">
        <v>409.742</v>
      </c>
      <c r="L47" s="16">
        <v>428.42</v>
      </c>
      <c r="M47" s="19"/>
      <c r="N47" s="19"/>
    </row>
    <row r="48" spans="1:14" ht="24">
      <c r="A48" s="14"/>
      <c r="B48" s="13">
        <f t="shared" si="3"/>
        <v>18</v>
      </c>
      <c r="C48" s="170">
        <v>39720</v>
      </c>
      <c r="D48" s="16">
        <v>334.86</v>
      </c>
      <c r="E48" s="16">
        <v>14.059</v>
      </c>
      <c r="F48" s="65">
        <f t="shared" si="0"/>
        <v>1.2146976</v>
      </c>
      <c r="G48" s="16">
        <f t="shared" si="8"/>
        <v>447.5173333333334</v>
      </c>
      <c r="H48" s="65">
        <f t="shared" si="9"/>
        <v>543.5982307584001</v>
      </c>
      <c r="I48" s="13" t="s">
        <v>64</v>
      </c>
      <c r="J48" s="16">
        <v>463.066</v>
      </c>
      <c r="K48" s="16">
        <v>386.279</v>
      </c>
      <c r="L48" s="16">
        <v>493.207</v>
      </c>
      <c r="M48" s="19"/>
      <c r="N48" s="19"/>
    </row>
    <row r="49" spans="1:14" ht="24">
      <c r="A49" s="14"/>
      <c r="B49" s="13">
        <f t="shared" si="3"/>
        <v>19</v>
      </c>
      <c r="C49" s="170">
        <v>39731</v>
      </c>
      <c r="D49" s="16">
        <v>335</v>
      </c>
      <c r="E49" s="16">
        <v>16.7</v>
      </c>
      <c r="F49" s="65">
        <f t="shared" si="0"/>
        <v>1.44288</v>
      </c>
      <c r="G49" s="16">
        <f t="shared" si="8"/>
        <v>376.43587</v>
      </c>
      <c r="H49" s="65">
        <f t="shared" si="9"/>
        <v>543.1517881056</v>
      </c>
      <c r="I49" s="13" t="s">
        <v>65</v>
      </c>
      <c r="J49" s="16">
        <v>368.11503</v>
      </c>
      <c r="K49" s="16">
        <v>379.77562</v>
      </c>
      <c r="L49" s="16">
        <v>381.41696</v>
      </c>
      <c r="M49" s="19"/>
      <c r="N49" s="19"/>
    </row>
    <row r="50" spans="1:14" ht="24">
      <c r="A50" s="14"/>
      <c r="B50" s="13">
        <f>+B49+1</f>
        <v>20</v>
      </c>
      <c r="C50" s="170">
        <v>39766</v>
      </c>
      <c r="D50" s="16">
        <v>334.9</v>
      </c>
      <c r="E50" s="16">
        <v>14.222</v>
      </c>
      <c r="F50" s="65">
        <f t="shared" si="0"/>
        <v>1.2287808</v>
      </c>
      <c r="G50" s="16">
        <f aca="true" t="shared" si="10" ref="G50:G58">+AVERAGE(J50:L50)</f>
        <v>97.94892</v>
      </c>
      <c r="H50" s="65">
        <f aca="true" t="shared" si="11" ref="H50:H58">G50*F50</f>
        <v>120.35775227673601</v>
      </c>
      <c r="I50" s="13" t="s">
        <v>69</v>
      </c>
      <c r="J50" s="16">
        <v>91.27236</v>
      </c>
      <c r="K50" s="16">
        <v>78.88424</v>
      </c>
      <c r="L50" s="16">
        <v>123.69016</v>
      </c>
      <c r="M50" s="19"/>
      <c r="N50" s="19"/>
    </row>
    <row r="51" spans="1:14" ht="24">
      <c r="A51" s="14"/>
      <c r="B51" s="13">
        <f>+B50+1</f>
        <v>21</v>
      </c>
      <c r="C51" s="170">
        <v>39805</v>
      </c>
      <c r="D51" s="16">
        <v>334.22</v>
      </c>
      <c r="E51" s="16">
        <v>0.591</v>
      </c>
      <c r="F51" s="65">
        <f t="shared" si="0"/>
        <v>0.0510624</v>
      </c>
      <c r="G51" s="16">
        <f t="shared" si="10"/>
        <v>45.97180666666666</v>
      </c>
      <c r="H51" s="65">
        <f t="shared" si="11"/>
        <v>2.3474307807359995</v>
      </c>
      <c r="I51" s="13" t="s">
        <v>67</v>
      </c>
      <c r="J51" s="16">
        <v>40.1697</v>
      </c>
      <c r="K51" s="16">
        <v>37.2193</v>
      </c>
      <c r="L51" s="16">
        <v>60.52642</v>
      </c>
      <c r="M51" s="19"/>
      <c r="N51" s="19"/>
    </row>
    <row r="52" spans="1:14" ht="24">
      <c r="A52" s="14"/>
      <c r="B52" s="13">
        <f>+B51+1</f>
        <v>22</v>
      </c>
      <c r="C52" s="170">
        <v>39840</v>
      </c>
      <c r="D52" s="16">
        <v>334.21</v>
      </c>
      <c r="E52" s="16">
        <v>0.585</v>
      </c>
      <c r="F52" s="65">
        <f t="shared" si="0"/>
        <v>0.050544</v>
      </c>
      <c r="G52" s="16">
        <f t="shared" si="10"/>
        <v>50.79565</v>
      </c>
      <c r="H52" s="65">
        <f t="shared" si="11"/>
        <v>2.5674153336</v>
      </c>
      <c r="I52" s="13" t="s">
        <v>68</v>
      </c>
      <c r="J52" s="16">
        <v>53.828</v>
      </c>
      <c r="K52" s="16">
        <v>46.20898</v>
      </c>
      <c r="L52" s="16">
        <v>52.34997</v>
      </c>
      <c r="M52" s="19"/>
      <c r="N52" s="19"/>
    </row>
    <row r="53" spans="1:14" ht="24">
      <c r="A53" s="14"/>
      <c r="B53" s="13">
        <f>+B52+1</f>
        <v>23</v>
      </c>
      <c r="C53" s="170">
        <v>39857</v>
      </c>
      <c r="D53" s="16">
        <v>334.21</v>
      </c>
      <c r="E53" s="16">
        <v>0.46</v>
      </c>
      <c r="F53" s="65">
        <f t="shared" si="0"/>
        <v>0.039744</v>
      </c>
      <c r="G53" s="16">
        <f t="shared" si="10"/>
        <v>22.38618333333333</v>
      </c>
      <c r="H53" s="65">
        <f t="shared" si="11"/>
        <v>0.8897164704</v>
      </c>
      <c r="I53" s="13" t="s">
        <v>70</v>
      </c>
      <c r="J53" s="16">
        <v>8.36016</v>
      </c>
      <c r="K53" s="16">
        <v>24.04558</v>
      </c>
      <c r="L53" s="16">
        <v>34.75281</v>
      </c>
      <c r="M53" s="19"/>
      <c r="N53" s="19"/>
    </row>
    <row r="54" spans="1:14" ht="24.75" thickBot="1">
      <c r="A54" s="83"/>
      <c r="B54" s="84">
        <f>+B53+1</f>
        <v>24</v>
      </c>
      <c r="C54" s="170">
        <v>39890</v>
      </c>
      <c r="D54" s="16">
        <v>334.5</v>
      </c>
      <c r="E54" s="16">
        <v>0.486</v>
      </c>
      <c r="F54" s="65">
        <f t="shared" si="0"/>
        <v>0.041990400000000004</v>
      </c>
      <c r="G54" s="16">
        <f t="shared" si="10"/>
        <v>18.997063333333333</v>
      </c>
      <c r="H54" s="65">
        <f t="shared" si="11"/>
        <v>0.7976942881920001</v>
      </c>
      <c r="I54" s="13" t="s">
        <v>71</v>
      </c>
      <c r="J54" s="16">
        <v>8.4076</v>
      </c>
      <c r="K54" s="16">
        <v>21.56312</v>
      </c>
      <c r="L54" s="16">
        <v>27.02047</v>
      </c>
      <c r="M54" s="19"/>
      <c r="N54" s="19"/>
    </row>
    <row r="55" spans="1:14" ht="24.75" thickTop="1">
      <c r="A55" s="14"/>
      <c r="B55" s="13">
        <v>1</v>
      </c>
      <c r="C55" s="172">
        <v>39932</v>
      </c>
      <c r="D55" s="70">
        <v>334.5</v>
      </c>
      <c r="E55" s="70">
        <v>0.308</v>
      </c>
      <c r="F55" s="71">
        <f t="shared" si="0"/>
        <v>0.0266112</v>
      </c>
      <c r="G55" s="70">
        <f t="shared" si="10"/>
        <v>22.21777</v>
      </c>
      <c r="H55" s="71">
        <f t="shared" si="11"/>
        <v>0.5912415210240001</v>
      </c>
      <c r="I55" s="78" t="s">
        <v>72</v>
      </c>
      <c r="J55" s="70">
        <v>9.6432</v>
      </c>
      <c r="K55" s="70">
        <v>35.2025</v>
      </c>
      <c r="L55" s="70">
        <v>21.80761</v>
      </c>
      <c r="M55" s="19"/>
      <c r="N55" s="19"/>
    </row>
    <row r="56" spans="1:14" ht="24">
      <c r="A56" s="14"/>
      <c r="B56" s="13">
        <v>2</v>
      </c>
      <c r="C56" s="81">
        <v>238269</v>
      </c>
      <c r="D56" s="16">
        <v>334.54</v>
      </c>
      <c r="E56" s="16">
        <v>5.799</v>
      </c>
      <c r="F56" s="65">
        <f t="shared" si="0"/>
        <v>0.5010336000000001</v>
      </c>
      <c r="G56" s="16">
        <f t="shared" si="10"/>
        <v>182.41930333333335</v>
      </c>
      <c r="H56" s="65">
        <f t="shared" si="11"/>
        <v>91.39820025859203</v>
      </c>
      <c r="I56" s="15" t="s">
        <v>73</v>
      </c>
      <c r="J56" s="16">
        <v>164.04245</v>
      </c>
      <c r="K56" s="16">
        <v>186.22392</v>
      </c>
      <c r="L56" s="16">
        <v>196.99154</v>
      </c>
      <c r="M56" s="19"/>
      <c r="N56" s="19"/>
    </row>
    <row r="57" spans="1:14" ht="24">
      <c r="A57" s="14"/>
      <c r="B57" s="13">
        <v>3</v>
      </c>
      <c r="C57" s="81">
        <v>238281</v>
      </c>
      <c r="D57" s="16">
        <v>334.69</v>
      </c>
      <c r="E57" s="16">
        <v>10.331</v>
      </c>
      <c r="F57" s="65">
        <f t="shared" si="0"/>
        <v>0.8925984</v>
      </c>
      <c r="G57" s="16">
        <f t="shared" si="10"/>
        <v>246.32616</v>
      </c>
      <c r="H57" s="65">
        <f t="shared" si="11"/>
        <v>219.87033629414398</v>
      </c>
      <c r="I57" s="15" t="s">
        <v>74</v>
      </c>
      <c r="J57" s="16">
        <v>234.25342</v>
      </c>
      <c r="K57" s="16">
        <v>209.9784</v>
      </c>
      <c r="L57" s="16">
        <v>294.74666</v>
      </c>
      <c r="M57" s="19"/>
      <c r="N57" s="19"/>
    </row>
    <row r="58" spans="1:14" ht="24">
      <c r="A58" s="14"/>
      <c r="B58" s="13">
        <v>4</v>
      </c>
      <c r="C58" s="81">
        <v>238286</v>
      </c>
      <c r="D58" s="16">
        <v>334.68</v>
      </c>
      <c r="E58" s="16">
        <v>8.617</v>
      </c>
      <c r="F58" s="65">
        <f t="shared" si="0"/>
        <v>0.7445088000000001</v>
      </c>
      <c r="G58" s="16">
        <f t="shared" si="10"/>
        <v>122.44097</v>
      </c>
      <c r="H58" s="65">
        <f t="shared" si="11"/>
        <v>91.158379645536</v>
      </c>
      <c r="I58" s="15" t="s">
        <v>75</v>
      </c>
      <c r="J58" s="16">
        <v>124.91152</v>
      </c>
      <c r="K58" s="16">
        <v>111.05484</v>
      </c>
      <c r="L58" s="16">
        <v>131.35655</v>
      </c>
      <c r="M58" s="19"/>
      <c r="N58" s="19"/>
    </row>
    <row r="59" spans="1:14" ht="24">
      <c r="A59" s="14"/>
      <c r="B59" s="13">
        <v>5</v>
      </c>
      <c r="C59" s="170">
        <v>39967</v>
      </c>
      <c r="D59" s="16">
        <v>334.98</v>
      </c>
      <c r="E59" s="16">
        <v>23.557</v>
      </c>
      <c r="F59" s="65">
        <f t="shared" si="0"/>
        <v>2.0353248</v>
      </c>
      <c r="G59" s="16">
        <f aca="true" t="shared" si="12" ref="G59:G65">+AVERAGE(J59:L59)</f>
        <v>332.8809866666666</v>
      </c>
      <c r="H59" s="65">
        <f aca="true" t="shared" si="13" ref="H59:H65">G59*F59</f>
        <v>677.5209276111359</v>
      </c>
      <c r="I59" s="15" t="s">
        <v>76</v>
      </c>
      <c r="J59" s="16">
        <v>350.5906</v>
      </c>
      <c r="K59" s="16">
        <v>327.0166</v>
      </c>
      <c r="L59" s="16">
        <v>321.03576</v>
      </c>
      <c r="M59" s="19"/>
      <c r="N59" s="19"/>
    </row>
    <row r="60" spans="1:14" ht="24">
      <c r="A60" s="14"/>
      <c r="B60" s="13">
        <v>6</v>
      </c>
      <c r="C60" s="170">
        <v>39979</v>
      </c>
      <c r="D60" s="16">
        <v>334.44</v>
      </c>
      <c r="E60" s="16">
        <v>5.27</v>
      </c>
      <c r="F60" s="65">
        <f t="shared" si="0"/>
        <v>0.455328</v>
      </c>
      <c r="G60" s="16">
        <f t="shared" si="12"/>
        <v>27.92598</v>
      </c>
      <c r="H60" s="65">
        <f t="shared" si="13"/>
        <v>12.71548062144</v>
      </c>
      <c r="I60" s="15" t="s">
        <v>77</v>
      </c>
      <c r="J60" s="16">
        <v>29.24689</v>
      </c>
      <c r="K60" s="16">
        <v>27.69159</v>
      </c>
      <c r="L60" s="16">
        <v>26.83946</v>
      </c>
      <c r="M60" s="19"/>
      <c r="N60" s="19"/>
    </row>
    <row r="61" spans="1:14" ht="24">
      <c r="A61" s="14"/>
      <c r="B61" s="13">
        <v>7</v>
      </c>
      <c r="C61" s="170">
        <v>39982</v>
      </c>
      <c r="D61" s="16">
        <v>334.19</v>
      </c>
      <c r="E61" s="16">
        <v>1.374</v>
      </c>
      <c r="F61" s="65">
        <f t="shared" si="0"/>
        <v>0.11871360000000002</v>
      </c>
      <c r="G61" s="16">
        <f t="shared" si="12"/>
        <v>52.02753333333333</v>
      </c>
      <c r="H61" s="65">
        <f t="shared" si="13"/>
        <v>6.176375781120001</v>
      </c>
      <c r="I61" s="15" t="s">
        <v>78</v>
      </c>
      <c r="J61" s="16">
        <v>67.4648</v>
      </c>
      <c r="K61" s="16">
        <v>35.96828</v>
      </c>
      <c r="L61" s="16">
        <v>52.64952</v>
      </c>
      <c r="M61" s="19"/>
      <c r="N61" s="19"/>
    </row>
    <row r="62" spans="1:14" ht="24">
      <c r="A62" s="14"/>
      <c r="B62" s="13">
        <v>8</v>
      </c>
      <c r="C62" s="170">
        <v>40008</v>
      </c>
      <c r="D62" s="16">
        <v>334.16</v>
      </c>
      <c r="E62" s="16">
        <v>1.428</v>
      </c>
      <c r="F62" s="65">
        <f t="shared" si="0"/>
        <v>0.1233792</v>
      </c>
      <c r="G62" s="16">
        <f t="shared" si="12"/>
        <v>14.886450000000002</v>
      </c>
      <c r="H62" s="65">
        <f t="shared" si="13"/>
        <v>1.8366782918400002</v>
      </c>
      <c r="I62" s="13" t="s">
        <v>79</v>
      </c>
      <c r="J62" s="16">
        <v>11.135</v>
      </c>
      <c r="K62" s="16">
        <v>6.48138</v>
      </c>
      <c r="L62" s="16">
        <v>27.04297</v>
      </c>
      <c r="M62" s="19"/>
      <c r="N62" s="19"/>
    </row>
    <row r="63" spans="1:14" ht="24">
      <c r="A63" s="14"/>
      <c r="B63" s="13">
        <v>9</v>
      </c>
      <c r="C63" s="170">
        <v>40016</v>
      </c>
      <c r="D63" s="16">
        <v>334.14</v>
      </c>
      <c r="E63" s="16">
        <v>1.146</v>
      </c>
      <c r="F63" s="65">
        <f t="shared" si="0"/>
        <v>0.0990144</v>
      </c>
      <c r="G63" s="16">
        <f t="shared" si="12"/>
        <v>9.67383</v>
      </c>
      <c r="H63" s="65">
        <f t="shared" si="13"/>
        <v>0.9578484731520001</v>
      </c>
      <c r="I63" s="13" t="s">
        <v>80</v>
      </c>
      <c r="J63" s="16">
        <v>18.04887</v>
      </c>
      <c r="K63" s="16">
        <v>3.83995</v>
      </c>
      <c r="L63" s="16">
        <v>7.13267</v>
      </c>
      <c r="M63" s="19"/>
      <c r="N63" s="19"/>
    </row>
    <row r="64" spans="1:14" ht="24">
      <c r="A64" s="14"/>
      <c r="B64" s="13">
        <v>10</v>
      </c>
      <c r="C64" s="170">
        <v>40021</v>
      </c>
      <c r="D64" s="16">
        <v>334.08</v>
      </c>
      <c r="E64" s="16">
        <v>0.893</v>
      </c>
      <c r="F64" s="65">
        <f t="shared" si="0"/>
        <v>0.07715520000000001</v>
      </c>
      <c r="G64" s="16">
        <f t="shared" si="12"/>
        <v>10.719886666666667</v>
      </c>
      <c r="H64" s="65">
        <f t="shared" si="13"/>
        <v>0.8270949997440001</v>
      </c>
      <c r="I64" s="13" t="s">
        <v>81</v>
      </c>
      <c r="J64" s="16">
        <v>14.69353</v>
      </c>
      <c r="K64" s="16">
        <v>3.38104</v>
      </c>
      <c r="L64" s="16">
        <v>14.08509</v>
      </c>
      <c r="M64" s="19"/>
      <c r="N64" s="19"/>
    </row>
    <row r="65" spans="1:14" ht="24">
      <c r="A65" s="14"/>
      <c r="B65" s="13">
        <v>11</v>
      </c>
      <c r="C65" s="170">
        <v>40052</v>
      </c>
      <c r="D65" s="16">
        <v>334.76</v>
      </c>
      <c r="E65" s="16">
        <v>18.719</v>
      </c>
      <c r="F65" s="65">
        <f t="shared" si="0"/>
        <v>1.6173216000000001</v>
      </c>
      <c r="G65" s="16">
        <f t="shared" si="12"/>
        <v>304.6561166666667</v>
      </c>
      <c r="H65" s="65">
        <f t="shared" si="13"/>
        <v>492.72691805712014</v>
      </c>
      <c r="I65" s="13" t="s">
        <v>82</v>
      </c>
      <c r="J65" s="16">
        <v>315.47762</v>
      </c>
      <c r="K65" s="16">
        <v>312.62296</v>
      </c>
      <c r="L65" s="16">
        <v>285.86777</v>
      </c>
      <c r="M65" s="19"/>
      <c r="N65" s="19"/>
    </row>
    <row r="66" spans="1:14" ht="24">
      <c r="A66" s="14"/>
      <c r="B66" s="13">
        <v>12</v>
      </c>
      <c r="C66" s="170">
        <v>40064</v>
      </c>
      <c r="D66" s="16">
        <v>337.625</v>
      </c>
      <c r="E66" s="16">
        <v>186.304</v>
      </c>
      <c r="F66" s="65">
        <f t="shared" si="0"/>
        <v>16.0966656</v>
      </c>
      <c r="G66" s="16">
        <f aca="true" t="shared" si="14" ref="G66:G77">+AVERAGE(J66:L66)</f>
        <v>1467.7706800000003</v>
      </c>
      <c r="H66" s="65">
        <f aca="true" t="shared" si="15" ref="H66:H78">G66*F66</f>
        <v>23626.213813444614</v>
      </c>
      <c r="I66" s="13" t="s">
        <v>83</v>
      </c>
      <c r="J66" s="16">
        <v>1117.9233</v>
      </c>
      <c r="K66" s="16">
        <v>1485.23888</v>
      </c>
      <c r="L66" s="16">
        <v>1800.14986</v>
      </c>
      <c r="M66" s="19"/>
      <c r="N66" s="19"/>
    </row>
    <row r="67" spans="1:14" ht="24">
      <c r="A67" s="14"/>
      <c r="B67" s="13">
        <v>13</v>
      </c>
      <c r="C67" s="170">
        <v>40074</v>
      </c>
      <c r="D67" s="16">
        <v>336.9</v>
      </c>
      <c r="E67" s="16">
        <v>77.314</v>
      </c>
      <c r="F67" s="65">
        <f t="shared" si="0"/>
        <v>6.6799295999999995</v>
      </c>
      <c r="G67" s="16">
        <f t="shared" si="14"/>
        <v>444.5741033333333</v>
      </c>
      <c r="H67" s="65">
        <f t="shared" si="15"/>
        <v>2969.723712249792</v>
      </c>
      <c r="I67" s="13" t="s">
        <v>84</v>
      </c>
      <c r="J67" s="16">
        <v>405.65225</v>
      </c>
      <c r="K67" s="16">
        <v>461.91154</v>
      </c>
      <c r="L67" s="16">
        <v>466.15852</v>
      </c>
      <c r="M67" s="19"/>
      <c r="N67" s="19"/>
    </row>
    <row r="68" spans="1:14" ht="24">
      <c r="A68" s="14"/>
      <c r="B68" s="13">
        <v>14</v>
      </c>
      <c r="C68" s="170">
        <v>40094</v>
      </c>
      <c r="D68" s="16">
        <v>334.58</v>
      </c>
      <c r="E68" s="16">
        <v>11.268</v>
      </c>
      <c r="F68" s="65">
        <f t="shared" si="0"/>
        <v>0.9735552000000001</v>
      </c>
      <c r="G68" s="16">
        <f t="shared" si="14"/>
        <v>73.61194</v>
      </c>
      <c r="H68" s="65">
        <f t="shared" si="15"/>
        <v>71.66528696908802</v>
      </c>
      <c r="I68" s="13" t="s">
        <v>85</v>
      </c>
      <c r="J68" s="16">
        <v>74.09419</v>
      </c>
      <c r="K68" s="16">
        <v>71.46014</v>
      </c>
      <c r="L68" s="16">
        <v>75.28149</v>
      </c>
      <c r="M68" s="19"/>
      <c r="N68" s="19"/>
    </row>
    <row r="69" spans="1:14" ht="24">
      <c r="A69" s="14"/>
      <c r="B69" s="13">
        <v>15</v>
      </c>
      <c r="C69" s="170">
        <v>40103</v>
      </c>
      <c r="D69" s="16">
        <v>334.45</v>
      </c>
      <c r="E69" s="16">
        <v>9.916</v>
      </c>
      <c r="F69" s="65">
        <f t="shared" si="0"/>
        <v>0.8567424000000001</v>
      </c>
      <c r="G69" s="16">
        <f t="shared" si="14"/>
        <v>182.9348233333333</v>
      </c>
      <c r="H69" s="65">
        <f t="shared" si="15"/>
        <v>156.728019586176</v>
      </c>
      <c r="I69" s="13" t="s">
        <v>86</v>
      </c>
      <c r="J69" s="16">
        <v>180.85329</v>
      </c>
      <c r="K69" s="16">
        <v>187.82049</v>
      </c>
      <c r="L69" s="16">
        <v>180.13069</v>
      </c>
      <c r="M69" s="19"/>
      <c r="N69" s="19"/>
    </row>
    <row r="70" spans="1:14" ht="24">
      <c r="A70" s="14"/>
      <c r="B70" s="13">
        <v>16</v>
      </c>
      <c r="C70" s="170">
        <v>40107</v>
      </c>
      <c r="D70" s="16">
        <v>334.65</v>
      </c>
      <c r="E70" s="16">
        <v>19.981</v>
      </c>
      <c r="F70" s="65">
        <f t="shared" si="0"/>
        <v>1.7263584000000003</v>
      </c>
      <c r="G70" s="16">
        <f t="shared" si="14"/>
        <v>292.49816333333337</v>
      </c>
      <c r="H70" s="65">
        <f t="shared" si="15"/>
        <v>504.95666125507216</v>
      </c>
      <c r="I70" s="13" t="s">
        <v>87</v>
      </c>
      <c r="J70" s="16">
        <v>293.70673</v>
      </c>
      <c r="K70" s="16">
        <v>297.64942</v>
      </c>
      <c r="L70" s="16">
        <v>286.13834</v>
      </c>
      <c r="M70" s="19"/>
      <c r="N70" s="19"/>
    </row>
    <row r="71" spans="1:14" ht="24">
      <c r="A71" s="14"/>
      <c r="B71" s="13">
        <v>17</v>
      </c>
      <c r="C71" s="170">
        <v>40114</v>
      </c>
      <c r="D71" s="16">
        <v>334.44</v>
      </c>
      <c r="E71" s="16">
        <v>9.6</v>
      </c>
      <c r="F71" s="65">
        <f t="shared" si="0"/>
        <v>0.8294400000000001</v>
      </c>
      <c r="G71" s="16">
        <f aca="true" t="shared" si="16" ref="G71:G76">+AVERAGE(J71:L71)</f>
        <v>95.07394333333333</v>
      </c>
      <c r="H71" s="65">
        <f t="shared" si="15"/>
        <v>78.8581315584</v>
      </c>
      <c r="I71" s="13" t="s">
        <v>88</v>
      </c>
      <c r="J71" s="16">
        <v>106.09874</v>
      </c>
      <c r="K71" s="16">
        <v>90.68772</v>
      </c>
      <c r="L71" s="16">
        <v>88.43537</v>
      </c>
      <c r="M71" s="19"/>
      <c r="N71" s="19"/>
    </row>
    <row r="72" spans="1:14" ht="24">
      <c r="A72" s="14"/>
      <c r="B72" s="13">
        <v>18</v>
      </c>
      <c r="C72" s="170">
        <v>40126</v>
      </c>
      <c r="D72" s="16">
        <v>334.64</v>
      </c>
      <c r="E72" s="16">
        <v>19.828</v>
      </c>
      <c r="F72" s="65">
        <f t="shared" si="0"/>
        <v>1.7131392</v>
      </c>
      <c r="G72" s="16">
        <f t="shared" si="16"/>
        <v>91.84687666666667</v>
      </c>
      <c r="H72" s="65">
        <f t="shared" si="15"/>
        <v>157.34648481523203</v>
      </c>
      <c r="I72" s="13" t="s">
        <v>89</v>
      </c>
      <c r="J72" s="16">
        <v>101.96442</v>
      </c>
      <c r="K72" s="16">
        <v>88.02418</v>
      </c>
      <c r="L72" s="16">
        <v>85.55203</v>
      </c>
      <c r="M72" s="19"/>
      <c r="N72" s="19"/>
    </row>
    <row r="73" spans="1:14" ht="24">
      <c r="A73" s="14"/>
      <c r="B73" s="13">
        <v>19</v>
      </c>
      <c r="C73" s="170">
        <v>40127</v>
      </c>
      <c r="D73" s="16">
        <v>334.62</v>
      </c>
      <c r="E73" s="16">
        <v>19.656</v>
      </c>
      <c r="F73" s="65">
        <f aca="true" t="shared" si="17" ref="F73:F254">E73*0.0864</f>
        <v>1.6982784</v>
      </c>
      <c r="G73" s="16">
        <f t="shared" si="16"/>
        <v>68.65109666666667</v>
      </c>
      <c r="H73" s="65">
        <f t="shared" si="15"/>
        <v>116.58867460531201</v>
      </c>
      <c r="I73" s="13" t="s">
        <v>90</v>
      </c>
      <c r="J73" s="16">
        <v>69.99579</v>
      </c>
      <c r="K73" s="16">
        <v>69.24029</v>
      </c>
      <c r="L73" s="16">
        <v>66.71721</v>
      </c>
      <c r="M73" s="19"/>
      <c r="N73" s="19"/>
    </row>
    <row r="74" spans="1:14" ht="24">
      <c r="A74" s="14"/>
      <c r="B74" s="13">
        <v>20</v>
      </c>
      <c r="C74" s="170">
        <v>40132</v>
      </c>
      <c r="D74" s="16">
        <v>334.58</v>
      </c>
      <c r="E74" s="16">
        <v>15.288</v>
      </c>
      <c r="F74" s="65">
        <f t="shared" si="17"/>
        <v>1.3208832000000001</v>
      </c>
      <c r="G74" s="16">
        <f t="shared" si="16"/>
        <v>66.68992</v>
      </c>
      <c r="H74" s="65">
        <f t="shared" si="15"/>
        <v>88.08959493734402</v>
      </c>
      <c r="I74" s="13" t="s">
        <v>69</v>
      </c>
      <c r="J74" s="16">
        <v>59.11995</v>
      </c>
      <c r="K74" s="16">
        <v>86.41301</v>
      </c>
      <c r="L74" s="16">
        <v>54.5368</v>
      </c>
      <c r="M74" s="19"/>
      <c r="N74" s="19"/>
    </row>
    <row r="75" spans="1:14" ht="24">
      <c r="A75" s="14"/>
      <c r="B75" s="13">
        <v>21</v>
      </c>
      <c r="C75" s="170">
        <v>40142</v>
      </c>
      <c r="D75" s="16">
        <v>334.6</v>
      </c>
      <c r="E75" s="16">
        <v>17.518</v>
      </c>
      <c r="F75" s="65">
        <f t="shared" si="17"/>
        <v>1.5135552</v>
      </c>
      <c r="G75" s="16">
        <f t="shared" si="16"/>
        <v>53.47862333333333</v>
      </c>
      <c r="H75" s="65">
        <f>G75*F75</f>
        <v>80.942848435008</v>
      </c>
      <c r="I75" s="13" t="s">
        <v>91</v>
      </c>
      <c r="J75" s="16">
        <v>51.66899</v>
      </c>
      <c r="K75" s="16">
        <v>54.61894</v>
      </c>
      <c r="L75" s="16">
        <v>54.14794</v>
      </c>
      <c r="M75" s="19"/>
      <c r="N75" s="19"/>
    </row>
    <row r="76" spans="1:14" ht="24">
      <c r="A76" s="14"/>
      <c r="B76" s="13">
        <v>22</v>
      </c>
      <c r="C76" s="170">
        <v>40152</v>
      </c>
      <c r="D76" s="16">
        <v>334.23</v>
      </c>
      <c r="E76" s="16">
        <v>4.716</v>
      </c>
      <c r="F76" s="65">
        <f t="shared" si="17"/>
        <v>0.40746240000000006</v>
      </c>
      <c r="G76" s="16">
        <f t="shared" si="16"/>
        <v>16.593716666666666</v>
      </c>
      <c r="H76" s="65">
        <f>G76*F76</f>
        <v>6.76131561792</v>
      </c>
      <c r="I76" s="13" t="s">
        <v>92</v>
      </c>
      <c r="J76" s="16">
        <v>15.63606</v>
      </c>
      <c r="K76" s="16">
        <v>12.82242</v>
      </c>
      <c r="L76" s="16">
        <v>21.32267</v>
      </c>
      <c r="M76" s="19"/>
      <c r="N76" s="19"/>
    </row>
    <row r="77" spans="1:14" ht="24">
      <c r="A77" s="14"/>
      <c r="B77" s="13">
        <v>23</v>
      </c>
      <c r="C77" s="170">
        <v>40164</v>
      </c>
      <c r="D77" s="16">
        <v>333.97</v>
      </c>
      <c r="E77" s="16">
        <v>1.023</v>
      </c>
      <c r="F77" s="65">
        <f t="shared" si="17"/>
        <v>0.0883872</v>
      </c>
      <c r="G77" s="16">
        <f t="shared" si="14"/>
        <v>18.929373333333334</v>
      </c>
      <c r="H77" s="65">
        <f t="shared" si="15"/>
        <v>1.673114306688</v>
      </c>
      <c r="I77" s="13" t="s">
        <v>70</v>
      </c>
      <c r="J77" s="16">
        <v>21.68665</v>
      </c>
      <c r="K77" s="16">
        <v>13.2318</v>
      </c>
      <c r="L77" s="16">
        <v>21.86967</v>
      </c>
      <c r="M77" s="19"/>
      <c r="N77" s="19"/>
    </row>
    <row r="78" spans="1:14" ht="24">
      <c r="A78" s="14"/>
      <c r="B78" s="13">
        <v>24</v>
      </c>
      <c r="C78" s="170">
        <v>40166</v>
      </c>
      <c r="D78" s="16">
        <v>333.96</v>
      </c>
      <c r="E78" s="16">
        <v>0.647</v>
      </c>
      <c r="F78" s="65">
        <f t="shared" si="17"/>
        <v>0.05590080000000001</v>
      </c>
      <c r="G78" s="16">
        <f aca="true" t="shared" si="18" ref="G78:G86">+AVERAGE(J78:L78)</f>
        <v>15.8382</v>
      </c>
      <c r="H78" s="65">
        <f t="shared" si="15"/>
        <v>0.8853680505600001</v>
      </c>
      <c r="I78" s="13" t="s">
        <v>71</v>
      </c>
      <c r="J78" s="16">
        <v>13.71374</v>
      </c>
      <c r="K78" s="16">
        <v>16.21797</v>
      </c>
      <c r="L78" s="16">
        <v>17.58289</v>
      </c>
      <c r="M78" s="19"/>
      <c r="N78" s="19"/>
    </row>
    <row r="79" spans="1:14" ht="24">
      <c r="A79" s="14"/>
      <c r="B79" s="13">
        <v>25</v>
      </c>
      <c r="C79" s="170">
        <v>40171</v>
      </c>
      <c r="D79" s="16">
        <v>333.96</v>
      </c>
      <c r="E79" s="16">
        <v>0.672</v>
      </c>
      <c r="F79" s="65">
        <f t="shared" si="17"/>
        <v>0.05806080000000001</v>
      </c>
      <c r="G79" s="16">
        <f t="shared" si="18"/>
        <v>14.004276666666668</v>
      </c>
      <c r="H79" s="65">
        <f aca="true" t="shared" si="19" ref="H79:H86">G79*F79</f>
        <v>0.8130995066880002</v>
      </c>
      <c r="I79" s="13" t="s">
        <v>93</v>
      </c>
      <c r="J79" s="16">
        <v>20.44899</v>
      </c>
      <c r="K79" s="16">
        <v>6.98196</v>
      </c>
      <c r="L79" s="16">
        <v>14.58188</v>
      </c>
      <c r="M79" s="19"/>
      <c r="N79" s="19"/>
    </row>
    <row r="80" spans="1:14" ht="24">
      <c r="A80" s="14"/>
      <c r="B80" s="13">
        <v>26</v>
      </c>
      <c r="C80" s="170">
        <v>40193</v>
      </c>
      <c r="D80" s="16">
        <v>332.94</v>
      </c>
      <c r="E80" s="16">
        <v>0.487</v>
      </c>
      <c r="F80" s="65">
        <f t="shared" si="17"/>
        <v>0.042076800000000004</v>
      </c>
      <c r="G80" s="16">
        <f t="shared" si="18"/>
        <v>37.58718666666667</v>
      </c>
      <c r="H80" s="65">
        <f t="shared" si="19"/>
        <v>1.5815485359360002</v>
      </c>
      <c r="I80" s="13" t="s">
        <v>94</v>
      </c>
      <c r="J80" s="16">
        <v>12.81285</v>
      </c>
      <c r="K80" s="16">
        <v>11.61103</v>
      </c>
      <c r="L80" s="16">
        <v>88.33768</v>
      </c>
      <c r="M80" s="19"/>
      <c r="N80" s="19"/>
    </row>
    <row r="81" spans="1:14" ht="24">
      <c r="A81" s="14"/>
      <c r="B81" s="13">
        <v>27</v>
      </c>
      <c r="C81" s="170">
        <v>40197</v>
      </c>
      <c r="D81" s="16">
        <v>334.71</v>
      </c>
      <c r="E81" s="16">
        <v>0.375</v>
      </c>
      <c r="F81" s="65">
        <f t="shared" si="17"/>
        <v>0.0324</v>
      </c>
      <c r="G81" s="16">
        <f t="shared" si="18"/>
        <v>21.9602</v>
      </c>
      <c r="H81" s="65">
        <f t="shared" si="19"/>
        <v>0.71151048</v>
      </c>
      <c r="I81" s="13" t="s">
        <v>95</v>
      </c>
      <c r="J81" s="16">
        <v>26.43857</v>
      </c>
      <c r="K81" s="16">
        <v>20.99504</v>
      </c>
      <c r="L81" s="16">
        <v>18.44699</v>
      </c>
      <c r="M81" s="19"/>
      <c r="N81" s="19"/>
    </row>
    <row r="82" spans="1:14" ht="24">
      <c r="A82" s="14"/>
      <c r="B82" s="13">
        <v>28</v>
      </c>
      <c r="C82" s="170">
        <v>40203</v>
      </c>
      <c r="D82" s="16">
        <v>334.7</v>
      </c>
      <c r="E82" s="16">
        <v>0.669</v>
      </c>
      <c r="F82" s="65">
        <f t="shared" si="17"/>
        <v>0.05780160000000001</v>
      </c>
      <c r="G82" s="16">
        <f t="shared" si="18"/>
        <v>14.319123333333332</v>
      </c>
      <c r="H82" s="65">
        <f t="shared" si="19"/>
        <v>0.827668239264</v>
      </c>
      <c r="I82" s="13" t="s">
        <v>96</v>
      </c>
      <c r="J82" s="16">
        <v>8.92342</v>
      </c>
      <c r="K82" s="16">
        <v>15.1766</v>
      </c>
      <c r="L82" s="16">
        <v>18.85735</v>
      </c>
      <c r="M82" s="19"/>
      <c r="N82" s="19"/>
    </row>
    <row r="83" spans="1:14" ht="24">
      <c r="A83" s="14"/>
      <c r="B83" s="13">
        <v>29</v>
      </c>
      <c r="C83" s="170">
        <v>40221</v>
      </c>
      <c r="D83" s="14">
        <v>332.64</v>
      </c>
      <c r="E83" s="14">
        <v>0.558</v>
      </c>
      <c r="F83" s="65">
        <f t="shared" si="17"/>
        <v>0.04821120000000001</v>
      </c>
      <c r="G83" s="16">
        <f t="shared" si="18"/>
        <v>14.788846666666666</v>
      </c>
      <c r="H83" s="65">
        <f t="shared" si="19"/>
        <v>0.7129880444160002</v>
      </c>
      <c r="I83" s="13" t="s">
        <v>97</v>
      </c>
      <c r="J83" s="16">
        <v>15.21298</v>
      </c>
      <c r="K83" s="16">
        <v>20.95985</v>
      </c>
      <c r="L83" s="16">
        <v>8.19371</v>
      </c>
      <c r="M83" s="19"/>
      <c r="N83" s="19"/>
    </row>
    <row r="84" spans="1:14" ht="24">
      <c r="A84" s="14"/>
      <c r="B84" s="13">
        <v>30</v>
      </c>
      <c r="C84" s="170">
        <v>40227</v>
      </c>
      <c r="D84" s="16">
        <v>334.61</v>
      </c>
      <c r="E84" s="16">
        <v>0.301</v>
      </c>
      <c r="F84" s="65">
        <f t="shared" si="17"/>
        <v>0.0260064</v>
      </c>
      <c r="G84" s="16">
        <f t="shared" si="18"/>
        <v>16.92515333333333</v>
      </c>
      <c r="H84" s="65">
        <f t="shared" si="19"/>
        <v>0.4401623076479999</v>
      </c>
      <c r="I84" s="13" t="s">
        <v>98</v>
      </c>
      <c r="J84" s="16">
        <v>15.66886</v>
      </c>
      <c r="K84" s="16">
        <v>9.69713</v>
      </c>
      <c r="L84" s="16">
        <v>25.40947</v>
      </c>
      <c r="M84" s="19"/>
      <c r="N84" s="19"/>
    </row>
    <row r="85" spans="1:14" ht="24">
      <c r="A85" s="14"/>
      <c r="B85" s="13">
        <v>31</v>
      </c>
      <c r="C85" s="170">
        <v>40245</v>
      </c>
      <c r="D85" s="16">
        <v>334.64</v>
      </c>
      <c r="E85" s="16">
        <v>0.307</v>
      </c>
      <c r="F85" s="65">
        <f t="shared" si="17"/>
        <v>0.0265248</v>
      </c>
      <c r="G85" s="16">
        <f t="shared" si="18"/>
        <v>54.13417999999999</v>
      </c>
      <c r="H85" s="65">
        <f t="shared" si="19"/>
        <v>1.4358982976639998</v>
      </c>
      <c r="I85" s="13" t="s">
        <v>99</v>
      </c>
      <c r="J85" s="16">
        <v>63.28729</v>
      </c>
      <c r="K85" s="16">
        <v>55.39111</v>
      </c>
      <c r="L85" s="16">
        <v>43.72414</v>
      </c>
      <c r="M85" s="19"/>
      <c r="N85" s="19"/>
    </row>
    <row r="86" spans="1:14" ht="24.75" thickBot="1">
      <c r="A86" s="82"/>
      <c r="B86" s="67">
        <v>32</v>
      </c>
      <c r="C86" s="171">
        <v>40259</v>
      </c>
      <c r="D86" s="68">
        <v>334.65</v>
      </c>
      <c r="E86" s="68">
        <v>0.301</v>
      </c>
      <c r="F86" s="69">
        <f t="shared" si="17"/>
        <v>0.0260064</v>
      </c>
      <c r="G86" s="68">
        <f t="shared" si="18"/>
        <v>31.419726666666666</v>
      </c>
      <c r="H86" s="69">
        <f t="shared" si="19"/>
        <v>0.8171139795839999</v>
      </c>
      <c r="I86" s="67" t="s">
        <v>100</v>
      </c>
      <c r="J86" s="68">
        <v>29.21706</v>
      </c>
      <c r="K86" s="68">
        <v>35.89459</v>
      </c>
      <c r="L86" s="68">
        <v>29.14753</v>
      </c>
      <c r="M86" s="19"/>
      <c r="N86" s="19"/>
    </row>
    <row r="87" spans="1:14" ht="24">
      <c r="A87" s="14"/>
      <c r="B87" s="74">
        <v>1</v>
      </c>
      <c r="C87" s="173">
        <v>40273</v>
      </c>
      <c r="D87" s="75">
        <v>334.65</v>
      </c>
      <c r="E87" s="75">
        <v>0.503</v>
      </c>
      <c r="F87" s="76">
        <f t="shared" si="17"/>
        <v>0.0434592</v>
      </c>
      <c r="G87" s="16">
        <f aca="true" t="shared" si="20" ref="G87:G188">+AVERAGE(J87:L87)</f>
        <v>91.28603666666667</v>
      </c>
      <c r="H87" s="65">
        <f aca="true" t="shared" si="21" ref="H87:H188">G87*F87</f>
        <v>3.967218124704001</v>
      </c>
      <c r="I87" s="79" t="s">
        <v>101</v>
      </c>
      <c r="J87" s="16">
        <v>60.69502</v>
      </c>
      <c r="K87" s="16">
        <v>102.39386</v>
      </c>
      <c r="L87" s="16">
        <v>110.76923</v>
      </c>
      <c r="M87" s="19"/>
      <c r="N87" s="19"/>
    </row>
    <row r="88" spans="1:14" ht="24">
      <c r="A88" s="14"/>
      <c r="B88" s="13">
        <v>2</v>
      </c>
      <c r="C88" s="170">
        <v>40291</v>
      </c>
      <c r="D88" s="16">
        <v>334.57</v>
      </c>
      <c r="E88" s="16">
        <v>0.307</v>
      </c>
      <c r="F88" s="65">
        <f t="shared" si="17"/>
        <v>0.0265248</v>
      </c>
      <c r="G88" s="16">
        <f t="shared" si="20"/>
        <v>91.83338333333334</v>
      </c>
      <c r="H88" s="65">
        <f t="shared" si="21"/>
        <v>2.4358621262400004</v>
      </c>
      <c r="I88" s="13" t="s">
        <v>102</v>
      </c>
      <c r="J88" s="16">
        <v>92.93786</v>
      </c>
      <c r="K88" s="16">
        <v>82.89152</v>
      </c>
      <c r="L88" s="16">
        <v>99.67077</v>
      </c>
      <c r="M88" s="19"/>
      <c r="N88" s="19"/>
    </row>
    <row r="89" spans="1:14" ht="24">
      <c r="A89" s="14"/>
      <c r="B89" s="13">
        <v>3</v>
      </c>
      <c r="C89" s="170">
        <v>40303</v>
      </c>
      <c r="D89" s="16">
        <v>334.56</v>
      </c>
      <c r="E89" s="16">
        <v>0.286</v>
      </c>
      <c r="F89" s="65">
        <f t="shared" si="17"/>
        <v>0.0247104</v>
      </c>
      <c r="G89" s="16">
        <f t="shared" si="20"/>
        <v>16.507279999999998</v>
      </c>
      <c r="H89" s="65">
        <f t="shared" si="21"/>
        <v>0.40790149171199996</v>
      </c>
      <c r="I89" s="80" t="s">
        <v>103</v>
      </c>
      <c r="J89" s="16">
        <v>11.27325</v>
      </c>
      <c r="K89" s="16">
        <v>17.43057</v>
      </c>
      <c r="L89" s="16">
        <v>20.81802</v>
      </c>
      <c r="M89" s="19"/>
      <c r="N89" s="19"/>
    </row>
    <row r="90" spans="1:14" ht="24">
      <c r="A90" s="14"/>
      <c r="B90" s="13">
        <v>4</v>
      </c>
      <c r="C90" s="170">
        <v>40318</v>
      </c>
      <c r="D90" s="16">
        <v>334.5</v>
      </c>
      <c r="E90" s="16">
        <v>3.002</v>
      </c>
      <c r="F90" s="65">
        <f t="shared" si="17"/>
        <v>0.2593728</v>
      </c>
      <c r="G90" s="16">
        <f t="shared" si="20"/>
        <v>44.34259666666666</v>
      </c>
      <c r="H90" s="65">
        <f t="shared" si="21"/>
        <v>11.501263456703999</v>
      </c>
      <c r="I90" s="13" t="s">
        <v>104</v>
      </c>
      <c r="J90" s="16">
        <v>43.87905</v>
      </c>
      <c r="K90" s="16">
        <v>43.08074</v>
      </c>
      <c r="L90" s="16">
        <v>46.068</v>
      </c>
      <c r="M90" s="19"/>
      <c r="N90" s="19"/>
    </row>
    <row r="91" spans="1:14" ht="24">
      <c r="A91" s="14"/>
      <c r="B91" s="13">
        <v>5</v>
      </c>
      <c r="C91" s="170">
        <v>40337</v>
      </c>
      <c r="D91" s="16">
        <v>334.41</v>
      </c>
      <c r="E91" s="16">
        <v>3.907</v>
      </c>
      <c r="F91" s="65">
        <f t="shared" si="17"/>
        <v>0.3375648</v>
      </c>
      <c r="G91" s="16">
        <f t="shared" si="20"/>
        <v>87.69876666666666</v>
      </c>
      <c r="H91" s="65">
        <f t="shared" si="21"/>
        <v>29.604016630079997</v>
      </c>
      <c r="I91" s="13" t="s">
        <v>105</v>
      </c>
      <c r="J91" s="16">
        <v>82.42924</v>
      </c>
      <c r="K91" s="16">
        <v>81.5777</v>
      </c>
      <c r="L91" s="16">
        <v>99.08936</v>
      </c>
      <c r="M91" s="19"/>
      <c r="N91" s="19"/>
    </row>
    <row r="92" spans="1:14" ht="24">
      <c r="A92" s="14"/>
      <c r="B92" s="13">
        <v>6</v>
      </c>
      <c r="C92" s="170">
        <v>40343</v>
      </c>
      <c r="D92" s="16">
        <v>334.53</v>
      </c>
      <c r="E92" s="16">
        <v>15.684</v>
      </c>
      <c r="F92" s="65">
        <f t="shared" si="17"/>
        <v>1.3550976</v>
      </c>
      <c r="G92" s="16">
        <f t="shared" si="20"/>
        <v>14.863526666666667</v>
      </c>
      <c r="H92" s="65">
        <f t="shared" si="21"/>
        <v>20.141529313535997</v>
      </c>
      <c r="I92" s="13" t="s">
        <v>106</v>
      </c>
      <c r="J92" s="16">
        <v>14.49499</v>
      </c>
      <c r="K92" s="16">
        <v>9.24841</v>
      </c>
      <c r="L92" s="16">
        <v>20.84718</v>
      </c>
      <c r="M92" s="19"/>
      <c r="N92" s="19"/>
    </row>
    <row r="93" spans="1:14" ht="24">
      <c r="A93" s="14"/>
      <c r="B93" s="13">
        <v>7</v>
      </c>
      <c r="C93" s="170">
        <v>40354</v>
      </c>
      <c r="D93" s="16">
        <v>334.13</v>
      </c>
      <c r="E93" s="16">
        <v>0.946</v>
      </c>
      <c r="F93" s="65">
        <f t="shared" si="17"/>
        <v>0.0817344</v>
      </c>
      <c r="G93" s="16">
        <f t="shared" si="20"/>
        <v>481.2686233333333</v>
      </c>
      <c r="H93" s="65">
        <f t="shared" si="21"/>
        <v>39.336202166976</v>
      </c>
      <c r="I93" s="13" t="s">
        <v>107</v>
      </c>
      <c r="J93" s="16">
        <v>481.45574</v>
      </c>
      <c r="K93" s="16">
        <v>481.28006</v>
      </c>
      <c r="L93" s="16">
        <v>481.07007</v>
      </c>
      <c r="M93" s="19"/>
      <c r="N93" s="19"/>
    </row>
    <row r="94" spans="1:14" ht="24">
      <c r="A94" s="14"/>
      <c r="B94" s="13">
        <v>8</v>
      </c>
      <c r="C94" s="170">
        <v>40367</v>
      </c>
      <c r="D94" s="16">
        <v>334.01</v>
      </c>
      <c r="E94" s="16">
        <v>0.522</v>
      </c>
      <c r="F94" s="65">
        <f t="shared" si="17"/>
        <v>0.0451008</v>
      </c>
      <c r="G94" s="16">
        <f t="shared" si="20"/>
        <v>14.965466666666666</v>
      </c>
      <c r="H94" s="65">
        <f t="shared" si="21"/>
        <v>0.67495451904</v>
      </c>
      <c r="I94" s="13" t="s">
        <v>79</v>
      </c>
      <c r="J94" s="16">
        <v>18.04533</v>
      </c>
      <c r="K94" s="16">
        <v>18.30581</v>
      </c>
      <c r="L94" s="16">
        <v>8.54526</v>
      </c>
      <c r="M94" s="19"/>
      <c r="N94" s="19"/>
    </row>
    <row r="95" spans="1:14" ht="24">
      <c r="A95" s="14"/>
      <c r="B95" s="13">
        <v>9</v>
      </c>
      <c r="C95" s="170">
        <v>40373</v>
      </c>
      <c r="D95" s="16">
        <v>334.01</v>
      </c>
      <c r="E95" s="16">
        <v>0.495</v>
      </c>
      <c r="F95" s="65">
        <f t="shared" si="17"/>
        <v>0.042768</v>
      </c>
      <c r="G95" s="16">
        <f t="shared" si="20"/>
        <v>214.46417333333332</v>
      </c>
      <c r="H95" s="65">
        <f t="shared" si="21"/>
        <v>9.172203765119999</v>
      </c>
      <c r="I95" s="13" t="s">
        <v>80</v>
      </c>
      <c r="J95" s="16">
        <v>199.76012</v>
      </c>
      <c r="K95" s="16">
        <v>246.04184</v>
      </c>
      <c r="L95" s="16">
        <v>197.59056</v>
      </c>
      <c r="M95" s="19"/>
      <c r="N95" s="19"/>
    </row>
    <row r="96" spans="1:14" ht="24">
      <c r="A96" s="14"/>
      <c r="B96" s="13">
        <v>10</v>
      </c>
      <c r="C96" s="170">
        <v>40387</v>
      </c>
      <c r="D96" s="16">
        <v>334.73</v>
      </c>
      <c r="E96" s="16">
        <v>20.02</v>
      </c>
      <c r="F96" s="65">
        <f t="shared" si="17"/>
        <v>1.7297280000000002</v>
      </c>
      <c r="G96" s="16">
        <f t="shared" si="20"/>
        <v>42.66773333333333</v>
      </c>
      <c r="H96" s="65">
        <f t="shared" si="21"/>
        <v>73.8035730432</v>
      </c>
      <c r="I96" s="13" t="s">
        <v>81</v>
      </c>
      <c r="J96" s="16">
        <v>46.30758</v>
      </c>
      <c r="K96" s="16">
        <v>39.68802</v>
      </c>
      <c r="L96" s="16">
        <v>42.0076</v>
      </c>
      <c r="M96" s="19"/>
      <c r="N96" s="19"/>
    </row>
    <row r="97" spans="1:14" ht="24">
      <c r="A97" s="14"/>
      <c r="B97" s="13">
        <v>11</v>
      </c>
      <c r="C97" s="170">
        <v>40394</v>
      </c>
      <c r="D97" s="16">
        <v>334.6</v>
      </c>
      <c r="E97" s="16">
        <v>15.084</v>
      </c>
      <c r="F97" s="65">
        <f t="shared" si="17"/>
        <v>1.3032576</v>
      </c>
      <c r="G97" s="16">
        <f t="shared" si="20"/>
        <v>645.7933966666666</v>
      </c>
      <c r="H97" s="65">
        <f t="shared" si="21"/>
        <v>841.6351522356479</v>
      </c>
      <c r="I97" s="13" t="s">
        <v>82</v>
      </c>
      <c r="J97" s="16">
        <v>400.24652</v>
      </c>
      <c r="K97" s="16">
        <v>526.91082</v>
      </c>
      <c r="L97" s="16">
        <v>1010.22285</v>
      </c>
      <c r="M97" s="19"/>
      <c r="N97" s="19"/>
    </row>
    <row r="98" spans="1:14" ht="24">
      <c r="A98" s="14"/>
      <c r="B98" s="13">
        <v>12</v>
      </c>
      <c r="C98" s="170">
        <v>40402</v>
      </c>
      <c r="D98" s="16">
        <v>335.42</v>
      </c>
      <c r="E98" s="16">
        <v>46.674</v>
      </c>
      <c r="F98" s="65">
        <f t="shared" si="17"/>
        <v>4.0326336000000005</v>
      </c>
      <c r="G98" s="16">
        <f t="shared" si="20"/>
        <v>253.82666666666668</v>
      </c>
      <c r="H98" s="65">
        <f t="shared" si="21"/>
        <v>1023.5899445760002</v>
      </c>
      <c r="I98" s="13" t="s">
        <v>83</v>
      </c>
      <c r="J98" s="16">
        <v>271.54992</v>
      </c>
      <c r="K98" s="16">
        <v>232.3444</v>
      </c>
      <c r="L98" s="16">
        <v>257.58568</v>
      </c>
      <c r="M98" s="19"/>
      <c r="N98" s="19"/>
    </row>
    <row r="99" spans="1:14" ht="24">
      <c r="A99" s="14"/>
      <c r="B99" s="13">
        <v>13</v>
      </c>
      <c r="C99" s="170">
        <v>40411</v>
      </c>
      <c r="D99" s="16">
        <v>334.85</v>
      </c>
      <c r="E99" s="16">
        <v>20.927</v>
      </c>
      <c r="F99" s="65">
        <f t="shared" si="17"/>
        <v>1.8080928</v>
      </c>
      <c r="G99" s="16">
        <f t="shared" si="20"/>
        <v>330.81412</v>
      </c>
      <c r="H99" s="65">
        <f t="shared" si="21"/>
        <v>598.1426285103361</v>
      </c>
      <c r="I99" s="13" t="s">
        <v>84</v>
      </c>
      <c r="J99" s="16">
        <v>304.24632</v>
      </c>
      <c r="K99" s="16">
        <v>357.22767</v>
      </c>
      <c r="L99" s="16">
        <v>330.96837</v>
      </c>
      <c r="M99" s="19"/>
      <c r="N99" s="19"/>
    </row>
    <row r="100" spans="1:14" ht="24">
      <c r="A100" s="14"/>
      <c r="B100" s="13">
        <v>14</v>
      </c>
      <c r="C100" s="170">
        <v>40427</v>
      </c>
      <c r="D100" s="16">
        <v>334.58</v>
      </c>
      <c r="E100" s="16">
        <v>15.557</v>
      </c>
      <c r="F100" s="65">
        <f t="shared" si="17"/>
        <v>1.3441248000000001</v>
      </c>
      <c r="G100" s="16">
        <f t="shared" si="20"/>
        <v>461.40126000000004</v>
      </c>
      <c r="H100" s="65">
        <f t="shared" si="21"/>
        <v>620.1808763172481</v>
      </c>
      <c r="I100" s="13" t="s">
        <v>85</v>
      </c>
      <c r="J100" s="16">
        <v>221.15749</v>
      </c>
      <c r="K100" s="16">
        <v>397.87798</v>
      </c>
      <c r="L100" s="16">
        <v>765.16831</v>
      </c>
      <c r="M100" s="19"/>
      <c r="N100" s="19"/>
    </row>
    <row r="101" spans="1:14" ht="24">
      <c r="A101" s="14"/>
      <c r="B101" s="13">
        <v>15</v>
      </c>
      <c r="C101" s="170">
        <v>40433</v>
      </c>
      <c r="D101" s="16">
        <v>336.6</v>
      </c>
      <c r="E101" s="16">
        <v>146.187</v>
      </c>
      <c r="F101" s="65">
        <f t="shared" si="17"/>
        <v>12.6305568</v>
      </c>
      <c r="G101" s="16">
        <f t="shared" si="20"/>
        <v>213.6602366666667</v>
      </c>
      <c r="H101" s="65">
        <f t="shared" si="21"/>
        <v>2698.6477551197763</v>
      </c>
      <c r="I101" s="13" t="s">
        <v>86</v>
      </c>
      <c r="J101" s="16">
        <v>221.20741</v>
      </c>
      <c r="K101" s="16">
        <v>190.21918</v>
      </c>
      <c r="L101" s="16">
        <v>229.55412</v>
      </c>
      <c r="M101" s="19"/>
      <c r="N101" s="19"/>
    </row>
    <row r="102" spans="1:14" ht="24">
      <c r="A102" s="14"/>
      <c r="B102" s="13">
        <v>16</v>
      </c>
      <c r="C102" s="170">
        <v>40449</v>
      </c>
      <c r="D102" s="16">
        <v>338.08</v>
      </c>
      <c r="E102" s="16">
        <v>225.072</v>
      </c>
      <c r="F102" s="65">
        <f t="shared" si="17"/>
        <v>19.446220800000003</v>
      </c>
      <c r="G102" s="16">
        <f t="shared" si="20"/>
        <v>2452.171216666667</v>
      </c>
      <c r="H102" s="65">
        <f t="shared" si="21"/>
        <v>47685.46291870465</v>
      </c>
      <c r="I102" s="13" t="s">
        <v>87</v>
      </c>
      <c r="J102" s="16">
        <v>2275.19248</v>
      </c>
      <c r="K102" s="16">
        <v>2665.22416</v>
      </c>
      <c r="L102" s="16">
        <v>2416.09701</v>
      </c>
      <c r="M102" s="19"/>
      <c r="N102" s="19"/>
    </row>
    <row r="103" spans="1:14" ht="24">
      <c r="A103" s="14"/>
      <c r="B103" s="13">
        <v>17</v>
      </c>
      <c r="C103" s="170">
        <v>40456</v>
      </c>
      <c r="D103" s="16">
        <v>334.66</v>
      </c>
      <c r="E103" s="16">
        <v>18.23</v>
      </c>
      <c r="F103" s="65">
        <f t="shared" si="17"/>
        <v>1.575072</v>
      </c>
      <c r="G103" s="16">
        <f t="shared" si="20"/>
        <v>186.24868666666666</v>
      </c>
      <c r="H103" s="65">
        <f t="shared" si="21"/>
        <v>293.35509140543996</v>
      </c>
      <c r="I103" s="13" t="s">
        <v>88</v>
      </c>
      <c r="J103" s="16">
        <v>177.73563</v>
      </c>
      <c r="K103" s="16">
        <v>212.66983</v>
      </c>
      <c r="L103" s="16">
        <v>168.3406</v>
      </c>
      <c r="M103" s="19"/>
      <c r="N103" s="19"/>
    </row>
    <row r="104" spans="1:14" ht="24">
      <c r="A104" s="14"/>
      <c r="B104" s="13">
        <v>18</v>
      </c>
      <c r="C104" s="170">
        <v>40464</v>
      </c>
      <c r="D104" s="16">
        <v>334.43</v>
      </c>
      <c r="E104" s="16">
        <v>46.674</v>
      </c>
      <c r="F104" s="65">
        <f t="shared" si="17"/>
        <v>4.0326336000000005</v>
      </c>
      <c r="G104" s="16">
        <f t="shared" si="20"/>
        <v>194.48959666666667</v>
      </c>
      <c r="H104" s="65">
        <f t="shared" si="21"/>
        <v>784.3052823684482</v>
      </c>
      <c r="I104" s="13" t="s">
        <v>89</v>
      </c>
      <c r="J104" s="16">
        <v>175.06933</v>
      </c>
      <c r="K104" s="16">
        <v>196.25304</v>
      </c>
      <c r="L104" s="16">
        <v>212.14642</v>
      </c>
      <c r="M104" s="19"/>
      <c r="N104" s="19"/>
    </row>
    <row r="105" spans="1:14" ht="24">
      <c r="A105" s="14"/>
      <c r="B105" s="13">
        <v>19</v>
      </c>
      <c r="C105" s="170">
        <v>40478</v>
      </c>
      <c r="D105" s="16">
        <v>335.15</v>
      </c>
      <c r="E105" s="16">
        <v>31.185</v>
      </c>
      <c r="F105" s="65">
        <f t="shared" si="17"/>
        <v>2.694384</v>
      </c>
      <c r="G105" s="16">
        <f t="shared" si="20"/>
        <v>166.50395333333333</v>
      </c>
      <c r="H105" s="65">
        <f t="shared" si="21"/>
        <v>448.62558779807995</v>
      </c>
      <c r="I105" s="13" t="s">
        <v>90</v>
      </c>
      <c r="J105" s="16">
        <v>188.43044</v>
      </c>
      <c r="K105" s="16">
        <v>154.9534</v>
      </c>
      <c r="L105" s="16">
        <v>156.12802</v>
      </c>
      <c r="M105" s="19"/>
      <c r="N105" s="19"/>
    </row>
    <row r="106" spans="1:14" ht="24">
      <c r="A106" s="14"/>
      <c r="B106" s="13">
        <v>20</v>
      </c>
      <c r="C106" s="170">
        <v>40485</v>
      </c>
      <c r="D106" s="16">
        <v>334.88</v>
      </c>
      <c r="E106" s="16">
        <v>23.692</v>
      </c>
      <c r="F106" s="65">
        <f t="shared" si="17"/>
        <v>2.0469888000000003</v>
      </c>
      <c r="G106" s="16">
        <f t="shared" si="20"/>
        <v>95.21870000000001</v>
      </c>
      <c r="H106" s="65">
        <f t="shared" si="21"/>
        <v>194.91161245056006</v>
      </c>
      <c r="I106" s="13" t="s">
        <v>69</v>
      </c>
      <c r="J106" s="16">
        <v>102.46236</v>
      </c>
      <c r="K106" s="16">
        <v>101.2485</v>
      </c>
      <c r="L106" s="16">
        <v>81.94524</v>
      </c>
      <c r="M106" s="19"/>
      <c r="N106" s="19"/>
    </row>
    <row r="107" spans="1:14" ht="24">
      <c r="A107" s="14"/>
      <c r="B107" s="13">
        <v>21</v>
      </c>
      <c r="C107" s="170">
        <v>40497</v>
      </c>
      <c r="D107" s="16">
        <v>334.4</v>
      </c>
      <c r="E107" s="16">
        <v>10.85</v>
      </c>
      <c r="F107" s="65">
        <f t="shared" si="17"/>
        <v>0.93744</v>
      </c>
      <c r="G107" s="16">
        <f t="shared" si="20"/>
        <v>99.60570333333334</v>
      </c>
      <c r="H107" s="65">
        <f t="shared" si="21"/>
        <v>93.37437053280001</v>
      </c>
      <c r="I107" s="13" t="s">
        <v>91</v>
      </c>
      <c r="J107" s="16">
        <v>78.75058</v>
      </c>
      <c r="K107" s="16">
        <v>106.44351</v>
      </c>
      <c r="L107" s="16">
        <v>113.62302</v>
      </c>
      <c r="M107" s="19"/>
      <c r="N107" s="19"/>
    </row>
    <row r="108" spans="1:14" ht="24">
      <c r="A108" s="14"/>
      <c r="B108" s="13">
        <v>22</v>
      </c>
      <c r="C108" s="170">
        <v>40504</v>
      </c>
      <c r="D108" s="16">
        <v>334.38</v>
      </c>
      <c r="E108" s="16">
        <v>10.04</v>
      </c>
      <c r="F108" s="65">
        <f t="shared" si="17"/>
        <v>0.867456</v>
      </c>
      <c r="G108" s="16">
        <f t="shared" si="20"/>
        <v>86.11591333333332</v>
      </c>
      <c r="H108" s="65">
        <f t="shared" si="21"/>
        <v>74.70176571648</v>
      </c>
      <c r="I108" s="13" t="s">
        <v>92</v>
      </c>
      <c r="J108" s="16">
        <v>72.7916</v>
      </c>
      <c r="K108" s="16">
        <v>98.94148</v>
      </c>
      <c r="L108" s="16">
        <v>86.61466</v>
      </c>
      <c r="M108" s="19"/>
      <c r="N108" s="19"/>
    </row>
    <row r="109" spans="1:14" ht="24">
      <c r="A109" s="14"/>
      <c r="B109" s="13">
        <v>23</v>
      </c>
      <c r="C109" s="170">
        <v>40520</v>
      </c>
      <c r="D109" s="16">
        <v>333.89</v>
      </c>
      <c r="E109" s="16">
        <v>0.48</v>
      </c>
      <c r="F109" s="65">
        <f t="shared" si="17"/>
        <v>0.041472</v>
      </c>
      <c r="G109" s="16">
        <f t="shared" si="20"/>
        <v>11.33799</v>
      </c>
      <c r="H109" s="65">
        <f t="shared" si="21"/>
        <v>0.47020912128000003</v>
      </c>
      <c r="I109" s="13" t="s">
        <v>70</v>
      </c>
      <c r="J109" s="16">
        <v>4.95264</v>
      </c>
      <c r="K109" s="16">
        <v>13.87805</v>
      </c>
      <c r="L109" s="16">
        <v>15.18328</v>
      </c>
      <c r="M109" s="19"/>
      <c r="N109" s="19"/>
    </row>
    <row r="110" spans="1:14" ht="24">
      <c r="A110" s="14"/>
      <c r="B110" s="13">
        <v>24</v>
      </c>
      <c r="C110" s="170">
        <v>40525</v>
      </c>
      <c r="D110" s="16">
        <v>334.01</v>
      </c>
      <c r="E110" s="16">
        <v>1.88</v>
      </c>
      <c r="F110" s="65">
        <f t="shared" si="17"/>
        <v>0.162432</v>
      </c>
      <c r="G110" s="16">
        <f t="shared" si="20"/>
        <v>14.882600000000002</v>
      </c>
      <c r="H110" s="65">
        <f t="shared" si="21"/>
        <v>2.4174104832000003</v>
      </c>
      <c r="I110" s="13" t="s">
        <v>71</v>
      </c>
      <c r="J110" s="16">
        <v>17.12591</v>
      </c>
      <c r="K110" s="16">
        <v>16.79951</v>
      </c>
      <c r="L110" s="16">
        <v>10.72238</v>
      </c>
      <c r="M110" s="19"/>
      <c r="N110" s="19"/>
    </row>
    <row r="111" spans="1:14" ht="24">
      <c r="A111" s="14"/>
      <c r="B111" s="13">
        <v>25</v>
      </c>
      <c r="C111" s="170">
        <v>40538</v>
      </c>
      <c r="D111" s="16">
        <v>333.9</v>
      </c>
      <c r="E111" s="16">
        <v>0.443</v>
      </c>
      <c r="F111" s="65">
        <f t="shared" si="17"/>
        <v>0.0382752</v>
      </c>
      <c r="G111" s="16">
        <f t="shared" si="20"/>
        <v>16.4323</v>
      </c>
      <c r="H111" s="65">
        <f t="shared" si="21"/>
        <v>0.6289495689600001</v>
      </c>
      <c r="I111" s="13" t="s">
        <v>93</v>
      </c>
      <c r="J111" s="16">
        <v>12.06847</v>
      </c>
      <c r="K111" s="16">
        <v>14.04962</v>
      </c>
      <c r="L111" s="16">
        <v>23.17881</v>
      </c>
      <c r="M111" s="19"/>
      <c r="N111" s="19"/>
    </row>
    <row r="112" spans="1:14" ht="24">
      <c r="A112" s="14"/>
      <c r="B112" s="13">
        <v>26</v>
      </c>
      <c r="C112" s="170">
        <v>40551</v>
      </c>
      <c r="D112" s="16">
        <v>333.89</v>
      </c>
      <c r="E112" s="16">
        <v>0.465</v>
      </c>
      <c r="F112" s="65">
        <f t="shared" si="17"/>
        <v>0.040176</v>
      </c>
      <c r="G112" s="16">
        <f t="shared" si="20"/>
        <v>134.95569666666668</v>
      </c>
      <c r="H112" s="65">
        <f t="shared" si="21"/>
        <v>5.421980069280001</v>
      </c>
      <c r="I112" s="13" t="s">
        <v>94</v>
      </c>
      <c r="J112" s="16">
        <v>143.40258</v>
      </c>
      <c r="K112" s="16">
        <v>151.01928</v>
      </c>
      <c r="L112" s="16">
        <v>110.44523</v>
      </c>
      <c r="M112" s="19"/>
      <c r="N112" s="19"/>
    </row>
    <row r="113" spans="1:14" ht="24">
      <c r="A113" s="14"/>
      <c r="B113" s="13">
        <v>27</v>
      </c>
      <c r="C113" s="170">
        <v>40557</v>
      </c>
      <c r="D113" s="16">
        <v>333.88</v>
      </c>
      <c r="E113" s="16">
        <v>0.436</v>
      </c>
      <c r="F113" s="65">
        <f t="shared" si="17"/>
        <v>0.0376704</v>
      </c>
      <c r="G113" s="16">
        <f t="shared" si="20"/>
        <v>127.59249666666666</v>
      </c>
      <c r="H113" s="65">
        <f t="shared" si="21"/>
        <v>4.806460386432</v>
      </c>
      <c r="I113" s="13" t="s">
        <v>95</v>
      </c>
      <c r="J113" s="16">
        <v>120.20763</v>
      </c>
      <c r="K113" s="16">
        <v>114.7912</v>
      </c>
      <c r="L113" s="16">
        <v>147.77866</v>
      </c>
      <c r="M113" s="19"/>
      <c r="N113" s="19"/>
    </row>
    <row r="114" spans="1:14" ht="24">
      <c r="A114" s="14"/>
      <c r="B114" s="13">
        <v>28</v>
      </c>
      <c r="C114" s="170">
        <v>40569</v>
      </c>
      <c r="D114" s="16">
        <v>333.9</v>
      </c>
      <c r="E114" s="16">
        <v>0.678</v>
      </c>
      <c r="F114" s="65">
        <f t="shared" si="17"/>
        <v>0.058579200000000005</v>
      </c>
      <c r="G114" s="16">
        <f t="shared" si="20"/>
        <v>138.73</v>
      </c>
      <c r="H114" s="65">
        <f t="shared" si="21"/>
        <v>8.126692416000001</v>
      </c>
      <c r="I114" s="13" t="s">
        <v>96</v>
      </c>
      <c r="J114" s="16">
        <v>146.1039</v>
      </c>
      <c r="K114" s="16">
        <v>125.71065</v>
      </c>
      <c r="L114" s="16">
        <v>144.37545</v>
      </c>
      <c r="M114" s="19"/>
      <c r="N114" s="19"/>
    </row>
    <row r="115" spans="1:14" ht="24">
      <c r="A115" s="14"/>
      <c r="B115" s="13">
        <v>29</v>
      </c>
      <c r="C115" s="170">
        <v>40578</v>
      </c>
      <c r="D115" s="16">
        <v>333.89</v>
      </c>
      <c r="E115" s="16">
        <v>0.458</v>
      </c>
      <c r="F115" s="65">
        <f t="shared" si="17"/>
        <v>0.0395712</v>
      </c>
      <c r="G115" s="16">
        <f t="shared" si="20"/>
        <v>64.11638</v>
      </c>
      <c r="H115" s="65">
        <f t="shared" si="21"/>
        <v>2.5371620962560004</v>
      </c>
      <c r="I115" s="13" t="s">
        <v>97</v>
      </c>
      <c r="J115" s="16">
        <v>68.40611</v>
      </c>
      <c r="K115" s="16">
        <v>61.30521</v>
      </c>
      <c r="L115" s="16">
        <v>62.63782</v>
      </c>
      <c r="M115" s="19"/>
      <c r="N115" s="19"/>
    </row>
    <row r="116" spans="1:14" ht="24">
      <c r="A116" s="14"/>
      <c r="B116" s="13">
        <v>30</v>
      </c>
      <c r="C116" s="170">
        <v>40588</v>
      </c>
      <c r="D116" s="16">
        <v>333.87</v>
      </c>
      <c r="E116" s="16">
        <v>0.421</v>
      </c>
      <c r="F116" s="65">
        <f t="shared" si="17"/>
        <v>0.0363744</v>
      </c>
      <c r="G116" s="16">
        <f t="shared" si="20"/>
        <v>66.85103</v>
      </c>
      <c r="H116" s="65">
        <f t="shared" si="21"/>
        <v>2.431666105632</v>
      </c>
      <c r="I116" s="13" t="s">
        <v>98</v>
      </c>
      <c r="J116" s="16">
        <v>63.77214</v>
      </c>
      <c r="K116" s="16">
        <v>68.63612</v>
      </c>
      <c r="L116" s="16">
        <v>68.14483</v>
      </c>
      <c r="M116" s="19"/>
      <c r="N116" s="19"/>
    </row>
    <row r="117" spans="1:14" ht="24">
      <c r="A117" s="14"/>
      <c r="B117" s="13">
        <v>31</v>
      </c>
      <c r="C117" s="170">
        <v>40597</v>
      </c>
      <c r="D117" s="16">
        <v>333.8</v>
      </c>
      <c r="E117" s="16">
        <v>0.166</v>
      </c>
      <c r="F117" s="65">
        <f t="shared" si="17"/>
        <v>0.014342400000000002</v>
      </c>
      <c r="G117" s="16">
        <f t="shared" si="20"/>
        <v>73.51854333333333</v>
      </c>
      <c r="H117" s="65">
        <f t="shared" si="21"/>
        <v>1.054432355904</v>
      </c>
      <c r="I117" s="13" t="s">
        <v>99</v>
      </c>
      <c r="J117" s="16">
        <v>74.55935</v>
      </c>
      <c r="K117" s="16">
        <v>67.62568</v>
      </c>
      <c r="L117" s="16">
        <v>78.3706</v>
      </c>
      <c r="M117" s="19"/>
      <c r="N117" s="19"/>
    </row>
    <row r="118" spans="1:14" ht="24">
      <c r="A118" s="14"/>
      <c r="B118" s="13">
        <v>32</v>
      </c>
      <c r="C118" s="170">
        <v>40609</v>
      </c>
      <c r="D118" s="16">
        <v>334.27</v>
      </c>
      <c r="E118" s="16">
        <v>0.286</v>
      </c>
      <c r="F118" s="65">
        <f t="shared" si="17"/>
        <v>0.0247104</v>
      </c>
      <c r="G118" s="16">
        <f t="shared" si="20"/>
        <v>21.149686666666668</v>
      </c>
      <c r="H118" s="65">
        <f t="shared" si="21"/>
        <v>0.522617217408</v>
      </c>
      <c r="I118" s="13" t="s">
        <v>100</v>
      </c>
      <c r="J118" s="16">
        <v>16.95014</v>
      </c>
      <c r="K118" s="16">
        <v>25.88095</v>
      </c>
      <c r="L118" s="16">
        <v>20.61797</v>
      </c>
      <c r="M118" s="19"/>
      <c r="N118" s="19"/>
    </row>
    <row r="119" spans="1:14" ht="24">
      <c r="A119" s="14"/>
      <c r="B119" s="13">
        <v>33</v>
      </c>
      <c r="C119" s="170">
        <v>40616</v>
      </c>
      <c r="D119" s="16">
        <v>334.28</v>
      </c>
      <c r="E119" s="16">
        <v>0.302</v>
      </c>
      <c r="F119" s="65">
        <f t="shared" si="17"/>
        <v>0.0260928</v>
      </c>
      <c r="G119" s="16">
        <f t="shared" si="20"/>
        <v>22.00473</v>
      </c>
      <c r="H119" s="65">
        <f t="shared" si="21"/>
        <v>0.574165018944</v>
      </c>
      <c r="I119" s="13" t="s">
        <v>108</v>
      </c>
      <c r="J119" s="16">
        <v>29.92502</v>
      </c>
      <c r="K119" s="16">
        <v>16.81379</v>
      </c>
      <c r="L119" s="16">
        <v>19.27538</v>
      </c>
      <c r="M119" s="19"/>
      <c r="N119" s="19"/>
    </row>
    <row r="120" spans="1:14" ht="24.75" thickBot="1">
      <c r="A120" s="82"/>
      <c r="B120" s="67">
        <v>34</v>
      </c>
      <c r="C120" s="171">
        <v>40626</v>
      </c>
      <c r="D120" s="68">
        <v>334.19</v>
      </c>
      <c r="E120" s="68">
        <v>0.274</v>
      </c>
      <c r="F120" s="69">
        <f t="shared" si="17"/>
        <v>0.023673600000000003</v>
      </c>
      <c r="G120" s="68">
        <f t="shared" si="20"/>
        <v>19.359143333333336</v>
      </c>
      <c r="H120" s="69">
        <f t="shared" si="21"/>
        <v>0.4583006156160001</v>
      </c>
      <c r="I120" s="67" t="s">
        <v>109</v>
      </c>
      <c r="J120" s="68">
        <v>23.64951</v>
      </c>
      <c r="K120" s="68">
        <v>18.4734</v>
      </c>
      <c r="L120" s="68">
        <v>15.95452</v>
      </c>
      <c r="M120" s="19"/>
      <c r="N120" s="19"/>
    </row>
    <row r="121" spans="1:14" ht="24">
      <c r="A121" s="14"/>
      <c r="B121" s="13">
        <v>1</v>
      </c>
      <c r="C121" s="170">
        <v>40640</v>
      </c>
      <c r="D121" s="16">
        <v>334.15</v>
      </c>
      <c r="E121" s="16">
        <v>0.323</v>
      </c>
      <c r="F121" s="65">
        <f t="shared" si="17"/>
        <v>0.027907200000000004</v>
      </c>
      <c r="G121" s="16">
        <f t="shared" si="20"/>
        <v>5.908196666666666</v>
      </c>
      <c r="H121" s="65">
        <f t="shared" si="21"/>
        <v>0.164881226016</v>
      </c>
      <c r="I121" s="13" t="s">
        <v>101</v>
      </c>
      <c r="J121" s="16">
        <v>4.77425</v>
      </c>
      <c r="K121" s="16">
        <v>9.31199</v>
      </c>
      <c r="L121" s="16">
        <v>3.63835</v>
      </c>
      <c r="M121" s="19"/>
      <c r="N121" s="19"/>
    </row>
    <row r="122" spans="1:14" ht="24">
      <c r="A122" s="14"/>
      <c r="B122" s="13">
        <v>2</v>
      </c>
      <c r="C122" s="170">
        <v>40652</v>
      </c>
      <c r="D122" s="16">
        <v>334.12</v>
      </c>
      <c r="E122" s="16">
        <v>0.216</v>
      </c>
      <c r="F122" s="65">
        <f t="shared" si="17"/>
        <v>0.0186624</v>
      </c>
      <c r="G122" s="16">
        <f t="shared" si="20"/>
        <v>11.859776666666667</v>
      </c>
      <c r="H122" s="65">
        <f t="shared" si="21"/>
        <v>0.221331896064</v>
      </c>
      <c r="I122" s="13" t="s">
        <v>110</v>
      </c>
      <c r="J122" s="16">
        <v>5.04732</v>
      </c>
      <c r="K122" s="16">
        <v>13.56089</v>
      </c>
      <c r="L122" s="16">
        <v>16.97112</v>
      </c>
      <c r="M122" s="19"/>
      <c r="N122" s="19"/>
    </row>
    <row r="123" spans="1:14" ht="24">
      <c r="A123" s="14"/>
      <c r="B123" s="13">
        <v>3</v>
      </c>
      <c r="C123" s="170">
        <v>40660</v>
      </c>
      <c r="D123" s="16">
        <v>334.56</v>
      </c>
      <c r="E123" s="16">
        <v>14.72</v>
      </c>
      <c r="F123" s="65">
        <f t="shared" si="17"/>
        <v>1.271808</v>
      </c>
      <c r="G123" s="16">
        <f t="shared" si="20"/>
        <v>1.4924966666666666</v>
      </c>
      <c r="H123" s="65">
        <f t="shared" si="21"/>
        <v>1.89816920064</v>
      </c>
      <c r="I123" s="13" t="s">
        <v>103</v>
      </c>
      <c r="J123" s="16">
        <v>1.36907</v>
      </c>
      <c r="K123" s="16">
        <v>0.71893</v>
      </c>
      <c r="L123" s="16">
        <v>2.38949</v>
      </c>
      <c r="M123" s="19"/>
      <c r="N123" s="19"/>
    </row>
    <row r="124" spans="1:14" ht="24">
      <c r="A124" s="14"/>
      <c r="B124" s="13">
        <v>4</v>
      </c>
      <c r="C124" s="81">
        <v>19853</v>
      </c>
      <c r="D124" s="16">
        <v>334.55</v>
      </c>
      <c r="E124" s="16">
        <v>17.975</v>
      </c>
      <c r="F124" s="65">
        <f t="shared" si="17"/>
        <v>1.5530400000000002</v>
      </c>
      <c r="G124" s="16">
        <f t="shared" si="20"/>
        <v>135.15291</v>
      </c>
      <c r="H124" s="65">
        <f t="shared" si="21"/>
        <v>209.8978753464</v>
      </c>
      <c r="I124" s="13" t="s">
        <v>104</v>
      </c>
      <c r="J124" s="16">
        <v>151.71092</v>
      </c>
      <c r="K124" s="16">
        <v>106.60636</v>
      </c>
      <c r="L124" s="16">
        <v>147.14145</v>
      </c>
      <c r="M124" s="19"/>
      <c r="N124" s="19"/>
    </row>
    <row r="125" spans="1:14" ht="24">
      <c r="A125" s="14"/>
      <c r="B125" s="13">
        <v>5</v>
      </c>
      <c r="C125" s="81">
        <v>19863</v>
      </c>
      <c r="D125" s="16">
        <v>335.33</v>
      </c>
      <c r="E125" s="16">
        <v>59.823</v>
      </c>
      <c r="F125" s="65">
        <f t="shared" si="17"/>
        <v>5.1687072</v>
      </c>
      <c r="G125" s="16">
        <f t="shared" si="20"/>
        <v>757.3195466666666</v>
      </c>
      <c r="H125" s="65">
        <f t="shared" si="21"/>
        <v>3914.3629935567355</v>
      </c>
      <c r="I125" s="13" t="s">
        <v>105</v>
      </c>
      <c r="J125" s="16">
        <v>750.23527</v>
      </c>
      <c r="K125" s="16">
        <v>718.96289</v>
      </c>
      <c r="L125" s="16">
        <v>802.76048</v>
      </c>
      <c r="M125" s="19"/>
      <c r="N125" s="19"/>
    </row>
    <row r="126" spans="1:14" ht="24">
      <c r="A126" s="14"/>
      <c r="B126" s="13">
        <v>6</v>
      </c>
      <c r="C126" s="81">
        <v>19869</v>
      </c>
      <c r="D126" s="16">
        <v>334.59</v>
      </c>
      <c r="E126" s="16">
        <v>21.994</v>
      </c>
      <c r="F126" s="65">
        <f t="shared" si="17"/>
        <v>1.9002816</v>
      </c>
      <c r="G126" s="16">
        <f t="shared" si="20"/>
        <v>973.9036</v>
      </c>
      <c r="H126" s="65">
        <f t="shared" si="21"/>
        <v>1850.69109125376</v>
      </c>
      <c r="I126" s="13" t="s">
        <v>106</v>
      </c>
      <c r="J126" s="16">
        <v>946.39651</v>
      </c>
      <c r="K126" s="16">
        <v>1012.2306</v>
      </c>
      <c r="L126" s="16">
        <v>963.08369</v>
      </c>
      <c r="M126" s="19"/>
      <c r="N126" s="19"/>
    </row>
    <row r="127" spans="1:14" ht="24">
      <c r="A127" s="14"/>
      <c r="B127" s="13">
        <v>7</v>
      </c>
      <c r="C127" s="81">
        <v>19883</v>
      </c>
      <c r="D127" s="16">
        <v>334.55</v>
      </c>
      <c r="E127" s="16">
        <v>17.975</v>
      </c>
      <c r="F127" s="65">
        <f t="shared" si="17"/>
        <v>1.5530400000000002</v>
      </c>
      <c r="G127" s="16">
        <f t="shared" si="20"/>
        <v>405.2821033333333</v>
      </c>
      <c r="H127" s="65">
        <f t="shared" si="21"/>
        <v>629.4193177608</v>
      </c>
      <c r="I127" s="13" t="s">
        <v>78</v>
      </c>
      <c r="J127" s="16">
        <v>311.95408</v>
      </c>
      <c r="K127" s="16">
        <v>362.41985</v>
      </c>
      <c r="L127" s="16">
        <v>541.47238</v>
      </c>
      <c r="M127" s="19"/>
      <c r="N127" s="19"/>
    </row>
    <row r="128" spans="1:14" ht="24">
      <c r="A128" s="14"/>
      <c r="B128" s="13">
        <v>8</v>
      </c>
      <c r="C128" s="81">
        <v>19893</v>
      </c>
      <c r="D128" s="16">
        <v>335.33</v>
      </c>
      <c r="E128" s="16">
        <v>59.823</v>
      </c>
      <c r="F128" s="65">
        <f t="shared" si="17"/>
        <v>5.1687072</v>
      </c>
      <c r="G128" s="16">
        <f t="shared" si="20"/>
        <v>168.04294333333334</v>
      </c>
      <c r="H128" s="65">
        <f t="shared" si="21"/>
        <v>868.564771116192</v>
      </c>
      <c r="I128" s="13" t="s">
        <v>79</v>
      </c>
      <c r="J128" s="16">
        <v>187.35883</v>
      </c>
      <c r="K128" s="16">
        <v>164.2888</v>
      </c>
      <c r="L128" s="16">
        <v>152.4812</v>
      </c>
      <c r="M128" s="19"/>
      <c r="N128" s="19"/>
    </row>
    <row r="129" spans="1:14" ht="24">
      <c r="A129" s="14"/>
      <c r="B129" s="13">
        <v>9</v>
      </c>
      <c r="C129" s="81">
        <v>19905</v>
      </c>
      <c r="D129" s="16">
        <v>334.59</v>
      </c>
      <c r="E129" s="16">
        <v>21.994</v>
      </c>
      <c r="F129" s="65">
        <f t="shared" si="17"/>
        <v>1.9002816</v>
      </c>
      <c r="G129" s="16">
        <f t="shared" si="20"/>
        <v>89.50697000000001</v>
      </c>
      <c r="H129" s="65">
        <f t="shared" si="21"/>
        <v>170.08844816275203</v>
      </c>
      <c r="I129" s="13" t="s">
        <v>80</v>
      </c>
      <c r="J129" s="16">
        <v>101.90214</v>
      </c>
      <c r="K129" s="16">
        <v>97.69215</v>
      </c>
      <c r="L129" s="16">
        <v>68.92662</v>
      </c>
      <c r="M129" s="19"/>
      <c r="N129" s="19"/>
    </row>
    <row r="130" spans="1:14" ht="24">
      <c r="A130" s="14"/>
      <c r="B130" s="13">
        <v>10</v>
      </c>
      <c r="C130" s="81">
        <v>19913</v>
      </c>
      <c r="D130" s="16">
        <v>333.98</v>
      </c>
      <c r="E130" s="16">
        <v>1.601</v>
      </c>
      <c r="F130" s="65">
        <f t="shared" si="17"/>
        <v>0.13832640000000002</v>
      </c>
      <c r="G130" s="16">
        <f t="shared" si="20"/>
        <v>29.53622</v>
      </c>
      <c r="H130" s="65">
        <f t="shared" si="21"/>
        <v>4.085638982208001</v>
      </c>
      <c r="I130" s="13" t="s">
        <v>81</v>
      </c>
      <c r="J130" s="16">
        <v>39.03517</v>
      </c>
      <c r="K130" s="16">
        <v>22.04079</v>
      </c>
      <c r="L130" s="16">
        <v>27.5327</v>
      </c>
      <c r="M130" s="19"/>
      <c r="N130" s="19"/>
    </row>
    <row r="131" spans="1:14" ht="24">
      <c r="A131" s="14"/>
      <c r="B131" s="13">
        <v>11</v>
      </c>
      <c r="C131" s="81">
        <v>19923</v>
      </c>
      <c r="D131" s="16">
        <v>334.7</v>
      </c>
      <c r="E131" s="16">
        <v>30.067</v>
      </c>
      <c r="F131" s="65">
        <f t="shared" si="17"/>
        <v>2.5977888</v>
      </c>
      <c r="G131" s="16">
        <f t="shared" si="20"/>
        <v>451.4122466666667</v>
      </c>
      <c r="H131" s="65">
        <f t="shared" si="21"/>
        <v>1172.673678573504</v>
      </c>
      <c r="I131" s="13" t="s">
        <v>82</v>
      </c>
      <c r="J131" s="16">
        <v>376.15442</v>
      </c>
      <c r="K131" s="16">
        <v>358.90357</v>
      </c>
      <c r="L131" s="16">
        <v>619.17875</v>
      </c>
      <c r="M131" s="19"/>
      <c r="N131" s="19"/>
    </row>
    <row r="132" spans="1:14" ht="24">
      <c r="A132" s="14"/>
      <c r="B132" s="13">
        <v>12</v>
      </c>
      <c r="C132" s="81">
        <v>19926</v>
      </c>
      <c r="D132" s="16">
        <v>334.57</v>
      </c>
      <c r="E132" s="16">
        <v>22.953</v>
      </c>
      <c r="F132" s="65">
        <f t="shared" si="17"/>
        <v>1.9831392</v>
      </c>
      <c r="G132" s="16">
        <f t="shared" si="20"/>
        <v>143.30941333333334</v>
      </c>
      <c r="H132" s="65">
        <f t="shared" si="21"/>
        <v>284.202515310336</v>
      </c>
      <c r="I132" s="13" t="s">
        <v>83</v>
      </c>
      <c r="J132" s="16">
        <v>163.79573</v>
      </c>
      <c r="K132" s="16">
        <v>149.61554</v>
      </c>
      <c r="L132" s="16">
        <v>116.51697</v>
      </c>
      <c r="M132" s="19"/>
      <c r="N132" s="19"/>
    </row>
    <row r="133" spans="1:14" ht="24">
      <c r="A133" s="14"/>
      <c r="B133" s="13">
        <v>13</v>
      </c>
      <c r="C133" s="81">
        <v>19937</v>
      </c>
      <c r="D133" s="16">
        <v>336.9</v>
      </c>
      <c r="E133" s="16">
        <v>174.162</v>
      </c>
      <c r="F133" s="65">
        <f t="shared" si="17"/>
        <v>15.0475968</v>
      </c>
      <c r="G133" s="16">
        <f t="shared" si="20"/>
        <v>2156.7706233333333</v>
      </c>
      <c r="H133" s="65">
        <f t="shared" si="21"/>
        <v>32454.214730004674</v>
      </c>
      <c r="I133" s="13" t="s">
        <v>84</v>
      </c>
      <c r="J133" s="16">
        <v>2033.03726</v>
      </c>
      <c r="K133" s="16">
        <v>2092.38343</v>
      </c>
      <c r="L133" s="16">
        <v>2344.89118</v>
      </c>
      <c r="M133" s="19"/>
      <c r="N133" s="19"/>
    </row>
    <row r="134" spans="1:14" ht="24">
      <c r="A134" s="14"/>
      <c r="B134" s="13">
        <v>14</v>
      </c>
      <c r="C134" s="81">
        <v>19938</v>
      </c>
      <c r="D134" s="16">
        <v>335.68</v>
      </c>
      <c r="E134" s="16">
        <v>93.355</v>
      </c>
      <c r="F134" s="65">
        <f t="shared" si="17"/>
        <v>8.065872</v>
      </c>
      <c r="G134" s="16">
        <f t="shared" si="20"/>
        <v>259.4190833333333</v>
      </c>
      <c r="H134" s="65">
        <f t="shared" si="21"/>
        <v>2092.441120524</v>
      </c>
      <c r="I134" s="13" t="s">
        <v>85</v>
      </c>
      <c r="J134" s="16">
        <v>184.33774</v>
      </c>
      <c r="K134" s="16">
        <v>364.42453</v>
      </c>
      <c r="L134" s="16">
        <v>229.49498</v>
      </c>
      <c r="M134" s="19"/>
      <c r="N134" s="19"/>
    </row>
    <row r="135" spans="1:14" ht="24">
      <c r="A135" s="14"/>
      <c r="B135" s="13">
        <v>15</v>
      </c>
      <c r="C135" s="81">
        <v>19959</v>
      </c>
      <c r="D135" s="16">
        <v>335.4</v>
      </c>
      <c r="E135" s="16">
        <v>71.004</v>
      </c>
      <c r="F135" s="65">
        <f t="shared" si="17"/>
        <v>6.1347456000000005</v>
      </c>
      <c r="G135" s="16">
        <f t="shared" si="20"/>
        <v>233.92224000000002</v>
      </c>
      <c r="H135" s="65">
        <f t="shared" si="21"/>
        <v>1435.0534325821443</v>
      </c>
      <c r="I135" s="13" t="s">
        <v>86</v>
      </c>
      <c r="J135" s="16">
        <v>241.25701</v>
      </c>
      <c r="K135" s="16">
        <v>202.23936</v>
      </c>
      <c r="L135" s="16">
        <v>258.27035</v>
      </c>
      <c r="M135" s="19"/>
      <c r="N135" s="19"/>
    </row>
    <row r="136" spans="1:14" ht="24">
      <c r="A136" s="14"/>
      <c r="B136" s="13">
        <v>15</v>
      </c>
      <c r="C136" s="81">
        <v>19973</v>
      </c>
      <c r="D136" s="16">
        <v>335.74</v>
      </c>
      <c r="E136" s="16">
        <v>95.056</v>
      </c>
      <c r="F136" s="65">
        <f t="shared" si="17"/>
        <v>8.2128384</v>
      </c>
      <c r="G136" s="16">
        <f t="shared" si="20"/>
        <v>870.22086</v>
      </c>
      <c r="H136" s="65">
        <f t="shared" si="21"/>
        <v>7146.983295489024</v>
      </c>
      <c r="I136" s="13" t="s">
        <v>87</v>
      </c>
      <c r="J136" s="16">
        <v>837.10928</v>
      </c>
      <c r="K136" s="16">
        <v>821.94486</v>
      </c>
      <c r="L136" s="16">
        <v>951.60844</v>
      </c>
      <c r="M136" s="19"/>
      <c r="N136" s="19"/>
    </row>
    <row r="137" spans="1:14" ht="24">
      <c r="A137" s="14"/>
      <c r="B137" s="13">
        <v>16</v>
      </c>
      <c r="C137" s="81">
        <v>19974</v>
      </c>
      <c r="D137" s="16">
        <v>336.28</v>
      </c>
      <c r="E137" s="16">
        <v>135.065</v>
      </c>
      <c r="F137" s="65">
        <f t="shared" si="17"/>
        <v>11.669616</v>
      </c>
      <c r="G137" s="16">
        <f t="shared" si="20"/>
        <v>913.3572933333334</v>
      </c>
      <c r="H137" s="65">
        <f t="shared" si="21"/>
        <v>10658.52888399936</v>
      </c>
      <c r="I137" s="13" t="s">
        <v>88</v>
      </c>
      <c r="J137" s="16">
        <v>844.73616</v>
      </c>
      <c r="K137" s="16">
        <v>1034.3485</v>
      </c>
      <c r="L137" s="16">
        <v>860.98722</v>
      </c>
      <c r="M137" s="19"/>
      <c r="N137" s="19"/>
    </row>
    <row r="138" spans="1:14" ht="24">
      <c r="A138" s="14"/>
      <c r="B138" s="13">
        <v>17</v>
      </c>
      <c r="C138" s="81">
        <v>19996</v>
      </c>
      <c r="D138" s="16">
        <v>337.3</v>
      </c>
      <c r="E138" s="16">
        <v>222.012</v>
      </c>
      <c r="F138" s="65">
        <f t="shared" si="17"/>
        <v>19.181836800000003</v>
      </c>
      <c r="G138" s="16">
        <f t="shared" si="20"/>
        <v>1711.5507800000003</v>
      </c>
      <c r="H138" s="65">
        <f t="shared" si="21"/>
        <v>32830.687736872715</v>
      </c>
      <c r="I138" s="13" t="s">
        <v>89</v>
      </c>
      <c r="J138" s="16">
        <v>1764.15296</v>
      </c>
      <c r="K138" s="16">
        <v>1644.06478</v>
      </c>
      <c r="L138" s="16">
        <v>1726.4346</v>
      </c>
      <c r="M138" s="19"/>
      <c r="N138" s="19"/>
    </row>
    <row r="139" spans="1:14" ht="24">
      <c r="A139" s="14"/>
      <c r="B139" s="13">
        <v>18</v>
      </c>
      <c r="C139" s="81">
        <v>20004</v>
      </c>
      <c r="D139" s="16">
        <v>335.44</v>
      </c>
      <c r="E139" s="16">
        <v>77.336</v>
      </c>
      <c r="F139" s="65">
        <f t="shared" si="17"/>
        <v>6.6818304</v>
      </c>
      <c r="G139" s="16">
        <f t="shared" si="20"/>
        <v>415.53440666666665</v>
      </c>
      <c r="H139" s="65">
        <f t="shared" si="21"/>
        <v>2776.530430711296</v>
      </c>
      <c r="I139" s="13" t="s">
        <v>90</v>
      </c>
      <c r="J139" s="16">
        <v>411.63915</v>
      </c>
      <c r="K139" s="16">
        <v>458.82735</v>
      </c>
      <c r="L139" s="16">
        <v>376.13672</v>
      </c>
      <c r="M139" s="19"/>
      <c r="N139" s="19"/>
    </row>
    <row r="140" spans="1:14" ht="24">
      <c r="A140" s="14"/>
      <c r="B140" s="13">
        <v>19</v>
      </c>
      <c r="C140" s="81">
        <v>20016</v>
      </c>
      <c r="D140" s="16">
        <v>335.05</v>
      </c>
      <c r="E140" s="16">
        <v>47.033</v>
      </c>
      <c r="F140" s="65">
        <f t="shared" si="17"/>
        <v>4.063651200000001</v>
      </c>
      <c r="G140" s="16">
        <f t="shared" si="20"/>
        <v>306.05324666666667</v>
      </c>
      <c r="H140" s="65">
        <f t="shared" si="21"/>
        <v>1243.6936430808962</v>
      </c>
      <c r="I140" s="13" t="s">
        <v>69</v>
      </c>
      <c r="J140" s="16">
        <v>290.6408</v>
      </c>
      <c r="K140" s="16">
        <v>352.13168</v>
      </c>
      <c r="L140" s="16">
        <v>275.38726</v>
      </c>
      <c r="M140" s="19"/>
      <c r="N140" s="19"/>
    </row>
    <row r="141" spans="1:14" ht="24">
      <c r="A141" s="14"/>
      <c r="B141" s="13">
        <v>20</v>
      </c>
      <c r="C141" s="81">
        <v>20024</v>
      </c>
      <c r="D141" s="16">
        <v>334.77</v>
      </c>
      <c r="E141" s="16">
        <v>29.407</v>
      </c>
      <c r="F141" s="65">
        <f t="shared" si="17"/>
        <v>2.5407648000000003</v>
      </c>
      <c r="G141" s="16">
        <f t="shared" si="20"/>
        <v>171.05844666666667</v>
      </c>
      <c r="H141" s="65">
        <f t="shared" si="21"/>
        <v>434.61928003334407</v>
      </c>
      <c r="I141" s="13" t="s">
        <v>91</v>
      </c>
      <c r="J141" s="16">
        <v>178.81183</v>
      </c>
      <c r="K141" s="16">
        <v>158.83732</v>
      </c>
      <c r="L141" s="16">
        <v>175.52619</v>
      </c>
      <c r="M141" s="19"/>
      <c r="N141" s="19"/>
    </row>
    <row r="142" spans="1:14" ht="24">
      <c r="A142" s="14"/>
      <c r="B142" s="13">
        <v>21</v>
      </c>
      <c r="C142" s="81">
        <v>20036</v>
      </c>
      <c r="D142" s="16">
        <v>334.7</v>
      </c>
      <c r="E142" s="16">
        <v>24.492</v>
      </c>
      <c r="F142" s="65">
        <f t="shared" si="17"/>
        <v>2.1161088</v>
      </c>
      <c r="G142" s="16">
        <f t="shared" si="20"/>
        <v>70.51675666666667</v>
      </c>
      <c r="H142" s="65">
        <f t="shared" si="21"/>
        <v>149.221129329792</v>
      </c>
      <c r="I142" s="13" t="s">
        <v>92</v>
      </c>
      <c r="J142" s="16">
        <v>68.80916</v>
      </c>
      <c r="K142" s="16">
        <v>84.31532</v>
      </c>
      <c r="L142" s="16">
        <v>58.42579</v>
      </c>
      <c r="M142" s="19"/>
      <c r="N142" s="19"/>
    </row>
    <row r="143" spans="1:14" ht="24">
      <c r="A143" s="14"/>
      <c r="B143" s="13">
        <v>22</v>
      </c>
      <c r="C143" s="81">
        <v>20043</v>
      </c>
      <c r="D143" s="16">
        <v>334.66</v>
      </c>
      <c r="E143" s="16">
        <v>22.569</v>
      </c>
      <c r="F143" s="65">
        <f t="shared" si="17"/>
        <v>1.9499616</v>
      </c>
      <c r="G143" s="16">
        <f t="shared" si="20"/>
        <v>78.54485333333334</v>
      </c>
      <c r="H143" s="65">
        <f t="shared" si="21"/>
        <v>153.159447877632</v>
      </c>
      <c r="I143" s="13" t="s">
        <v>70</v>
      </c>
      <c r="J143" s="16">
        <v>97.96794</v>
      </c>
      <c r="K143" s="16">
        <v>50.59488</v>
      </c>
      <c r="L143" s="16">
        <v>87.07174</v>
      </c>
      <c r="M143" s="19"/>
      <c r="N143" s="19"/>
    </row>
    <row r="144" spans="1:14" ht="24">
      <c r="A144" s="14"/>
      <c r="B144" s="13">
        <v>23</v>
      </c>
      <c r="C144" s="81">
        <v>20052</v>
      </c>
      <c r="D144" s="16">
        <v>334.68</v>
      </c>
      <c r="E144" s="16">
        <v>21.885</v>
      </c>
      <c r="F144" s="65">
        <f t="shared" si="17"/>
        <v>1.8908640000000003</v>
      </c>
      <c r="G144" s="16">
        <f t="shared" si="20"/>
        <v>18.18241666666667</v>
      </c>
      <c r="H144" s="65">
        <f t="shared" si="21"/>
        <v>34.38047710800001</v>
      </c>
      <c r="I144" s="13" t="s">
        <v>71</v>
      </c>
      <c r="J144" s="16">
        <v>15.54816</v>
      </c>
      <c r="K144" s="16">
        <v>14.77941</v>
      </c>
      <c r="L144" s="16">
        <v>24.21968</v>
      </c>
      <c r="M144" s="19"/>
      <c r="N144" s="19"/>
    </row>
    <row r="145" spans="1:14" ht="24">
      <c r="A145" s="14"/>
      <c r="B145" s="13">
        <v>24</v>
      </c>
      <c r="C145" s="81">
        <v>20064</v>
      </c>
      <c r="D145" s="16">
        <v>334.53</v>
      </c>
      <c r="E145" s="16">
        <v>17.084</v>
      </c>
      <c r="F145" s="65">
        <f t="shared" si="17"/>
        <v>1.4760576</v>
      </c>
      <c r="G145" s="16">
        <f t="shared" si="20"/>
        <v>53.87948</v>
      </c>
      <c r="H145" s="65">
        <f t="shared" si="21"/>
        <v>79.52921593804801</v>
      </c>
      <c r="I145" s="13" t="s">
        <v>93</v>
      </c>
      <c r="J145" s="16">
        <v>42.8436</v>
      </c>
      <c r="K145" s="16">
        <v>63.99814</v>
      </c>
      <c r="L145" s="16">
        <v>54.7967</v>
      </c>
      <c r="M145" s="19"/>
      <c r="N145" s="19"/>
    </row>
    <row r="146" spans="1:14" ht="24">
      <c r="A146" s="14"/>
      <c r="B146" s="13">
        <v>25</v>
      </c>
      <c r="C146" s="81">
        <v>20072</v>
      </c>
      <c r="D146" s="16">
        <v>334.5</v>
      </c>
      <c r="E146" s="16">
        <v>15.318</v>
      </c>
      <c r="F146" s="65">
        <f t="shared" si="17"/>
        <v>1.3234752</v>
      </c>
      <c r="G146" s="16">
        <f t="shared" si="20"/>
        <v>31.865646666666663</v>
      </c>
      <c r="H146" s="65">
        <f t="shared" si="21"/>
        <v>42.173393095296</v>
      </c>
      <c r="I146" s="13" t="s">
        <v>94</v>
      </c>
      <c r="J146" s="16">
        <v>33.21168</v>
      </c>
      <c r="K146" s="16">
        <v>21.16806</v>
      </c>
      <c r="L146" s="16">
        <v>41.2172</v>
      </c>
      <c r="M146" s="19"/>
      <c r="N146" s="19"/>
    </row>
    <row r="147" spans="1:14" ht="24">
      <c r="A147" s="14"/>
      <c r="B147" s="13">
        <v>26</v>
      </c>
      <c r="C147" s="81">
        <v>20084</v>
      </c>
      <c r="D147" s="16">
        <v>333.91</v>
      </c>
      <c r="E147" s="16">
        <v>1.155</v>
      </c>
      <c r="F147" s="65">
        <f t="shared" si="17"/>
        <v>0.099792</v>
      </c>
      <c r="G147" s="16">
        <f t="shared" si="20"/>
        <v>8.132416666666668</v>
      </c>
      <c r="H147" s="65">
        <f t="shared" si="21"/>
        <v>0.8115501240000002</v>
      </c>
      <c r="I147" s="13" t="s">
        <v>95</v>
      </c>
      <c r="J147" s="16">
        <v>12.01398</v>
      </c>
      <c r="K147" s="16">
        <v>9.22226</v>
      </c>
      <c r="L147" s="16">
        <v>3.16101</v>
      </c>
      <c r="M147" s="19"/>
      <c r="N147" s="19"/>
    </row>
    <row r="148" spans="1:14" ht="24">
      <c r="A148" s="14"/>
      <c r="B148" s="13">
        <v>27</v>
      </c>
      <c r="C148" s="81">
        <v>20094</v>
      </c>
      <c r="D148" s="16">
        <v>333.88</v>
      </c>
      <c r="E148" s="16">
        <v>0.753</v>
      </c>
      <c r="F148" s="65">
        <f t="shared" si="17"/>
        <v>0.0650592</v>
      </c>
      <c r="G148" s="16">
        <f t="shared" si="20"/>
        <v>12.286613333333333</v>
      </c>
      <c r="H148" s="65">
        <f t="shared" si="21"/>
        <v>0.799357234176</v>
      </c>
      <c r="I148" s="13" t="s">
        <v>96</v>
      </c>
      <c r="J148" s="16">
        <v>8.14097</v>
      </c>
      <c r="K148" s="16">
        <v>20.71555</v>
      </c>
      <c r="L148" s="16">
        <v>8.00332</v>
      </c>
      <c r="M148" s="19"/>
      <c r="N148" s="19"/>
    </row>
    <row r="149" spans="1:14" ht="24">
      <c r="A149" s="14"/>
      <c r="B149" s="13">
        <v>28</v>
      </c>
      <c r="C149" s="81">
        <v>20101</v>
      </c>
      <c r="D149" s="16">
        <v>333.88</v>
      </c>
      <c r="E149" s="16">
        <v>0.899</v>
      </c>
      <c r="F149" s="65">
        <f t="shared" si="17"/>
        <v>0.07767360000000001</v>
      </c>
      <c r="G149" s="16">
        <f t="shared" si="20"/>
        <v>13.894906666666666</v>
      </c>
      <c r="H149" s="65">
        <f t="shared" si="21"/>
        <v>1.079267422464</v>
      </c>
      <c r="I149" s="13" t="s">
        <v>97</v>
      </c>
      <c r="J149" s="16">
        <v>7.71629</v>
      </c>
      <c r="K149" s="16">
        <v>19.46035</v>
      </c>
      <c r="L149" s="16">
        <v>14.50808</v>
      </c>
      <c r="M149" s="19"/>
      <c r="N149" s="19"/>
    </row>
    <row r="150" spans="1:14" ht="24">
      <c r="A150" s="14"/>
      <c r="B150" s="13">
        <v>29</v>
      </c>
      <c r="C150" s="81">
        <v>20112</v>
      </c>
      <c r="D150" s="16">
        <v>333.85</v>
      </c>
      <c r="E150" s="16">
        <v>0.644</v>
      </c>
      <c r="F150" s="65">
        <f t="shared" si="17"/>
        <v>0.055641600000000006</v>
      </c>
      <c r="G150" s="16">
        <f t="shared" si="20"/>
        <v>19.11192</v>
      </c>
      <c r="H150" s="65">
        <f t="shared" si="21"/>
        <v>1.0634178078720002</v>
      </c>
      <c r="I150" s="13" t="s">
        <v>98</v>
      </c>
      <c r="J150" s="16">
        <v>10.06813</v>
      </c>
      <c r="K150" s="16">
        <v>14.32525</v>
      </c>
      <c r="L150" s="16">
        <v>32.94238</v>
      </c>
      <c r="M150" s="19"/>
      <c r="N150" s="19"/>
    </row>
    <row r="151" spans="1:14" ht="24">
      <c r="A151" s="14"/>
      <c r="B151" s="13">
        <v>30</v>
      </c>
      <c r="C151" s="81">
        <v>20126</v>
      </c>
      <c r="D151" s="16">
        <v>333.85</v>
      </c>
      <c r="E151" s="16">
        <v>0.632</v>
      </c>
      <c r="F151" s="65">
        <f t="shared" si="17"/>
        <v>0.0546048</v>
      </c>
      <c r="G151" s="16">
        <f t="shared" si="20"/>
        <v>12.919486666666666</v>
      </c>
      <c r="H151" s="65">
        <f t="shared" si="21"/>
        <v>0.7054659855359999</v>
      </c>
      <c r="I151" s="13" t="s">
        <v>99</v>
      </c>
      <c r="J151" s="16">
        <v>13.00173</v>
      </c>
      <c r="K151" s="16">
        <v>13.6403</v>
      </c>
      <c r="L151" s="16">
        <v>12.11643</v>
      </c>
      <c r="M151" s="19"/>
      <c r="N151" s="19"/>
    </row>
    <row r="152" spans="1:14" ht="24">
      <c r="A152" s="14"/>
      <c r="B152" s="13">
        <v>31</v>
      </c>
      <c r="C152" s="81">
        <v>20137</v>
      </c>
      <c r="D152" s="16">
        <v>333.84</v>
      </c>
      <c r="E152" s="16">
        <v>0.534</v>
      </c>
      <c r="F152" s="65">
        <f t="shared" si="17"/>
        <v>0.04613760000000001</v>
      </c>
      <c r="G152" s="16">
        <f t="shared" si="20"/>
        <v>7.45194</v>
      </c>
      <c r="H152" s="65">
        <f t="shared" si="21"/>
        <v>0.34381462694400006</v>
      </c>
      <c r="I152" s="13" t="s">
        <v>100</v>
      </c>
      <c r="J152" s="16">
        <v>9.05533</v>
      </c>
      <c r="K152" s="16">
        <v>7.94556</v>
      </c>
      <c r="L152" s="16">
        <v>5.35493</v>
      </c>
      <c r="M152" s="19"/>
      <c r="N152" s="19"/>
    </row>
    <row r="153" spans="1:14" ht="24">
      <c r="A153" s="14"/>
      <c r="B153" s="13">
        <v>32</v>
      </c>
      <c r="C153" s="81">
        <v>20144</v>
      </c>
      <c r="D153" s="16">
        <v>333.84</v>
      </c>
      <c r="E153" s="16">
        <v>0.562</v>
      </c>
      <c r="F153" s="65">
        <f t="shared" si="17"/>
        <v>0.048556800000000004</v>
      </c>
      <c r="G153" s="16">
        <f t="shared" si="20"/>
        <v>5.316113333333333</v>
      </c>
      <c r="H153" s="65">
        <f t="shared" si="21"/>
        <v>0.258133451904</v>
      </c>
      <c r="I153" s="13" t="s">
        <v>108</v>
      </c>
      <c r="J153" s="16">
        <v>4.1949</v>
      </c>
      <c r="K153" s="16">
        <v>6.24683</v>
      </c>
      <c r="L153" s="16">
        <v>5.50661</v>
      </c>
      <c r="M153" s="19"/>
      <c r="N153" s="19"/>
    </row>
    <row r="154" spans="1:14" ht="24">
      <c r="A154" s="14"/>
      <c r="B154" s="13">
        <v>33</v>
      </c>
      <c r="C154" s="81">
        <v>20149</v>
      </c>
      <c r="D154" s="16">
        <v>333.83</v>
      </c>
      <c r="E154" s="16">
        <v>0.597</v>
      </c>
      <c r="F154" s="65">
        <f t="shared" si="17"/>
        <v>0.0515808</v>
      </c>
      <c r="G154" s="16">
        <f t="shared" si="20"/>
        <v>14.204450000000001</v>
      </c>
      <c r="H154" s="65">
        <f t="shared" si="21"/>
        <v>0.7326768945600001</v>
      </c>
      <c r="I154" s="13" t="s">
        <v>115</v>
      </c>
      <c r="J154" s="16">
        <v>15.94274</v>
      </c>
      <c r="K154" s="16">
        <v>15.49103</v>
      </c>
      <c r="L154" s="16">
        <v>11.17958</v>
      </c>
      <c r="M154" s="19"/>
      <c r="N154" s="19"/>
    </row>
    <row r="155" spans="1:14" ht="24">
      <c r="A155" s="14"/>
      <c r="B155" s="13">
        <v>34</v>
      </c>
      <c r="C155" s="81">
        <v>20160</v>
      </c>
      <c r="D155" s="16">
        <v>333.83</v>
      </c>
      <c r="E155" s="16">
        <v>0.59</v>
      </c>
      <c r="F155" s="65">
        <f t="shared" si="17"/>
        <v>0.050976</v>
      </c>
      <c r="G155" s="16">
        <f t="shared" si="20"/>
        <v>28.1664</v>
      </c>
      <c r="H155" s="65">
        <f t="shared" si="21"/>
        <v>1.4358104064</v>
      </c>
      <c r="I155" s="13" t="s">
        <v>116</v>
      </c>
      <c r="J155" s="16">
        <v>19.7611</v>
      </c>
      <c r="K155" s="16">
        <v>38.73447</v>
      </c>
      <c r="L155" s="16">
        <v>26.00363</v>
      </c>
      <c r="M155" s="19"/>
      <c r="N155" s="19"/>
    </row>
    <row r="156" spans="1:16" ht="24">
      <c r="A156" s="85"/>
      <c r="B156" s="86">
        <v>35</v>
      </c>
      <c r="C156" s="99">
        <v>20169</v>
      </c>
      <c r="D156" s="87">
        <v>334.4</v>
      </c>
      <c r="E156" s="87">
        <v>0.186</v>
      </c>
      <c r="F156" s="88">
        <f t="shared" si="17"/>
        <v>0.016070400000000002</v>
      </c>
      <c r="G156" s="87">
        <f t="shared" si="20"/>
        <v>27.34972666666667</v>
      </c>
      <c r="H156" s="88">
        <f t="shared" si="21"/>
        <v>0.4395210474240001</v>
      </c>
      <c r="I156" s="86" t="s">
        <v>117</v>
      </c>
      <c r="J156" s="87">
        <v>33.75857</v>
      </c>
      <c r="K156" s="87">
        <v>25.54045</v>
      </c>
      <c r="L156" s="87">
        <v>22.75016</v>
      </c>
      <c r="M156" s="89"/>
      <c r="N156" s="89"/>
      <c r="O156" s="85"/>
      <c r="P156" s="85"/>
    </row>
    <row r="157" spans="1:14" ht="24">
      <c r="A157" s="14"/>
      <c r="B157" s="13">
        <v>1</v>
      </c>
      <c r="C157" s="81">
        <v>20184</v>
      </c>
      <c r="D157" s="16">
        <v>334.35</v>
      </c>
      <c r="E157" s="16">
        <v>0.309</v>
      </c>
      <c r="F157" s="65">
        <f t="shared" si="17"/>
        <v>0.026697600000000002</v>
      </c>
      <c r="G157" s="16">
        <f t="shared" si="20"/>
        <v>5.67719</v>
      </c>
      <c r="H157" s="65">
        <f t="shared" si="21"/>
        <v>0.15156734774400002</v>
      </c>
      <c r="I157" s="13" t="s">
        <v>101</v>
      </c>
      <c r="J157" s="16">
        <v>4.57135</v>
      </c>
      <c r="K157" s="16">
        <v>5.71736</v>
      </c>
      <c r="L157" s="16">
        <v>6.74286</v>
      </c>
      <c r="M157" s="19"/>
      <c r="N157" s="19"/>
    </row>
    <row r="158" spans="1:14" ht="24">
      <c r="A158" s="14"/>
      <c r="B158" s="13">
        <v>2</v>
      </c>
      <c r="C158" s="81">
        <v>20198</v>
      </c>
      <c r="D158" s="16">
        <v>334.17</v>
      </c>
      <c r="E158" s="16">
        <v>0.155</v>
      </c>
      <c r="F158" s="65">
        <f t="shared" si="17"/>
        <v>0.013392000000000001</v>
      </c>
      <c r="G158" s="16">
        <f t="shared" si="20"/>
        <v>8.837756666666666</v>
      </c>
      <c r="H158" s="65">
        <f t="shared" si="21"/>
        <v>0.11835523728</v>
      </c>
      <c r="I158" s="80" t="s">
        <v>110</v>
      </c>
      <c r="J158" s="16">
        <v>5.4407</v>
      </c>
      <c r="K158" s="16">
        <v>7.10909</v>
      </c>
      <c r="L158" s="16">
        <v>13.96348</v>
      </c>
      <c r="M158" s="19"/>
      <c r="N158" s="19"/>
    </row>
    <row r="159" spans="1:14" ht="24">
      <c r="A159" s="14"/>
      <c r="B159" s="13">
        <v>3</v>
      </c>
      <c r="C159" s="81">
        <v>20203</v>
      </c>
      <c r="D159" s="16">
        <v>334.16</v>
      </c>
      <c r="E159" s="16">
        <v>0.143</v>
      </c>
      <c r="F159" s="65">
        <f t="shared" si="17"/>
        <v>0.0123552</v>
      </c>
      <c r="G159" s="16">
        <f t="shared" si="20"/>
        <v>2.55906</v>
      </c>
      <c r="H159" s="65">
        <f t="shared" si="21"/>
        <v>0.031617698112</v>
      </c>
      <c r="I159" s="80" t="s">
        <v>103</v>
      </c>
      <c r="J159" s="16">
        <v>3.10195</v>
      </c>
      <c r="K159" s="16">
        <v>2.46132</v>
      </c>
      <c r="L159" s="16">
        <v>2.11391</v>
      </c>
      <c r="M159" s="19"/>
      <c r="N159" s="19"/>
    </row>
    <row r="160" spans="1:14" ht="24">
      <c r="A160" s="14"/>
      <c r="B160" s="13">
        <v>4</v>
      </c>
      <c r="C160" s="81">
        <v>20210</v>
      </c>
      <c r="D160" s="16">
        <v>334.38</v>
      </c>
      <c r="E160" s="16">
        <v>5.588</v>
      </c>
      <c r="F160" s="65">
        <f t="shared" si="17"/>
        <v>0.48280320000000004</v>
      </c>
      <c r="G160" s="16">
        <f t="shared" si="20"/>
        <v>102.03961</v>
      </c>
      <c r="H160" s="65">
        <f t="shared" si="21"/>
        <v>49.265050234752</v>
      </c>
      <c r="I160" s="13" t="s">
        <v>104</v>
      </c>
      <c r="J160" s="16">
        <v>102.75993</v>
      </c>
      <c r="K160" s="16">
        <v>101.76238</v>
      </c>
      <c r="L160" s="16">
        <v>101.59652</v>
      </c>
      <c r="M160" s="19"/>
      <c r="N160" s="19"/>
    </row>
    <row r="161" spans="1:14" ht="24">
      <c r="A161" s="14"/>
      <c r="B161" s="13">
        <v>5</v>
      </c>
      <c r="C161" s="81">
        <v>20220</v>
      </c>
      <c r="D161" s="16">
        <v>334.55</v>
      </c>
      <c r="E161" s="16">
        <v>13.188</v>
      </c>
      <c r="F161" s="65">
        <f t="shared" si="17"/>
        <v>1.1394432</v>
      </c>
      <c r="G161" s="16">
        <f t="shared" si="20"/>
        <v>57.582323333333335</v>
      </c>
      <c r="H161" s="65">
        <f t="shared" si="21"/>
        <v>65.61178676236801</v>
      </c>
      <c r="I161" s="13" t="s">
        <v>105</v>
      </c>
      <c r="J161" s="16">
        <v>62.32205</v>
      </c>
      <c r="K161" s="16">
        <v>48.6453</v>
      </c>
      <c r="L161" s="16">
        <v>61.77962</v>
      </c>
      <c r="M161" s="19"/>
      <c r="N161" s="19"/>
    </row>
    <row r="162" spans="1:14" ht="24">
      <c r="A162" s="14"/>
      <c r="B162" s="13">
        <v>6</v>
      </c>
      <c r="C162" s="81">
        <v>20230</v>
      </c>
      <c r="D162" s="16">
        <v>334.4</v>
      </c>
      <c r="E162" s="16">
        <v>10.088</v>
      </c>
      <c r="F162" s="65">
        <f t="shared" si="17"/>
        <v>0.8716032</v>
      </c>
      <c r="G162" s="16">
        <f t="shared" si="20"/>
        <v>4.911363333333333</v>
      </c>
      <c r="H162" s="65">
        <f t="shared" si="21"/>
        <v>4.280759997696</v>
      </c>
      <c r="I162" s="13" t="s">
        <v>106</v>
      </c>
      <c r="J162" s="16">
        <v>2.56579</v>
      </c>
      <c r="K162" s="16">
        <v>0.78607</v>
      </c>
      <c r="L162" s="16">
        <v>11.38223</v>
      </c>
      <c r="M162" s="19"/>
      <c r="N162" s="19"/>
    </row>
    <row r="163" spans="1:14" ht="24">
      <c r="A163" s="14"/>
      <c r="B163" s="13">
        <v>7</v>
      </c>
      <c r="C163" s="81">
        <v>20247</v>
      </c>
      <c r="D163" s="16">
        <v>334.4</v>
      </c>
      <c r="E163" s="16">
        <v>9.077</v>
      </c>
      <c r="F163" s="65">
        <f t="shared" si="17"/>
        <v>0.7842528000000001</v>
      </c>
      <c r="G163" s="16">
        <f t="shared" si="20"/>
        <v>102.03961</v>
      </c>
      <c r="H163" s="65">
        <f t="shared" si="21"/>
        <v>80.024849853408</v>
      </c>
      <c r="I163" s="13" t="s">
        <v>78</v>
      </c>
      <c r="J163" s="16">
        <v>102.75993</v>
      </c>
      <c r="K163" s="16">
        <v>101.76238</v>
      </c>
      <c r="L163" s="16">
        <v>101.59652</v>
      </c>
      <c r="M163" s="19"/>
      <c r="N163" s="19"/>
    </row>
    <row r="164" spans="1:14" ht="24">
      <c r="A164" s="14"/>
      <c r="B164" s="13">
        <v>8</v>
      </c>
      <c r="C164" s="81">
        <v>20254</v>
      </c>
      <c r="D164" s="16">
        <v>334.43</v>
      </c>
      <c r="E164" s="16">
        <v>10.831</v>
      </c>
      <c r="F164" s="65">
        <f t="shared" si="17"/>
        <v>0.9357984</v>
      </c>
      <c r="G164" s="16">
        <f t="shared" si="20"/>
        <v>57.582323333333335</v>
      </c>
      <c r="H164" s="65">
        <f t="shared" si="21"/>
        <v>53.885446043616</v>
      </c>
      <c r="I164" s="13" t="s">
        <v>79</v>
      </c>
      <c r="J164" s="16">
        <v>62.32205</v>
      </c>
      <c r="K164" s="16">
        <v>48.6453</v>
      </c>
      <c r="L164" s="16">
        <v>61.77962</v>
      </c>
      <c r="M164" s="19"/>
      <c r="N164" s="19"/>
    </row>
    <row r="165" spans="1:14" ht="24">
      <c r="A165" s="14"/>
      <c r="B165" s="13">
        <v>9</v>
      </c>
      <c r="C165" s="81">
        <v>20261</v>
      </c>
      <c r="D165" s="16">
        <v>333.91</v>
      </c>
      <c r="E165" s="16">
        <v>0.814</v>
      </c>
      <c r="F165" s="65">
        <f t="shared" si="17"/>
        <v>0.07032959999999999</v>
      </c>
      <c r="G165" s="16">
        <f t="shared" si="20"/>
        <v>4.911363333333333</v>
      </c>
      <c r="H165" s="65">
        <f t="shared" si="21"/>
        <v>0.34541421868799993</v>
      </c>
      <c r="I165" s="13" t="s">
        <v>80</v>
      </c>
      <c r="J165" s="16">
        <v>2.56579</v>
      </c>
      <c r="K165" s="16">
        <v>0.78607</v>
      </c>
      <c r="L165" s="16">
        <v>11.38223</v>
      </c>
      <c r="M165" s="19"/>
      <c r="N165" s="19"/>
    </row>
    <row r="166" spans="1:14" ht="24">
      <c r="A166" s="14"/>
      <c r="B166" s="13">
        <v>10</v>
      </c>
      <c r="C166" s="81">
        <v>20281</v>
      </c>
      <c r="D166" s="16">
        <v>334.01</v>
      </c>
      <c r="E166" s="16">
        <v>2.925</v>
      </c>
      <c r="F166" s="65">
        <f t="shared" si="17"/>
        <v>0.25272</v>
      </c>
      <c r="G166" s="16">
        <f t="shared" si="20"/>
        <v>225.1344466666667</v>
      </c>
      <c r="H166" s="65">
        <f t="shared" si="21"/>
        <v>56.8959773616</v>
      </c>
      <c r="I166" s="13" t="s">
        <v>81</v>
      </c>
      <c r="J166" s="16">
        <v>214.70002</v>
      </c>
      <c r="K166" s="16">
        <v>260.64069</v>
      </c>
      <c r="L166" s="16">
        <v>200.06263</v>
      </c>
      <c r="M166" s="19"/>
      <c r="N166" s="19"/>
    </row>
    <row r="167" spans="1:14" ht="24">
      <c r="A167" s="14"/>
      <c r="B167" s="13">
        <v>11</v>
      </c>
      <c r="C167" s="81">
        <v>20288</v>
      </c>
      <c r="D167" s="16">
        <v>333.92</v>
      </c>
      <c r="E167" s="16">
        <v>1.05</v>
      </c>
      <c r="F167" s="65">
        <f t="shared" si="17"/>
        <v>0.09072000000000001</v>
      </c>
      <c r="G167" s="16">
        <f t="shared" si="20"/>
        <v>63.71027333333333</v>
      </c>
      <c r="H167" s="65">
        <f t="shared" si="21"/>
        <v>5.779795996800001</v>
      </c>
      <c r="I167" s="13" t="s">
        <v>82</v>
      </c>
      <c r="J167" s="16">
        <v>49.05258</v>
      </c>
      <c r="K167" s="16">
        <v>45.27339</v>
      </c>
      <c r="L167" s="16">
        <v>96.80485</v>
      </c>
      <c r="M167" s="19"/>
      <c r="N167" s="19"/>
    </row>
    <row r="168" spans="1:14" ht="24">
      <c r="A168" s="14"/>
      <c r="B168" s="13">
        <v>12</v>
      </c>
      <c r="C168" s="81">
        <v>20296</v>
      </c>
      <c r="D168" s="16">
        <v>334.12</v>
      </c>
      <c r="E168" s="16">
        <v>6.458</v>
      </c>
      <c r="F168" s="65">
        <f t="shared" si="17"/>
        <v>0.5579712</v>
      </c>
      <c r="G168" s="16">
        <f t="shared" si="20"/>
        <v>151.12005333333332</v>
      </c>
      <c r="H168" s="65">
        <f t="shared" si="21"/>
        <v>84.320637502464</v>
      </c>
      <c r="I168" s="13" t="s">
        <v>83</v>
      </c>
      <c r="J168" s="16">
        <v>96.55654</v>
      </c>
      <c r="K168" s="16">
        <v>176.95072</v>
      </c>
      <c r="L168" s="16">
        <v>179.8529</v>
      </c>
      <c r="M168" s="19"/>
      <c r="N168" s="19"/>
    </row>
    <row r="169" spans="1:14" ht="24">
      <c r="A169" s="14"/>
      <c r="B169" s="13">
        <v>13</v>
      </c>
      <c r="C169" s="81">
        <v>20302</v>
      </c>
      <c r="D169" s="16">
        <v>333.89</v>
      </c>
      <c r="E169" s="16">
        <v>1.11</v>
      </c>
      <c r="F169" s="65">
        <f t="shared" si="17"/>
        <v>0.09590400000000002</v>
      </c>
      <c r="G169" s="16">
        <f t="shared" si="20"/>
        <v>6.96838</v>
      </c>
      <c r="H169" s="65">
        <f t="shared" si="21"/>
        <v>0.6682955155200001</v>
      </c>
      <c r="I169" s="13" t="s">
        <v>84</v>
      </c>
      <c r="J169" s="16">
        <v>3.77045</v>
      </c>
      <c r="K169" s="16">
        <v>14.36997</v>
      </c>
      <c r="L169" s="16">
        <v>2.76472</v>
      </c>
      <c r="M169" s="19"/>
      <c r="N169" s="19"/>
    </row>
    <row r="170" spans="1:13" ht="24">
      <c r="A170" s="14"/>
      <c r="B170" s="13">
        <v>14</v>
      </c>
      <c r="C170" s="81">
        <v>20319</v>
      </c>
      <c r="D170" s="16">
        <v>333.87</v>
      </c>
      <c r="E170" s="16">
        <v>1.252</v>
      </c>
      <c r="F170" s="65">
        <f t="shared" si="17"/>
        <v>0.1081728</v>
      </c>
      <c r="G170" s="16">
        <f t="shared" si="20"/>
        <v>12.851573333333334</v>
      </c>
      <c r="H170" s="65">
        <f>G170*F170</f>
        <v>1.390190671872</v>
      </c>
      <c r="I170" s="13" t="s">
        <v>85</v>
      </c>
      <c r="J170" s="16">
        <v>10.66098</v>
      </c>
      <c r="K170" s="16">
        <v>12.22456</v>
      </c>
      <c r="L170" s="16">
        <v>15.66918</v>
      </c>
      <c r="M170" s="19"/>
    </row>
    <row r="171" spans="1:14" ht="24">
      <c r="A171" s="14"/>
      <c r="B171" s="13">
        <v>15</v>
      </c>
      <c r="C171" s="81">
        <v>20324</v>
      </c>
      <c r="D171" s="16">
        <v>334.59</v>
      </c>
      <c r="E171" s="16">
        <v>30.832</v>
      </c>
      <c r="F171" s="65">
        <f t="shared" si="17"/>
        <v>2.6638848000000004</v>
      </c>
      <c r="G171" s="16">
        <f t="shared" si="20"/>
        <v>552.9703733333334</v>
      </c>
      <c r="H171" s="65">
        <f t="shared" si="21"/>
        <v>1473.0493723729926</v>
      </c>
      <c r="I171" s="13" t="s">
        <v>86</v>
      </c>
      <c r="J171" s="16">
        <v>530.51002</v>
      </c>
      <c r="K171" s="16">
        <v>538.62856</v>
      </c>
      <c r="L171" s="16">
        <v>589.77254</v>
      </c>
      <c r="M171" s="19"/>
      <c r="N171" s="19"/>
    </row>
    <row r="172" spans="1:14" ht="24">
      <c r="A172" s="14"/>
      <c r="B172" s="13">
        <v>16</v>
      </c>
      <c r="C172" s="81">
        <v>20336</v>
      </c>
      <c r="D172" s="16">
        <v>335.16</v>
      </c>
      <c r="E172" s="16">
        <v>59.513</v>
      </c>
      <c r="F172" s="65">
        <f t="shared" si="17"/>
        <v>5.1419232</v>
      </c>
      <c r="G172" s="16">
        <f t="shared" si="20"/>
        <v>139.28391666666667</v>
      </c>
      <c r="H172" s="65">
        <f t="shared" si="21"/>
        <v>716.1872024952</v>
      </c>
      <c r="I172" s="13" t="s">
        <v>87</v>
      </c>
      <c r="J172" s="16">
        <v>150.40389</v>
      </c>
      <c r="K172" s="16">
        <v>132.4156</v>
      </c>
      <c r="L172" s="16">
        <v>135.03226</v>
      </c>
      <c r="M172" s="19"/>
      <c r="N172" s="19"/>
    </row>
    <row r="173" spans="1:14" ht="24">
      <c r="A173" s="14"/>
      <c r="B173" s="13">
        <v>17</v>
      </c>
      <c r="C173" s="81">
        <v>20341</v>
      </c>
      <c r="D173" s="16">
        <v>335.54</v>
      </c>
      <c r="E173" s="16">
        <v>85.408</v>
      </c>
      <c r="F173" s="65">
        <f t="shared" si="17"/>
        <v>7.379251200000001</v>
      </c>
      <c r="G173" s="16">
        <f t="shared" si="20"/>
        <v>1274.6271866666666</v>
      </c>
      <c r="H173" s="65">
        <f t="shared" si="21"/>
        <v>9405.794196762625</v>
      </c>
      <c r="I173" s="13" t="s">
        <v>88</v>
      </c>
      <c r="J173" s="16">
        <v>1433.71695</v>
      </c>
      <c r="K173" s="16">
        <v>1043.63443</v>
      </c>
      <c r="L173" s="16">
        <v>1346.53018</v>
      </c>
      <c r="M173" s="19"/>
      <c r="N173" s="19"/>
    </row>
    <row r="174" spans="1:14" ht="24">
      <c r="A174" s="14"/>
      <c r="B174" s="13">
        <v>18</v>
      </c>
      <c r="C174" s="81">
        <v>20344</v>
      </c>
      <c r="D174" s="16">
        <v>335.77</v>
      </c>
      <c r="E174" s="16">
        <v>111.516</v>
      </c>
      <c r="F174" s="65">
        <f t="shared" si="17"/>
        <v>9.6349824</v>
      </c>
      <c r="G174" s="16">
        <f t="shared" si="20"/>
        <v>854.6214133333334</v>
      </c>
      <c r="H174" s="65">
        <f t="shared" si="21"/>
        <v>8234.262276129793</v>
      </c>
      <c r="I174" s="13" t="s">
        <v>89</v>
      </c>
      <c r="J174" s="16">
        <v>916.8173</v>
      </c>
      <c r="K174" s="16">
        <v>827.1648</v>
      </c>
      <c r="L174" s="16">
        <v>819.88214</v>
      </c>
      <c r="M174" s="19"/>
      <c r="N174" s="19"/>
    </row>
    <row r="175" spans="1:14" ht="24">
      <c r="A175" s="14"/>
      <c r="B175" s="13">
        <v>19</v>
      </c>
      <c r="C175" s="81">
        <v>20364</v>
      </c>
      <c r="D175" s="16">
        <v>334.47</v>
      </c>
      <c r="E175" s="16">
        <v>19.837</v>
      </c>
      <c r="F175" s="65">
        <f t="shared" si="17"/>
        <v>1.7139168</v>
      </c>
      <c r="G175" s="16">
        <f t="shared" si="20"/>
        <v>468.13059000000004</v>
      </c>
      <c r="H175" s="65">
        <f t="shared" si="21"/>
        <v>802.3368827949121</v>
      </c>
      <c r="I175" s="13" t="s">
        <v>90</v>
      </c>
      <c r="J175" s="16">
        <v>528.38039</v>
      </c>
      <c r="K175" s="16">
        <v>415.94513</v>
      </c>
      <c r="L175" s="16">
        <v>460.06625</v>
      </c>
      <c r="M175" s="19"/>
      <c r="N175" s="19"/>
    </row>
    <row r="176" spans="1:14" ht="24">
      <c r="A176" s="14"/>
      <c r="B176" s="13">
        <v>20</v>
      </c>
      <c r="C176" s="81">
        <v>20374</v>
      </c>
      <c r="D176" s="16">
        <v>333.86</v>
      </c>
      <c r="E176" s="16">
        <v>2.508</v>
      </c>
      <c r="F176" s="65">
        <f t="shared" si="17"/>
        <v>0.2166912</v>
      </c>
      <c r="G176" s="16">
        <f t="shared" si="20"/>
        <v>12.202873333333335</v>
      </c>
      <c r="H176" s="65">
        <f t="shared" si="21"/>
        <v>2.6442552660480003</v>
      </c>
      <c r="I176" s="13" t="s">
        <v>69</v>
      </c>
      <c r="J176" s="16">
        <v>12.92449</v>
      </c>
      <c r="K176" s="16">
        <v>13.22882</v>
      </c>
      <c r="L176" s="16">
        <v>10.45531</v>
      </c>
      <c r="M176" s="19"/>
      <c r="N176" s="19"/>
    </row>
    <row r="177" spans="1:14" ht="24">
      <c r="A177" s="14"/>
      <c r="B177" s="13">
        <v>21</v>
      </c>
      <c r="C177" s="81">
        <v>20387</v>
      </c>
      <c r="D177" s="16">
        <v>333.72</v>
      </c>
      <c r="E177" s="16">
        <v>1.411</v>
      </c>
      <c r="F177" s="65">
        <f t="shared" si="17"/>
        <v>0.12191040000000002</v>
      </c>
      <c r="G177" s="16">
        <f t="shared" si="20"/>
        <v>2.053166666666667</v>
      </c>
      <c r="H177" s="65">
        <f t="shared" si="21"/>
        <v>0.2503023696000001</v>
      </c>
      <c r="I177" s="13" t="s">
        <v>91</v>
      </c>
      <c r="J177" s="16">
        <v>2.33468</v>
      </c>
      <c r="K177" s="16">
        <v>0.66604</v>
      </c>
      <c r="L177" s="16">
        <v>3.15878</v>
      </c>
      <c r="M177" s="19"/>
      <c r="N177" s="19"/>
    </row>
    <row r="178" spans="1:14" ht="24">
      <c r="A178" s="14"/>
      <c r="B178" s="13">
        <v>22</v>
      </c>
      <c r="C178" s="81">
        <v>20395</v>
      </c>
      <c r="D178" s="16">
        <v>334.19</v>
      </c>
      <c r="E178" s="16">
        <v>9.58</v>
      </c>
      <c r="F178" s="65">
        <f t="shared" si="17"/>
        <v>0.827712</v>
      </c>
      <c r="G178" s="16">
        <f t="shared" si="20"/>
        <v>202.9778266666667</v>
      </c>
      <c r="H178" s="65">
        <f t="shared" si="21"/>
        <v>168.00718286592002</v>
      </c>
      <c r="I178" s="13" t="s">
        <v>92</v>
      </c>
      <c r="J178" s="16">
        <v>236.20034</v>
      </c>
      <c r="K178" s="16">
        <v>143.7465</v>
      </c>
      <c r="L178" s="16">
        <v>228.98664</v>
      </c>
      <c r="M178" s="19"/>
      <c r="N178" s="19"/>
    </row>
    <row r="179" spans="1:14" ht="24">
      <c r="A179" s="14"/>
      <c r="B179" s="13">
        <v>23</v>
      </c>
      <c r="C179" s="81">
        <v>20407</v>
      </c>
      <c r="D179" s="16">
        <v>334.48</v>
      </c>
      <c r="E179" s="16">
        <v>22.169</v>
      </c>
      <c r="F179" s="65">
        <f t="shared" si="17"/>
        <v>1.9154016</v>
      </c>
      <c r="G179" s="16">
        <f t="shared" si="20"/>
        <v>397.65653000000003</v>
      </c>
      <c r="H179" s="65">
        <f t="shared" si="21"/>
        <v>761.6719538124481</v>
      </c>
      <c r="I179" s="13" t="s">
        <v>70</v>
      </c>
      <c r="J179" s="16">
        <v>369.17052</v>
      </c>
      <c r="K179" s="16">
        <v>382.04052</v>
      </c>
      <c r="L179" s="16">
        <v>441.75855</v>
      </c>
      <c r="M179" s="19"/>
      <c r="N179" s="19"/>
    </row>
    <row r="180" spans="1:14" ht="24">
      <c r="A180" s="14"/>
      <c r="B180" s="13">
        <v>24</v>
      </c>
      <c r="C180" s="81">
        <v>20414</v>
      </c>
      <c r="D180" s="16">
        <v>334.15</v>
      </c>
      <c r="E180" s="16">
        <v>8.969</v>
      </c>
      <c r="F180" s="65">
        <f t="shared" si="17"/>
        <v>0.7749216</v>
      </c>
      <c r="G180" s="16">
        <f t="shared" si="20"/>
        <v>76.25005333333333</v>
      </c>
      <c r="H180" s="65">
        <f t="shared" si="21"/>
        <v>59.08781332915199</v>
      </c>
      <c r="I180" s="13" t="s">
        <v>71</v>
      </c>
      <c r="J180" s="16">
        <v>78.46359</v>
      </c>
      <c r="K180" s="16">
        <v>78.97832</v>
      </c>
      <c r="L180" s="16">
        <v>71.30825</v>
      </c>
      <c r="M180" s="19"/>
      <c r="N180" s="19"/>
    </row>
    <row r="181" spans="1:14" ht="24">
      <c r="A181" s="14"/>
      <c r="B181" s="13">
        <v>25</v>
      </c>
      <c r="C181" s="81">
        <v>20426</v>
      </c>
      <c r="D181" s="16">
        <v>334.12</v>
      </c>
      <c r="E181" s="16">
        <v>8.235</v>
      </c>
      <c r="F181" s="65">
        <f t="shared" si="17"/>
        <v>0.711504</v>
      </c>
      <c r="G181" s="16">
        <f t="shared" si="20"/>
        <v>26.377650000000003</v>
      </c>
      <c r="H181" s="65">
        <f t="shared" si="21"/>
        <v>18.767803485600002</v>
      </c>
      <c r="I181" s="13" t="s">
        <v>93</v>
      </c>
      <c r="J181" s="16">
        <v>28.07897</v>
      </c>
      <c r="K181" s="16">
        <v>24.1971</v>
      </c>
      <c r="L181" s="16">
        <v>26.85688</v>
      </c>
      <c r="M181" s="19"/>
      <c r="N181" s="19"/>
    </row>
    <row r="182" spans="1:14" ht="24">
      <c r="A182" s="14"/>
      <c r="B182" s="13">
        <v>26</v>
      </c>
      <c r="C182" s="81">
        <v>20435</v>
      </c>
      <c r="D182" s="16">
        <v>333.72</v>
      </c>
      <c r="E182" s="16">
        <v>1.46</v>
      </c>
      <c r="F182" s="65">
        <f t="shared" si="17"/>
        <v>0.126144</v>
      </c>
      <c r="G182" s="16">
        <f t="shared" si="20"/>
        <v>16.25039666666667</v>
      </c>
      <c r="H182" s="65">
        <f t="shared" si="21"/>
        <v>2.0498900371200004</v>
      </c>
      <c r="I182" s="13" t="s">
        <v>94</v>
      </c>
      <c r="J182" s="16">
        <v>20.17067</v>
      </c>
      <c r="K182" s="16">
        <v>14.82178</v>
      </c>
      <c r="L182" s="16">
        <v>13.75874</v>
      </c>
      <c r="M182" s="19"/>
      <c r="N182" s="19"/>
    </row>
    <row r="183" spans="1:13" ht="24">
      <c r="A183" s="14"/>
      <c r="B183" s="13">
        <v>27</v>
      </c>
      <c r="C183" s="81">
        <v>20448</v>
      </c>
      <c r="D183" s="16">
        <v>333.66</v>
      </c>
      <c r="E183" s="16">
        <v>0.384</v>
      </c>
      <c r="F183" s="65">
        <f t="shared" si="17"/>
        <v>0.0331776</v>
      </c>
      <c r="G183" s="16">
        <f>+AVERAGE(J183:L183)</f>
        <v>1.1348033333333334</v>
      </c>
      <c r="H183" s="65">
        <f>G183*F183</f>
        <v>0.037650051072</v>
      </c>
      <c r="I183" s="13" t="s">
        <v>95</v>
      </c>
      <c r="J183" s="16">
        <v>0.95877</v>
      </c>
      <c r="K183" s="16">
        <v>0.71602</v>
      </c>
      <c r="L183" s="16">
        <v>1.72962</v>
      </c>
      <c r="M183" s="19"/>
    </row>
    <row r="184" spans="1:14" ht="24">
      <c r="A184" s="14"/>
      <c r="B184" s="13">
        <v>28</v>
      </c>
      <c r="C184" s="81">
        <v>20457</v>
      </c>
      <c r="D184" s="16">
        <v>333.66</v>
      </c>
      <c r="E184" s="16">
        <v>0.452</v>
      </c>
      <c r="F184" s="65">
        <f t="shared" si="17"/>
        <v>0.039052800000000006</v>
      </c>
      <c r="G184" s="16">
        <f t="shared" si="20"/>
        <v>15.577683333333333</v>
      </c>
      <c r="H184" s="65">
        <f t="shared" si="21"/>
        <v>0.6083521516800001</v>
      </c>
      <c r="I184" s="13" t="s">
        <v>96</v>
      </c>
      <c r="J184" s="16">
        <v>16.87593</v>
      </c>
      <c r="K184" s="16">
        <v>11.25128</v>
      </c>
      <c r="L184" s="16">
        <v>18.60584</v>
      </c>
      <c r="M184" s="19"/>
      <c r="N184" s="19"/>
    </row>
    <row r="185" spans="1:14" ht="24">
      <c r="A185" s="14"/>
      <c r="B185" s="13">
        <v>29</v>
      </c>
      <c r="C185" s="81">
        <v>20465</v>
      </c>
      <c r="D185" s="16">
        <v>333.66</v>
      </c>
      <c r="E185" s="16">
        <v>0.408</v>
      </c>
      <c r="F185" s="65">
        <f t="shared" si="17"/>
        <v>0.035251199999999996</v>
      </c>
      <c r="G185" s="16">
        <f t="shared" si="20"/>
        <v>22.207586666666668</v>
      </c>
      <c r="H185" s="65">
        <f t="shared" si="21"/>
        <v>0.782844079104</v>
      </c>
      <c r="I185" s="13" t="s">
        <v>97</v>
      </c>
      <c r="J185" s="16">
        <v>18.53445</v>
      </c>
      <c r="K185" s="16">
        <v>18.8401</v>
      </c>
      <c r="L185" s="16">
        <v>29.24821</v>
      </c>
      <c r="M185" s="19"/>
      <c r="N185" s="19"/>
    </row>
    <row r="186" spans="1:14" ht="24">
      <c r="A186" s="14"/>
      <c r="B186" s="13">
        <v>30</v>
      </c>
      <c r="C186" s="81">
        <v>20476</v>
      </c>
      <c r="D186" s="16">
        <v>333.66</v>
      </c>
      <c r="E186" s="16">
        <v>0.401</v>
      </c>
      <c r="F186" s="65">
        <f t="shared" si="17"/>
        <v>0.0346464</v>
      </c>
      <c r="G186" s="16">
        <f t="shared" si="20"/>
        <v>22.15026333333333</v>
      </c>
      <c r="H186" s="65">
        <f t="shared" si="21"/>
        <v>0.767426883552</v>
      </c>
      <c r="I186" s="13" t="s">
        <v>98</v>
      </c>
      <c r="J186" s="16">
        <v>19.81483</v>
      </c>
      <c r="K186" s="16">
        <v>32.34977</v>
      </c>
      <c r="L186" s="16">
        <v>14.28619</v>
      </c>
      <c r="M186" s="19"/>
      <c r="N186" s="19"/>
    </row>
    <row r="187" spans="1:13" ht="24">
      <c r="A187" s="14"/>
      <c r="B187" s="13">
        <v>31</v>
      </c>
      <c r="C187" s="81">
        <v>20486</v>
      </c>
      <c r="D187" s="16">
        <v>333.67</v>
      </c>
      <c r="E187" s="16">
        <v>0.435</v>
      </c>
      <c r="F187" s="65">
        <f t="shared" si="17"/>
        <v>0.037584</v>
      </c>
      <c r="G187" s="16">
        <f>+AVERAGE(J187:L187)</f>
        <v>7.321143333333333</v>
      </c>
      <c r="H187" s="65">
        <f>G187*F187</f>
        <v>0.27515785103999996</v>
      </c>
      <c r="I187" s="13" t="s">
        <v>99</v>
      </c>
      <c r="J187" s="16">
        <v>15.28654</v>
      </c>
      <c r="K187" s="16">
        <v>4.36332</v>
      </c>
      <c r="L187" s="16">
        <v>2.31357</v>
      </c>
      <c r="M187" s="19"/>
    </row>
    <row r="188" spans="1:14" ht="24">
      <c r="A188" s="14"/>
      <c r="B188" s="13">
        <v>32</v>
      </c>
      <c r="C188" s="81">
        <v>20496</v>
      </c>
      <c r="D188" s="16">
        <v>333.66</v>
      </c>
      <c r="E188" s="16">
        <v>0.29</v>
      </c>
      <c r="F188" s="65">
        <f t="shared" si="17"/>
        <v>0.025056</v>
      </c>
      <c r="G188" s="16">
        <f t="shared" si="20"/>
        <v>10.839666666666666</v>
      </c>
      <c r="H188" s="65">
        <f t="shared" si="21"/>
        <v>0.271598688</v>
      </c>
      <c r="I188" s="13" t="s">
        <v>100</v>
      </c>
      <c r="J188" s="16">
        <v>9.60817</v>
      </c>
      <c r="K188" s="16">
        <v>7.3649</v>
      </c>
      <c r="L188" s="16">
        <v>15.54593</v>
      </c>
      <c r="M188" s="19"/>
      <c r="N188" s="19"/>
    </row>
    <row r="189" spans="1:15" ht="24">
      <c r="A189" s="14"/>
      <c r="B189" s="13">
        <v>33</v>
      </c>
      <c r="C189" s="81">
        <v>20511</v>
      </c>
      <c r="D189" s="16">
        <v>333.65</v>
      </c>
      <c r="E189" s="16">
        <v>0.387</v>
      </c>
      <c r="F189" s="65">
        <f t="shared" si="17"/>
        <v>0.0334368</v>
      </c>
      <c r="H189" s="16"/>
      <c r="I189" s="13" t="s">
        <v>108</v>
      </c>
      <c r="J189" s="19">
        <v>0</v>
      </c>
      <c r="K189" s="19">
        <v>0</v>
      </c>
      <c r="L189" s="16">
        <v>0</v>
      </c>
      <c r="N189" s="16">
        <f>+AVERAGE(J189:L189)</f>
        <v>0</v>
      </c>
      <c r="O189" s="65">
        <f>N189*F189</f>
        <v>0</v>
      </c>
    </row>
    <row r="190" spans="1:14" ht="24">
      <c r="A190" s="14"/>
      <c r="B190" s="13">
        <v>34</v>
      </c>
      <c r="C190" s="81">
        <v>20518</v>
      </c>
      <c r="D190" s="16">
        <v>333.66</v>
      </c>
      <c r="E190" s="16">
        <v>0.461</v>
      </c>
      <c r="F190" s="65">
        <f t="shared" si="17"/>
        <v>0.0398304</v>
      </c>
      <c r="G190" s="16">
        <f aca="true" t="shared" si="22" ref="G190:G241">+AVERAGE(J190:L190)</f>
        <v>16.686756666666668</v>
      </c>
      <c r="H190" s="65">
        <f aca="true" t="shared" si="23" ref="H190:H241">G190*F190</f>
        <v>0.6646401927360001</v>
      </c>
      <c r="I190" s="13" t="s">
        <v>109</v>
      </c>
      <c r="J190" s="16">
        <v>27.59967</v>
      </c>
      <c r="K190" s="16">
        <v>8.81473</v>
      </c>
      <c r="L190" s="16">
        <v>13.64587</v>
      </c>
      <c r="M190" s="19"/>
      <c r="N190" s="19"/>
    </row>
    <row r="191" spans="1:14" ht="24">
      <c r="A191" s="14"/>
      <c r="B191" s="13">
        <v>35</v>
      </c>
      <c r="C191" s="81">
        <v>20525</v>
      </c>
      <c r="D191" s="16">
        <v>333.65</v>
      </c>
      <c r="E191" s="16">
        <v>0.392</v>
      </c>
      <c r="F191" s="65">
        <f t="shared" si="17"/>
        <v>0.033868800000000004</v>
      </c>
      <c r="G191" s="16">
        <f t="shared" si="22"/>
        <v>6.77831</v>
      </c>
      <c r="H191" s="65">
        <f t="shared" si="23"/>
        <v>0.22957322572800004</v>
      </c>
      <c r="I191" s="13" t="s">
        <v>118</v>
      </c>
      <c r="J191" s="16">
        <v>6.42891</v>
      </c>
      <c r="K191" s="16">
        <v>11.92843</v>
      </c>
      <c r="L191" s="16">
        <v>1.97759</v>
      </c>
      <c r="M191" s="19"/>
      <c r="N191" s="19"/>
    </row>
    <row r="192" spans="1:17" ht="24">
      <c r="A192" s="14"/>
      <c r="B192" s="86">
        <v>36</v>
      </c>
      <c r="C192" s="99">
        <v>20541</v>
      </c>
      <c r="D192" s="87">
        <v>333.83</v>
      </c>
      <c r="E192" s="87">
        <v>0.369</v>
      </c>
      <c r="F192" s="88">
        <f t="shared" si="17"/>
        <v>0.0318816</v>
      </c>
      <c r="G192" s="87">
        <f t="shared" si="22"/>
        <v>7.043026666666666</v>
      </c>
      <c r="H192" s="88">
        <f t="shared" si="23"/>
        <v>0.224542958976</v>
      </c>
      <c r="I192" s="86" t="s">
        <v>119</v>
      </c>
      <c r="J192" s="87">
        <v>6.05135</v>
      </c>
      <c r="K192" s="87">
        <v>13.17566</v>
      </c>
      <c r="L192" s="87">
        <v>1.90207</v>
      </c>
      <c r="M192" s="89"/>
      <c r="N192" s="89"/>
      <c r="O192" s="85"/>
      <c r="P192" s="100"/>
      <c r="Q192" s="85"/>
    </row>
    <row r="193" spans="1:15" ht="24">
      <c r="A193" s="14"/>
      <c r="B193" s="13">
        <v>1</v>
      </c>
      <c r="C193" s="81">
        <v>20546</v>
      </c>
      <c r="D193" s="16">
        <v>333.8</v>
      </c>
      <c r="E193" s="16">
        <v>0.415</v>
      </c>
      <c r="F193" s="65">
        <f t="shared" si="17"/>
        <v>0.035856</v>
      </c>
      <c r="I193" s="13" t="s">
        <v>101</v>
      </c>
      <c r="J193" s="19">
        <v>0</v>
      </c>
      <c r="K193" s="19">
        <v>0</v>
      </c>
      <c r="L193" s="16">
        <v>0</v>
      </c>
      <c r="M193" s="19"/>
      <c r="N193" s="16">
        <f>+AVERAGE(J193:L193)</f>
        <v>0</v>
      </c>
      <c r="O193" s="65">
        <f>N193*F193</f>
        <v>0</v>
      </c>
    </row>
    <row r="194" spans="1:15" ht="24">
      <c r="A194" s="14"/>
      <c r="B194" s="13">
        <v>2</v>
      </c>
      <c r="C194" s="81">
        <v>20567</v>
      </c>
      <c r="D194" s="16">
        <v>333.82</v>
      </c>
      <c r="E194" s="16">
        <v>0.264</v>
      </c>
      <c r="F194" s="65">
        <f t="shared" si="17"/>
        <v>0.022809600000000003</v>
      </c>
      <c r="I194" s="80" t="s">
        <v>110</v>
      </c>
      <c r="J194" s="19">
        <v>0</v>
      </c>
      <c r="K194" s="19">
        <v>0</v>
      </c>
      <c r="L194" s="16">
        <v>0</v>
      </c>
      <c r="M194" s="19"/>
      <c r="N194" s="101">
        <f>+AVERAGE(J194:L194)</f>
        <v>0</v>
      </c>
      <c r="O194" s="102">
        <f>N194*F194</f>
        <v>0</v>
      </c>
    </row>
    <row r="195" spans="1:14" ht="24">
      <c r="A195" s="14"/>
      <c r="B195" s="13">
        <v>3</v>
      </c>
      <c r="C195" s="81">
        <v>20582</v>
      </c>
      <c r="D195" s="16">
        <v>333.82</v>
      </c>
      <c r="E195" s="16">
        <v>0.312</v>
      </c>
      <c r="F195" s="65">
        <f t="shared" si="17"/>
        <v>0.026956800000000003</v>
      </c>
      <c r="G195" s="16">
        <f t="shared" si="22"/>
        <v>10.579973333333333</v>
      </c>
      <c r="H195" s="65">
        <f t="shared" si="23"/>
        <v>0.28520222515200006</v>
      </c>
      <c r="I195" s="80" t="s">
        <v>103</v>
      </c>
      <c r="J195" s="16">
        <v>4.7081</v>
      </c>
      <c r="K195" s="16">
        <v>16.97493</v>
      </c>
      <c r="L195" s="16">
        <v>10.05689</v>
      </c>
      <c r="M195" s="19"/>
      <c r="N195" s="19"/>
    </row>
    <row r="196" spans="1:14" ht="24">
      <c r="A196" s="14"/>
      <c r="B196" s="13">
        <v>4</v>
      </c>
      <c r="C196" s="81">
        <v>20589</v>
      </c>
      <c r="D196" s="16">
        <v>333.8</v>
      </c>
      <c r="E196" s="16">
        <v>0.358</v>
      </c>
      <c r="F196" s="65">
        <f t="shared" si="17"/>
        <v>0.0309312</v>
      </c>
      <c r="G196" s="16">
        <f t="shared" si="22"/>
        <v>14.250546666666667</v>
      </c>
      <c r="H196" s="65">
        <f t="shared" si="23"/>
        <v>0.440786509056</v>
      </c>
      <c r="I196" s="13" t="s">
        <v>104</v>
      </c>
      <c r="J196" s="16">
        <v>21.8093</v>
      </c>
      <c r="K196" s="16">
        <v>10.08126</v>
      </c>
      <c r="L196" s="16">
        <v>10.86108</v>
      </c>
      <c r="M196" s="19"/>
      <c r="N196" s="19"/>
    </row>
    <row r="197" spans="1:14" ht="24">
      <c r="A197" s="14"/>
      <c r="B197" s="13">
        <v>5</v>
      </c>
      <c r="C197" s="81">
        <v>20597</v>
      </c>
      <c r="D197" s="16">
        <v>333.99</v>
      </c>
      <c r="E197" s="16">
        <v>1.699</v>
      </c>
      <c r="F197" s="65">
        <f t="shared" si="17"/>
        <v>0.14679360000000002</v>
      </c>
      <c r="G197" s="16">
        <f t="shared" si="22"/>
        <v>10.317996666666666</v>
      </c>
      <c r="H197" s="65">
        <f t="shared" si="23"/>
        <v>1.5146158754880001</v>
      </c>
      <c r="I197" s="13" t="s">
        <v>105</v>
      </c>
      <c r="J197" s="16">
        <v>3.08515</v>
      </c>
      <c r="K197" s="16">
        <v>6.79761</v>
      </c>
      <c r="L197" s="16">
        <v>21.07123</v>
      </c>
      <c r="M197" s="19"/>
      <c r="N197" s="19"/>
    </row>
    <row r="198" spans="1:14" ht="24">
      <c r="A198" s="14"/>
      <c r="B198" s="13">
        <v>6</v>
      </c>
      <c r="C198" s="81">
        <v>20609</v>
      </c>
      <c r="D198" s="16">
        <v>333.71</v>
      </c>
      <c r="E198" s="16">
        <v>0.495</v>
      </c>
      <c r="F198" s="65">
        <f t="shared" si="17"/>
        <v>0.042768</v>
      </c>
      <c r="G198" s="16">
        <f t="shared" si="22"/>
        <v>3.281663333333333</v>
      </c>
      <c r="H198" s="65">
        <f t="shared" si="23"/>
        <v>0.14035017743999997</v>
      </c>
      <c r="I198" s="13" t="s">
        <v>106</v>
      </c>
      <c r="J198" s="16">
        <v>2.13012</v>
      </c>
      <c r="K198" s="16">
        <v>6.4189</v>
      </c>
      <c r="L198" s="16">
        <v>1.29597</v>
      </c>
      <c r="M198" s="19"/>
      <c r="N198" s="19"/>
    </row>
    <row r="199" spans="1:14" ht="24">
      <c r="A199" s="14"/>
      <c r="B199" s="13">
        <v>7</v>
      </c>
      <c r="C199" s="81">
        <v>20624</v>
      </c>
      <c r="D199" s="16">
        <v>333.64</v>
      </c>
      <c r="E199" s="16">
        <v>0.316</v>
      </c>
      <c r="F199" s="65">
        <f t="shared" si="17"/>
        <v>0.0273024</v>
      </c>
      <c r="G199" s="16">
        <f t="shared" si="22"/>
        <v>2.5824000000000003</v>
      </c>
      <c r="H199" s="65">
        <f t="shared" si="23"/>
        <v>0.07050571776</v>
      </c>
      <c r="I199" s="13" t="s">
        <v>78</v>
      </c>
      <c r="J199" s="16">
        <v>0.94955</v>
      </c>
      <c r="K199" s="16">
        <v>3.24336</v>
      </c>
      <c r="L199" s="16">
        <v>3.55429</v>
      </c>
      <c r="M199" s="19"/>
      <c r="N199" s="19"/>
    </row>
    <row r="200" spans="1:14" ht="24">
      <c r="A200" s="14"/>
      <c r="B200" s="13">
        <v>8</v>
      </c>
      <c r="C200" s="81">
        <v>20632</v>
      </c>
      <c r="D200" s="16">
        <v>333.68</v>
      </c>
      <c r="E200" s="16">
        <v>0.469</v>
      </c>
      <c r="F200" s="65">
        <f t="shared" si="17"/>
        <v>0.0405216</v>
      </c>
      <c r="G200" s="16">
        <f t="shared" si="22"/>
        <v>2.9030566666666666</v>
      </c>
      <c r="H200" s="65">
        <f t="shared" si="23"/>
        <v>0.11763650102399999</v>
      </c>
      <c r="I200" s="13" t="s">
        <v>79</v>
      </c>
      <c r="J200" s="16">
        <v>1.94008</v>
      </c>
      <c r="K200" s="16">
        <v>3.38015</v>
      </c>
      <c r="L200" s="16">
        <v>3.38894</v>
      </c>
      <c r="M200" s="19"/>
      <c r="N200" s="19"/>
    </row>
    <row r="201" spans="1:14" ht="24">
      <c r="A201" s="14"/>
      <c r="B201" s="13">
        <v>9</v>
      </c>
      <c r="C201" s="81">
        <v>20645</v>
      </c>
      <c r="D201" s="16">
        <v>333.73</v>
      </c>
      <c r="E201" s="16">
        <v>0.722</v>
      </c>
      <c r="F201" s="65">
        <f t="shared" si="17"/>
        <v>0.0623808</v>
      </c>
      <c r="G201" s="16">
        <f t="shared" si="22"/>
        <v>41.26536333333333</v>
      </c>
      <c r="H201" s="65">
        <f t="shared" si="23"/>
        <v>2.574166377024</v>
      </c>
      <c r="I201" s="13" t="s">
        <v>80</v>
      </c>
      <c r="J201" s="16">
        <v>40.688</v>
      </c>
      <c r="K201" s="16">
        <v>42.39751</v>
      </c>
      <c r="L201" s="16">
        <v>40.71058</v>
      </c>
      <c r="M201" s="19"/>
      <c r="N201" s="19"/>
    </row>
    <row r="202" spans="1:14" ht="24">
      <c r="A202" s="14"/>
      <c r="B202" s="13">
        <v>10</v>
      </c>
      <c r="C202" s="81">
        <v>20652</v>
      </c>
      <c r="D202" s="16">
        <v>333.7</v>
      </c>
      <c r="E202" s="16">
        <v>0.535</v>
      </c>
      <c r="F202" s="65">
        <f t="shared" si="17"/>
        <v>0.04622400000000001</v>
      </c>
      <c r="G202" s="16">
        <f t="shared" si="22"/>
        <v>32.86788666666667</v>
      </c>
      <c r="H202" s="65">
        <f t="shared" si="23"/>
        <v>1.5192851932800004</v>
      </c>
      <c r="I202" s="13" t="s">
        <v>81</v>
      </c>
      <c r="J202" s="16">
        <v>32.62693</v>
      </c>
      <c r="K202" s="16">
        <v>34.90401</v>
      </c>
      <c r="L202" s="16">
        <v>31.07272</v>
      </c>
      <c r="M202" s="19"/>
      <c r="N202" s="19"/>
    </row>
    <row r="203" spans="1:14" ht="24">
      <c r="A203" s="14"/>
      <c r="B203" s="13">
        <v>11</v>
      </c>
      <c r="C203" s="81">
        <v>20661</v>
      </c>
      <c r="D203" s="16">
        <v>333.78</v>
      </c>
      <c r="E203" s="16">
        <v>1.1</v>
      </c>
      <c r="F203" s="65">
        <f t="shared" si="17"/>
        <v>0.09504000000000001</v>
      </c>
      <c r="G203" s="16">
        <f t="shared" si="22"/>
        <v>46.55432</v>
      </c>
      <c r="H203" s="65">
        <f t="shared" si="23"/>
        <v>4.4245225728</v>
      </c>
      <c r="I203" s="13" t="s">
        <v>82</v>
      </c>
      <c r="J203" s="16">
        <v>47.07828</v>
      </c>
      <c r="K203" s="16">
        <v>34.08377</v>
      </c>
      <c r="L203" s="16">
        <v>58.50091</v>
      </c>
      <c r="M203" s="19"/>
      <c r="N203" s="19"/>
    </row>
    <row r="204" spans="1:14" ht="24">
      <c r="A204" s="14"/>
      <c r="B204" s="13">
        <v>12</v>
      </c>
      <c r="C204" s="81">
        <v>20669</v>
      </c>
      <c r="D204" s="16">
        <v>333.81</v>
      </c>
      <c r="E204" s="16">
        <v>1.386</v>
      </c>
      <c r="F204" s="65">
        <f t="shared" si="17"/>
        <v>0.11975039999999999</v>
      </c>
      <c r="G204" s="16">
        <f t="shared" si="22"/>
        <v>15.512570000000002</v>
      </c>
      <c r="H204" s="65">
        <f t="shared" si="23"/>
        <v>1.8576364625280002</v>
      </c>
      <c r="I204" s="13" t="s">
        <v>83</v>
      </c>
      <c r="J204" s="16">
        <v>28.12536</v>
      </c>
      <c r="K204" s="16">
        <v>5.78135</v>
      </c>
      <c r="L204" s="16">
        <v>12.631</v>
      </c>
      <c r="M204" s="19"/>
      <c r="N204" s="19"/>
    </row>
    <row r="205" spans="1:14" ht="24">
      <c r="A205" s="14"/>
      <c r="B205" s="13">
        <v>13</v>
      </c>
      <c r="C205" s="81">
        <v>20677</v>
      </c>
      <c r="D205" s="16">
        <v>335.29</v>
      </c>
      <c r="E205" s="16">
        <v>44.055</v>
      </c>
      <c r="F205" s="65">
        <f t="shared" si="17"/>
        <v>3.806352</v>
      </c>
      <c r="G205" s="16">
        <f t="shared" si="22"/>
        <v>458.7457</v>
      </c>
      <c r="H205" s="65">
        <f t="shared" si="23"/>
        <v>1746.1476126864</v>
      </c>
      <c r="I205" s="13" t="s">
        <v>84</v>
      </c>
      <c r="J205" s="16">
        <v>440.79643</v>
      </c>
      <c r="K205" s="16">
        <v>504.80632</v>
      </c>
      <c r="L205" s="16">
        <v>430.63435</v>
      </c>
      <c r="M205" s="19"/>
      <c r="N205" s="19"/>
    </row>
    <row r="206" spans="1:14" ht="24">
      <c r="A206" s="14"/>
      <c r="B206" s="13">
        <v>14</v>
      </c>
      <c r="C206" s="81">
        <v>20682</v>
      </c>
      <c r="D206" s="16">
        <v>334.94</v>
      </c>
      <c r="E206" s="16">
        <v>32.735</v>
      </c>
      <c r="F206" s="65">
        <f t="shared" si="17"/>
        <v>2.828304</v>
      </c>
      <c r="G206" s="16">
        <f t="shared" si="22"/>
        <v>339.5208833333333</v>
      </c>
      <c r="H206" s="65">
        <f t="shared" si="23"/>
        <v>960.2682724151999</v>
      </c>
      <c r="I206" s="13" t="s">
        <v>85</v>
      </c>
      <c r="J206" s="16">
        <v>375.88678</v>
      </c>
      <c r="K206" s="16">
        <v>316.95072</v>
      </c>
      <c r="L206" s="16">
        <v>325.72515</v>
      </c>
      <c r="M206" s="19"/>
      <c r="N206" s="19"/>
    </row>
    <row r="207" spans="1:14" ht="24">
      <c r="A207" s="14"/>
      <c r="B207" s="13">
        <v>15</v>
      </c>
      <c r="C207" s="81">
        <v>20696</v>
      </c>
      <c r="D207" s="16">
        <v>333.88</v>
      </c>
      <c r="E207" s="16">
        <v>3.058</v>
      </c>
      <c r="F207" s="65">
        <f t="shared" si="17"/>
        <v>0.2642112</v>
      </c>
      <c r="G207" s="16">
        <f t="shared" si="22"/>
        <v>99.41572333333335</v>
      </c>
      <c r="H207" s="65">
        <f t="shared" si="23"/>
        <v>26.266747560768003</v>
      </c>
      <c r="I207" s="13" t="s">
        <v>86</v>
      </c>
      <c r="J207" s="16">
        <v>114.26117</v>
      </c>
      <c r="K207" s="16">
        <v>96.13827</v>
      </c>
      <c r="L207" s="16">
        <v>87.84773</v>
      </c>
      <c r="M207" s="19"/>
      <c r="N207" s="19"/>
    </row>
    <row r="208" spans="1:14" ht="24">
      <c r="A208" s="14"/>
      <c r="B208" s="13">
        <v>16</v>
      </c>
      <c r="C208" s="81">
        <v>20700</v>
      </c>
      <c r="D208" s="16">
        <v>334.65</v>
      </c>
      <c r="E208" s="16">
        <v>24.642</v>
      </c>
      <c r="F208" s="65">
        <f t="shared" si="17"/>
        <v>2.1290688</v>
      </c>
      <c r="G208" s="16">
        <f t="shared" si="22"/>
        <v>1025.3933200000001</v>
      </c>
      <c r="H208" s="65">
        <f t="shared" si="23"/>
        <v>2183.1329253404165</v>
      </c>
      <c r="I208" s="13" t="s">
        <v>87</v>
      </c>
      <c r="J208" s="16">
        <v>1019.53602</v>
      </c>
      <c r="K208" s="16">
        <v>811.85109</v>
      </c>
      <c r="L208" s="16">
        <v>1244.79285</v>
      </c>
      <c r="M208" s="19"/>
      <c r="N208" s="19"/>
    </row>
    <row r="209" spans="1:14" ht="24">
      <c r="A209" s="14"/>
      <c r="B209" s="13">
        <v>17</v>
      </c>
      <c r="C209" s="81">
        <v>20706</v>
      </c>
      <c r="D209" s="16">
        <v>335.71</v>
      </c>
      <c r="E209" s="16">
        <v>77.241</v>
      </c>
      <c r="F209" s="65">
        <f t="shared" si="17"/>
        <v>6.6736224</v>
      </c>
      <c r="G209" s="16">
        <f t="shared" si="22"/>
        <v>508.8036366666667</v>
      </c>
      <c r="H209" s="65">
        <f t="shared" si="23"/>
        <v>3395.563346860128</v>
      </c>
      <c r="I209" s="13" t="s">
        <v>88</v>
      </c>
      <c r="J209" s="16">
        <v>299.83284</v>
      </c>
      <c r="K209" s="16">
        <v>687.35113</v>
      </c>
      <c r="L209" s="16">
        <v>539.22694</v>
      </c>
      <c r="M209" s="19"/>
      <c r="N209" s="19"/>
    </row>
    <row r="210" spans="1:14" ht="24">
      <c r="A210" s="14"/>
      <c r="B210" s="13">
        <v>18</v>
      </c>
      <c r="C210" s="81">
        <v>20714</v>
      </c>
      <c r="D210" s="16">
        <v>335.48</v>
      </c>
      <c r="E210" s="16">
        <v>66.895</v>
      </c>
      <c r="F210" s="65">
        <f t="shared" si="17"/>
        <v>5.7797279999999995</v>
      </c>
      <c r="G210" s="16">
        <f t="shared" si="22"/>
        <v>121.00399333333333</v>
      </c>
      <c r="H210" s="65">
        <f t="shared" si="23"/>
        <v>699.3701683804799</v>
      </c>
      <c r="I210" s="13" t="s">
        <v>89</v>
      </c>
      <c r="J210" s="16">
        <v>115.30131</v>
      </c>
      <c r="K210" s="16">
        <v>113.7951</v>
      </c>
      <c r="L210" s="16">
        <v>133.91557</v>
      </c>
      <c r="M210" s="19"/>
      <c r="N210" s="19"/>
    </row>
    <row r="211" spans="1:14" ht="24">
      <c r="A211" s="14"/>
      <c r="B211" s="13">
        <v>19</v>
      </c>
      <c r="C211" s="81">
        <v>20721</v>
      </c>
      <c r="D211" s="16">
        <v>333.95</v>
      </c>
      <c r="E211" s="16">
        <v>7.994</v>
      </c>
      <c r="F211" s="65">
        <f t="shared" si="17"/>
        <v>0.6906816</v>
      </c>
      <c r="G211" s="16">
        <f t="shared" si="22"/>
        <v>568.5715666666666</v>
      </c>
      <c r="H211" s="65">
        <f t="shared" si="23"/>
        <v>392.70191937984</v>
      </c>
      <c r="I211" s="13" t="s">
        <v>90</v>
      </c>
      <c r="J211" s="16">
        <v>463.8186</v>
      </c>
      <c r="K211" s="16">
        <v>674.39987</v>
      </c>
      <c r="L211" s="16">
        <v>567.49623</v>
      </c>
      <c r="M211" s="19"/>
      <c r="N211" s="19"/>
    </row>
    <row r="212" spans="1:14" ht="24">
      <c r="A212" s="14"/>
      <c r="B212" s="13">
        <v>20</v>
      </c>
      <c r="C212" s="81">
        <v>20729</v>
      </c>
      <c r="D212" s="16">
        <v>334.35</v>
      </c>
      <c r="E212" s="16">
        <v>17.379</v>
      </c>
      <c r="F212" s="65">
        <f t="shared" si="17"/>
        <v>1.5015456000000003</v>
      </c>
      <c r="G212" s="16">
        <f t="shared" si="22"/>
        <v>51.50413</v>
      </c>
      <c r="H212" s="65">
        <f t="shared" si="23"/>
        <v>77.33579978332801</v>
      </c>
      <c r="I212" s="13" t="s">
        <v>69</v>
      </c>
      <c r="J212" s="16">
        <v>47.14668</v>
      </c>
      <c r="K212" s="16">
        <v>54.62169</v>
      </c>
      <c r="L212" s="16">
        <v>52.74402</v>
      </c>
      <c r="M212" s="19"/>
      <c r="N212" s="19"/>
    </row>
    <row r="213" spans="1:14" ht="24">
      <c r="A213" s="14"/>
      <c r="B213" s="13">
        <v>21</v>
      </c>
      <c r="C213" s="81">
        <v>20745</v>
      </c>
      <c r="D213" s="16">
        <v>333.5</v>
      </c>
      <c r="E213" s="16">
        <v>0.492</v>
      </c>
      <c r="F213" s="65">
        <f t="shared" si="17"/>
        <v>0.0425088</v>
      </c>
      <c r="G213" s="16">
        <f t="shared" si="22"/>
        <v>2.6772666666666667</v>
      </c>
      <c r="H213" s="65">
        <f t="shared" si="23"/>
        <v>0.11380739328</v>
      </c>
      <c r="I213" s="13" t="s">
        <v>91</v>
      </c>
      <c r="J213" s="16">
        <v>0.91884</v>
      </c>
      <c r="K213" s="16">
        <v>2.6154</v>
      </c>
      <c r="L213" s="16">
        <v>4.49756</v>
      </c>
      <c r="M213" s="19"/>
      <c r="N213" s="19"/>
    </row>
    <row r="214" spans="1:14" ht="24">
      <c r="A214" s="14"/>
      <c r="B214" s="13">
        <v>22</v>
      </c>
      <c r="C214" s="81">
        <v>20752</v>
      </c>
      <c r="D214" s="16">
        <v>334.95</v>
      </c>
      <c r="E214" s="16">
        <v>46.98</v>
      </c>
      <c r="F214" s="65">
        <f t="shared" si="17"/>
        <v>4.059072</v>
      </c>
      <c r="G214" s="16">
        <f t="shared" si="22"/>
        <v>229.33255999999997</v>
      </c>
      <c r="H214" s="65">
        <f t="shared" si="23"/>
        <v>930.8773729843198</v>
      </c>
      <c r="I214" s="13" t="s">
        <v>92</v>
      </c>
      <c r="J214" s="16">
        <v>251.54024</v>
      </c>
      <c r="K214" s="16">
        <v>235.76709</v>
      </c>
      <c r="L214" s="16">
        <v>200.69035</v>
      </c>
      <c r="M214" s="19"/>
      <c r="N214" s="19"/>
    </row>
    <row r="215" spans="1:14" ht="24">
      <c r="A215" s="14"/>
      <c r="B215" s="13">
        <v>23</v>
      </c>
      <c r="C215" s="81">
        <v>20764</v>
      </c>
      <c r="D215" s="16">
        <v>334.11</v>
      </c>
      <c r="E215" s="16">
        <v>14.003</v>
      </c>
      <c r="F215" s="65">
        <f t="shared" si="17"/>
        <v>1.2098592000000001</v>
      </c>
      <c r="G215" s="16">
        <f t="shared" si="22"/>
        <v>37.29720333333333</v>
      </c>
      <c r="H215" s="65">
        <f t="shared" si="23"/>
        <v>45.124364587104</v>
      </c>
      <c r="I215" s="13" t="s">
        <v>70</v>
      </c>
      <c r="J215" s="16">
        <v>36.87721</v>
      </c>
      <c r="K215" s="16">
        <v>21.80284</v>
      </c>
      <c r="L215" s="16">
        <v>53.21156</v>
      </c>
      <c r="M215" s="19"/>
      <c r="N215" s="19"/>
    </row>
    <row r="216" spans="1:14" ht="24">
      <c r="A216" s="14"/>
      <c r="B216" s="13">
        <v>24</v>
      </c>
      <c r="C216" s="81">
        <v>20772</v>
      </c>
      <c r="D216" s="16">
        <v>334.05</v>
      </c>
      <c r="E216" s="16">
        <v>11.944</v>
      </c>
      <c r="F216" s="65">
        <f t="shared" si="17"/>
        <v>1.0319616</v>
      </c>
      <c r="G216" s="16">
        <f t="shared" si="22"/>
        <v>29.753763333333335</v>
      </c>
      <c r="H216" s="65">
        <f t="shared" si="23"/>
        <v>30.704741215488003</v>
      </c>
      <c r="I216" s="13" t="s">
        <v>71</v>
      </c>
      <c r="J216" s="16">
        <v>27.25434</v>
      </c>
      <c r="K216" s="16">
        <v>28.83372</v>
      </c>
      <c r="L216" s="16">
        <v>33.17323</v>
      </c>
      <c r="M216" s="19"/>
      <c r="N216" s="19"/>
    </row>
    <row r="217" spans="1:14" ht="24">
      <c r="A217" s="14"/>
      <c r="B217" s="13">
        <v>25</v>
      </c>
      <c r="C217" s="81">
        <v>20780</v>
      </c>
      <c r="D217" s="16">
        <v>334.03</v>
      </c>
      <c r="E217" s="16">
        <v>11.532</v>
      </c>
      <c r="F217" s="65">
        <f t="shared" si="17"/>
        <v>0.9963648</v>
      </c>
      <c r="G217" s="16">
        <f t="shared" si="22"/>
        <v>80.20509333333332</v>
      </c>
      <c r="H217" s="65">
        <f t="shared" si="23"/>
        <v>79.913531778048</v>
      </c>
      <c r="I217" s="13" t="s">
        <v>93</v>
      </c>
      <c r="J217" s="16">
        <v>80.61945</v>
      </c>
      <c r="K217" s="16">
        <v>78.99988</v>
      </c>
      <c r="L217" s="16">
        <v>80.99595</v>
      </c>
      <c r="M217" s="19"/>
      <c r="N217" s="19"/>
    </row>
    <row r="218" spans="1:14" ht="24">
      <c r="A218" s="14"/>
      <c r="B218" s="13">
        <v>26</v>
      </c>
      <c r="C218" s="81">
        <v>20793</v>
      </c>
      <c r="D218" s="16">
        <v>333.8</v>
      </c>
      <c r="E218" s="16">
        <v>4.858</v>
      </c>
      <c r="F218" s="65">
        <f t="shared" si="17"/>
        <v>0.41973119999999997</v>
      </c>
      <c r="G218" s="16">
        <f t="shared" si="22"/>
        <v>70.18412666666667</v>
      </c>
      <c r="H218" s="65">
        <f t="shared" si="23"/>
        <v>29.458467706752</v>
      </c>
      <c r="I218" s="13" t="s">
        <v>94</v>
      </c>
      <c r="J218" s="16">
        <v>36.03604</v>
      </c>
      <c r="K218" s="16">
        <v>58.01822</v>
      </c>
      <c r="L218" s="16">
        <v>116.49812</v>
      </c>
      <c r="M218" s="19"/>
      <c r="N218" s="19"/>
    </row>
    <row r="219" spans="1:14" ht="24">
      <c r="A219" s="14"/>
      <c r="B219" s="13">
        <v>27</v>
      </c>
      <c r="C219" s="81">
        <v>20808</v>
      </c>
      <c r="D219" s="16">
        <v>333.5</v>
      </c>
      <c r="E219" s="16">
        <v>0.515</v>
      </c>
      <c r="F219" s="65">
        <f t="shared" si="17"/>
        <v>0.044496</v>
      </c>
      <c r="G219" s="16">
        <f t="shared" si="22"/>
        <v>26.071193333333337</v>
      </c>
      <c r="H219" s="65">
        <f t="shared" si="23"/>
        <v>1.1600638185600003</v>
      </c>
      <c r="I219" s="13" t="s">
        <v>95</v>
      </c>
      <c r="J219" s="16">
        <v>22.68431</v>
      </c>
      <c r="K219" s="16">
        <v>25.59134</v>
      </c>
      <c r="L219" s="16">
        <v>29.93793</v>
      </c>
      <c r="M219" s="19"/>
      <c r="N219" s="19"/>
    </row>
    <row r="220" spans="1:14" ht="24">
      <c r="A220" s="14"/>
      <c r="B220" s="13">
        <v>28</v>
      </c>
      <c r="C220" s="81">
        <v>20814</v>
      </c>
      <c r="D220" s="16">
        <v>333.49</v>
      </c>
      <c r="E220" s="16">
        <v>0.495</v>
      </c>
      <c r="F220" s="65">
        <f t="shared" si="17"/>
        <v>0.042768</v>
      </c>
      <c r="G220" s="16">
        <f t="shared" si="22"/>
        <v>19.88680666666667</v>
      </c>
      <c r="H220" s="65">
        <f t="shared" si="23"/>
        <v>0.8505189475200001</v>
      </c>
      <c r="I220" s="13" t="s">
        <v>96</v>
      </c>
      <c r="J220" s="16">
        <v>15.62842</v>
      </c>
      <c r="K220" s="16">
        <v>23.06987</v>
      </c>
      <c r="L220" s="16">
        <v>20.96213</v>
      </c>
      <c r="M220" s="19"/>
      <c r="N220" s="19"/>
    </row>
    <row r="221" spans="1:14" ht="24">
      <c r="A221" s="14"/>
      <c r="B221" s="13">
        <v>29</v>
      </c>
      <c r="C221" s="81">
        <v>20826</v>
      </c>
      <c r="D221" s="16">
        <v>333.42</v>
      </c>
      <c r="E221" s="16">
        <v>0.459</v>
      </c>
      <c r="F221" s="65">
        <f t="shared" si="17"/>
        <v>0.0396576</v>
      </c>
      <c r="G221" s="16">
        <f t="shared" si="22"/>
        <v>27.592113333333334</v>
      </c>
      <c r="H221" s="65">
        <f t="shared" si="23"/>
        <v>1.094236993728</v>
      </c>
      <c r="I221" s="13" t="s">
        <v>97</v>
      </c>
      <c r="J221" s="16">
        <v>26.36382</v>
      </c>
      <c r="K221" s="16">
        <v>30.51697</v>
      </c>
      <c r="L221" s="16">
        <v>25.89555</v>
      </c>
      <c r="M221" s="19"/>
      <c r="N221" s="19"/>
    </row>
    <row r="222" spans="1:14" ht="24">
      <c r="A222" s="14"/>
      <c r="B222" s="13">
        <v>30</v>
      </c>
      <c r="C222" s="81">
        <v>20833</v>
      </c>
      <c r="D222" s="16">
        <v>333.42</v>
      </c>
      <c r="E222" s="16">
        <v>0.318</v>
      </c>
      <c r="F222" s="65">
        <f t="shared" si="17"/>
        <v>0.0274752</v>
      </c>
      <c r="G222" s="16">
        <f t="shared" si="22"/>
        <v>30.160950000000003</v>
      </c>
      <c r="H222" s="65">
        <f t="shared" si="23"/>
        <v>0.8286781334400002</v>
      </c>
      <c r="I222" s="13" t="s">
        <v>98</v>
      </c>
      <c r="J222" s="16">
        <v>28.99005</v>
      </c>
      <c r="K222" s="16">
        <v>39.49416</v>
      </c>
      <c r="L222" s="16">
        <v>21.99864</v>
      </c>
      <c r="M222" s="19"/>
      <c r="N222" s="19"/>
    </row>
    <row r="223" spans="1:14" ht="24">
      <c r="A223" s="14"/>
      <c r="B223" s="13">
        <v>31</v>
      </c>
      <c r="C223" s="81">
        <v>20841</v>
      </c>
      <c r="D223" s="16">
        <v>333.42</v>
      </c>
      <c r="E223" s="16">
        <v>0.308</v>
      </c>
      <c r="F223" s="65">
        <f t="shared" si="17"/>
        <v>0.0266112</v>
      </c>
      <c r="G223" s="16">
        <f t="shared" si="22"/>
        <v>20.410886666666666</v>
      </c>
      <c r="H223" s="65">
        <f t="shared" si="23"/>
        <v>0.543158187264</v>
      </c>
      <c r="I223" s="13" t="s">
        <v>99</v>
      </c>
      <c r="J223" s="16">
        <v>21.32499</v>
      </c>
      <c r="K223" s="16">
        <v>19.17283</v>
      </c>
      <c r="L223" s="16">
        <v>20.73484</v>
      </c>
      <c r="M223" s="19"/>
      <c r="N223" s="19"/>
    </row>
    <row r="224" spans="1:14" ht="24">
      <c r="A224" s="14"/>
      <c r="B224" s="13">
        <v>32</v>
      </c>
      <c r="C224" s="81">
        <v>20854</v>
      </c>
      <c r="D224" s="16">
        <v>333.4</v>
      </c>
      <c r="E224" s="16">
        <v>0.287</v>
      </c>
      <c r="F224" s="65">
        <f t="shared" si="17"/>
        <v>0.0247968</v>
      </c>
      <c r="G224" s="16">
        <f t="shared" si="22"/>
        <v>18.983369999999997</v>
      </c>
      <c r="H224" s="65">
        <f t="shared" si="23"/>
        <v>0.47072682921599995</v>
      </c>
      <c r="I224" s="13" t="s">
        <v>100</v>
      </c>
      <c r="J224" s="16">
        <v>4.94263</v>
      </c>
      <c r="K224" s="16">
        <v>24.85598</v>
      </c>
      <c r="L224" s="16">
        <v>27.1515</v>
      </c>
      <c r="M224" s="19"/>
      <c r="N224" s="19"/>
    </row>
    <row r="225" spans="1:14" ht="24">
      <c r="A225" s="14"/>
      <c r="B225" s="13">
        <v>33</v>
      </c>
      <c r="C225" s="81">
        <v>20862</v>
      </c>
      <c r="D225" s="16">
        <v>333.4</v>
      </c>
      <c r="E225" s="16">
        <v>0.351</v>
      </c>
      <c r="F225" s="65">
        <f t="shared" si="17"/>
        <v>0.0303264</v>
      </c>
      <c r="G225" s="16">
        <f t="shared" si="22"/>
        <v>17.94767</v>
      </c>
      <c r="H225" s="65">
        <f t="shared" si="23"/>
        <v>0.544288219488</v>
      </c>
      <c r="I225" s="13" t="s">
        <v>108</v>
      </c>
      <c r="J225" s="16">
        <v>26.99144</v>
      </c>
      <c r="K225" s="16">
        <v>22.75796</v>
      </c>
      <c r="L225" s="16">
        <v>4.09361</v>
      </c>
      <c r="M225" s="19"/>
      <c r="N225" s="19"/>
    </row>
    <row r="226" spans="1:14" ht="24">
      <c r="A226" s="14"/>
      <c r="B226" s="13">
        <v>34</v>
      </c>
      <c r="C226" s="81">
        <v>20875</v>
      </c>
      <c r="D226" s="16">
        <v>333.39</v>
      </c>
      <c r="E226" s="16">
        <v>0.406</v>
      </c>
      <c r="F226" s="65">
        <f t="shared" si="17"/>
        <v>0.0350784</v>
      </c>
      <c r="G226" s="16">
        <f t="shared" si="22"/>
        <v>15.922966666666667</v>
      </c>
      <c r="H226" s="65">
        <f t="shared" si="23"/>
        <v>0.5585521939200001</v>
      </c>
      <c r="I226" s="13" t="s">
        <v>109</v>
      </c>
      <c r="J226" s="16">
        <v>11.38245</v>
      </c>
      <c r="K226" s="16">
        <v>11.57871</v>
      </c>
      <c r="L226" s="16">
        <v>24.80774</v>
      </c>
      <c r="M226" s="19"/>
      <c r="N226" s="19"/>
    </row>
    <row r="227" spans="1:14" ht="24">
      <c r="A227" s="14"/>
      <c r="B227" s="13">
        <v>35</v>
      </c>
      <c r="C227" s="81">
        <v>20883</v>
      </c>
      <c r="D227" s="16">
        <v>333.38</v>
      </c>
      <c r="E227" s="16">
        <v>0.373</v>
      </c>
      <c r="F227" s="65">
        <f t="shared" si="17"/>
        <v>0.032227200000000004</v>
      </c>
      <c r="G227" s="16">
        <f t="shared" si="22"/>
        <v>0.7183466666666667</v>
      </c>
      <c r="H227" s="65">
        <f t="shared" si="23"/>
        <v>0.023150301696000002</v>
      </c>
      <c r="I227" s="13" t="s">
        <v>118</v>
      </c>
      <c r="J227" s="16">
        <v>2.15504</v>
      </c>
      <c r="K227" s="16">
        <v>0</v>
      </c>
      <c r="L227" s="16">
        <v>0</v>
      </c>
      <c r="M227" s="19"/>
      <c r="N227" s="19"/>
    </row>
    <row r="228" spans="1:17" ht="24">
      <c r="A228" s="14"/>
      <c r="B228" s="86">
        <v>36</v>
      </c>
      <c r="C228" s="99">
        <v>20903</v>
      </c>
      <c r="D228" s="87">
        <v>333.37</v>
      </c>
      <c r="E228" s="87">
        <v>0.268</v>
      </c>
      <c r="F228" s="88">
        <f t="shared" si="17"/>
        <v>0.023155200000000004</v>
      </c>
      <c r="G228" s="87">
        <f t="shared" si="22"/>
        <v>0.9736733333333333</v>
      </c>
      <c r="H228" s="88">
        <f t="shared" si="23"/>
        <v>0.022545600768000003</v>
      </c>
      <c r="I228" s="86" t="s">
        <v>119</v>
      </c>
      <c r="J228" s="87">
        <v>0.63559</v>
      </c>
      <c r="K228" s="87">
        <v>1.01712</v>
      </c>
      <c r="L228" s="87">
        <v>1.26831</v>
      </c>
      <c r="M228" s="89"/>
      <c r="N228" s="89"/>
      <c r="O228" s="85"/>
      <c r="P228" s="85"/>
      <c r="Q228" s="85"/>
    </row>
    <row r="229" spans="1:14" ht="24">
      <c r="A229" s="14"/>
      <c r="B229" s="13">
        <v>1</v>
      </c>
      <c r="C229" s="81">
        <v>20913</v>
      </c>
      <c r="D229" s="16">
        <v>333.38</v>
      </c>
      <c r="E229" s="16">
        <v>0.152</v>
      </c>
      <c r="F229" s="65">
        <f t="shared" si="17"/>
        <v>0.0131328</v>
      </c>
      <c r="G229" s="16">
        <f t="shared" si="22"/>
        <v>12.481602068976102</v>
      </c>
      <c r="H229" s="65">
        <f t="shared" si="23"/>
        <v>0.16391838365144934</v>
      </c>
      <c r="I229" s="13" t="s">
        <v>101</v>
      </c>
      <c r="J229" s="16">
        <f>การคำนวณตะกอน!F6</f>
        <v>5.68314779527159</v>
      </c>
      <c r="K229" s="16">
        <f>การคำนวณตะกอน!F7</f>
        <v>20.349218852542528</v>
      </c>
      <c r="L229" s="16">
        <f>การคำนวณตะกอน!F8</f>
        <v>11.412439559114183</v>
      </c>
      <c r="M229" s="19"/>
      <c r="N229" s="19"/>
    </row>
    <row r="230" spans="1:14" ht="24">
      <c r="A230" s="14"/>
      <c r="B230" s="13">
        <v>2</v>
      </c>
      <c r="C230" s="81">
        <v>20931</v>
      </c>
      <c r="D230" s="16">
        <v>333.38</v>
      </c>
      <c r="E230" s="16">
        <v>0.298</v>
      </c>
      <c r="F230" s="65">
        <f t="shared" si="17"/>
        <v>0.0257472</v>
      </c>
      <c r="G230" s="16">
        <f t="shared" si="22"/>
        <v>16.520125707124112</v>
      </c>
      <c r="H230" s="65">
        <f t="shared" si="23"/>
        <v>0.425346980606466</v>
      </c>
      <c r="I230" s="80" t="s">
        <v>110</v>
      </c>
      <c r="J230" s="16">
        <f>การคำนวณตะกอน!F9</f>
        <v>17.391921629894032</v>
      </c>
      <c r="K230" s="16">
        <f>การคำนวณตะกอน!F10</f>
        <v>16.970245502912384</v>
      </c>
      <c r="L230" s="116">
        <f>การคำนวณตะกอน!F11</f>
        <v>15.198209988565921</v>
      </c>
      <c r="M230" s="19"/>
      <c r="N230" s="19"/>
    </row>
    <row r="231" spans="1:14" ht="24">
      <c r="A231" s="14"/>
      <c r="B231" s="13">
        <v>3</v>
      </c>
      <c r="C231" s="81">
        <v>20941</v>
      </c>
      <c r="D231" s="16">
        <v>333.39</v>
      </c>
      <c r="E231" s="16">
        <v>0.375</v>
      </c>
      <c r="F231" s="65">
        <f t="shared" si="17"/>
        <v>0.0324</v>
      </c>
      <c r="G231" s="16">
        <f t="shared" si="22"/>
        <v>0.8166932092037339</v>
      </c>
      <c r="H231" s="65">
        <f t="shared" si="23"/>
        <v>0.02646085997820098</v>
      </c>
      <c r="I231" s="80" t="s">
        <v>103</v>
      </c>
      <c r="J231" s="16">
        <f>การคำนวณตะกอน!F12</f>
        <v>2.450079627611202</v>
      </c>
      <c r="K231" s="16">
        <f>การคำนวณตะกอน!F13</f>
        <v>0</v>
      </c>
      <c r="L231" s="16">
        <f>การคำนวณตะกอน!F14</f>
        <v>0</v>
      </c>
      <c r="M231" s="19"/>
      <c r="N231" s="19"/>
    </row>
    <row r="232" spans="1:14" ht="24">
      <c r="A232" s="14"/>
      <c r="B232" s="13">
        <v>4</v>
      </c>
      <c r="C232" s="81">
        <v>20954</v>
      </c>
      <c r="D232" s="16">
        <v>333.38</v>
      </c>
      <c r="E232" s="16">
        <v>0.338</v>
      </c>
      <c r="F232" s="65">
        <f t="shared" si="17"/>
        <v>0.029203200000000002</v>
      </c>
      <c r="G232" s="16">
        <f t="shared" si="22"/>
        <v>1.2609068441904523</v>
      </c>
      <c r="H232" s="65">
        <f t="shared" si="23"/>
        <v>0.03682251475226262</v>
      </c>
      <c r="I232" s="13" t="s">
        <v>104</v>
      </c>
      <c r="J232" s="16">
        <f>การคำนวณตะกอน!F15</f>
        <v>0</v>
      </c>
      <c r="K232" s="16">
        <f>การคำนวณตะกอน!F16</f>
        <v>0</v>
      </c>
      <c r="L232" s="16">
        <f>การคำนวณตะกอน!F17</f>
        <v>3.782720532571357</v>
      </c>
      <c r="M232" s="19"/>
      <c r="N232" s="19"/>
    </row>
    <row r="233" spans="1:14" ht="24">
      <c r="A233" s="14"/>
      <c r="B233" s="13">
        <v>5</v>
      </c>
      <c r="C233" s="81">
        <v>20974</v>
      </c>
      <c r="D233" s="16">
        <v>333.42</v>
      </c>
      <c r="E233" s="16">
        <v>0.488</v>
      </c>
      <c r="F233" s="65">
        <f t="shared" si="17"/>
        <v>0.0421632</v>
      </c>
      <c r="G233" s="16">
        <f t="shared" si="22"/>
        <v>18.10924429912507</v>
      </c>
      <c r="H233" s="65">
        <f t="shared" si="23"/>
        <v>0.7635436892328701</v>
      </c>
      <c r="I233" s="13" t="s">
        <v>105</v>
      </c>
      <c r="J233" s="16">
        <f>การคำนวณตะกอน!F18</f>
        <v>22.299986276891737</v>
      </c>
      <c r="K233" s="16">
        <f>การคำนวณตะกอน!F19</f>
        <v>5.779047741319228</v>
      </c>
      <c r="L233" s="16">
        <f>การคำนวณตะกอน!F20</f>
        <v>26.248698879164248</v>
      </c>
      <c r="M233" s="19"/>
      <c r="N233" s="19"/>
    </row>
    <row r="234" spans="1:14" ht="24">
      <c r="A234" s="14"/>
      <c r="B234" s="13">
        <v>6</v>
      </c>
      <c r="C234" s="81">
        <v>20982</v>
      </c>
      <c r="D234" s="16">
        <v>334.43</v>
      </c>
      <c r="E234" s="16">
        <v>14.233</v>
      </c>
      <c r="F234" s="65">
        <f t="shared" si="17"/>
        <v>1.2297312</v>
      </c>
      <c r="G234" s="16">
        <f t="shared" si="22"/>
        <v>622.1343388742947</v>
      </c>
      <c r="H234" s="65">
        <f t="shared" si="23"/>
        <v>765.0580071050931</v>
      </c>
      <c r="I234" s="13" t="s">
        <v>106</v>
      </c>
      <c r="J234" s="16">
        <f>การคำนวณตะกอน!F21</f>
        <v>653.4355735979387</v>
      </c>
      <c r="K234" s="16">
        <f>การคำนวณตะกอน!F22</f>
        <v>626.2158717381158</v>
      </c>
      <c r="L234" s="16">
        <f>การคำนวณตะกอน!F23</f>
        <v>586.7515712868293</v>
      </c>
      <c r="M234" s="19"/>
      <c r="N234" s="19"/>
    </row>
    <row r="235" spans="1:14" ht="24">
      <c r="A235" s="14"/>
      <c r="B235" s="13">
        <v>7</v>
      </c>
      <c r="C235" s="81">
        <v>20994</v>
      </c>
      <c r="D235" s="16">
        <v>333.56</v>
      </c>
      <c r="E235" s="16">
        <v>1.602</v>
      </c>
      <c r="F235" s="65">
        <f t="shared" si="17"/>
        <v>0.1384128</v>
      </c>
      <c r="G235" s="16">
        <f t="shared" si="22"/>
        <v>45.50670924518934</v>
      </c>
      <c r="H235" s="65">
        <f t="shared" si="23"/>
        <v>6.298711045412543</v>
      </c>
      <c r="I235" s="13" t="s">
        <v>78</v>
      </c>
      <c r="J235" s="16">
        <f>การคำนวณตะกอน!F24</f>
        <v>39.66093786452114</v>
      </c>
      <c r="K235" s="16">
        <f>การคำนวณตะกอน!F25</f>
        <v>51.36237796881507</v>
      </c>
      <c r="L235" s="16">
        <f>การคำนวณตะกอน!F26</f>
        <v>45.49681190223182</v>
      </c>
      <c r="M235" s="19"/>
      <c r="N235" s="19"/>
    </row>
    <row r="236" spans="1:14" ht="24">
      <c r="A236" s="14"/>
      <c r="B236" s="13">
        <v>8</v>
      </c>
      <c r="C236" s="81">
        <v>21003</v>
      </c>
      <c r="D236" s="16">
        <v>333.48</v>
      </c>
      <c r="E236" s="16">
        <v>0.859</v>
      </c>
      <c r="F236" s="65">
        <f t="shared" si="17"/>
        <v>0.07421760000000001</v>
      </c>
      <c r="G236" s="16">
        <f t="shared" si="22"/>
        <v>1.8930543307185097</v>
      </c>
      <c r="H236" s="65">
        <f t="shared" si="23"/>
        <v>0.1404979490955341</v>
      </c>
      <c r="I236" s="13" t="s">
        <v>79</v>
      </c>
      <c r="J236" s="16">
        <f>การคำนวณตะกอน!F27</f>
        <v>1.885440627483644</v>
      </c>
      <c r="K236" s="16">
        <f>การคำนวณตะกอน!F28</f>
        <v>1.3323858589258668</v>
      </c>
      <c r="L236" s="16">
        <f>การคำนวณตะกอน!F29</f>
        <v>2.461336505746018</v>
      </c>
      <c r="M236" s="19"/>
      <c r="N236" s="19"/>
    </row>
    <row r="237" spans="1:14" ht="24">
      <c r="A237" s="14"/>
      <c r="B237" s="13">
        <v>9</v>
      </c>
      <c r="C237" s="81">
        <v>21016</v>
      </c>
      <c r="D237" s="16">
        <v>333.88</v>
      </c>
      <c r="E237" s="16">
        <v>7.166</v>
      </c>
      <c r="F237" s="65">
        <f t="shared" si="17"/>
        <v>0.6191424000000001</v>
      </c>
      <c r="G237" s="16">
        <f t="shared" si="22"/>
        <v>109.50738909820096</v>
      </c>
      <c r="H237" s="65">
        <f t="shared" si="23"/>
        <v>67.800667703994</v>
      </c>
      <c r="I237" s="13" t="s">
        <v>80</v>
      </c>
      <c r="J237" s="16">
        <f>การคำนวณตะกอน!F30</f>
        <v>113.98034306216053</v>
      </c>
      <c r="K237" s="16">
        <f>การคำนวณตะกอน!F31</f>
        <v>99.30615784911978</v>
      </c>
      <c r="L237" s="16">
        <f>การคำนวณตะกอน!F32</f>
        <v>115.23566638332255</v>
      </c>
      <c r="M237" s="19"/>
      <c r="N237" s="19"/>
    </row>
    <row r="238" spans="1:14" ht="24">
      <c r="A238" s="14"/>
      <c r="B238" s="13">
        <v>10</v>
      </c>
      <c r="C238" s="81">
        <v>21025</v>
      </c>
      <c r="D238" s="16">
        <v>333.54</v>
      </c>
      <c r="E238" s="16">
        <v>1.32</v>
      </c>
      <c r="F238" s="65">
        <f t="shared" si="17"/>
        <v>0.11404800000000001</v>
      </c>
      <c r="G238" s="16">
        <f t="shared" si="22"/>
        <v>12.810129713911701</v>
      </c>
      <c r="H238" s="65">
        <f t="shared" si="23"/>
        <v>1.4609696736122018</v>
      </c>
      <c r="I238" s="13" t="s">
        <v>81</v>
      </c>
      <c r="J238" s="16">
        <f>การคำนวณตะกอน!F33</f>
        <v>6.765899864666234</v>
      </c>
      <c r="K238" s="16">
        <f>การคำนวณตะกอน!F34</f>
        <v>11.231305787072912</v>
      </c>
      <c r="L238" s="16">
        <f>การคำนวณตะกอน!F35</f>
        <v>20.433183489995958</v>
      </c>
      <c r="M238" s="19"/>
      <c r="N238" s="19"/>
    </row>
    <row r="239" spans="1:14" ht="24">
      <c r="A239" s="14"/>
      <c r="B239" s="13">
        <v>11</v>
      </c>
      <c r="C239" s="81">
        <v>21037</v>
      </c>
      <c r="D239" s="16">
        <v>333.61</v>
      </c>
      <c r="E239" s="16">
        <v>1.631</v>
      </c>
      <c r="F239" s="65">
        <f t="shared" si="17"/>
        <v>0.1409184</v>
      </c>
      <c r="G239" s="16">
        <f t="shared" si="22"/>
        <v>95.50393147930409</v>
      </c>
      <c r="H239" s="65">
        <f t="shared" si="23"/>
        <v>13.458261217773165</v>
      </c>
      <c r="I239" s="13" t="s">
        <v>82</v>
      </c>
      <c r="J239" s="16">
        <f>การคำนวณตะกอน!F36</f>
        <v>94.39646515363937</v>
      </c>
      <c r="K239" s="16">
        <f>การคำนวณตะกอน!F37</f>
        <v>87.23887019795524</v>
      </c>
      <c r="L239" s="16">
        <f>การคำนวณตะกอน!F38</f>
        <v>104.87645908631764</v>
      </c>
      <c r="M239" s="19"/>
      <c r="N239" s="19"/>
    </row>
    <row r="240" spans="1:14" ht="24">
      <c r="A240" s="14"/>
      <c r="B240" s="13">
        <v>12</v>
      </c>
      <c r="C240" s="81">
        <v>21053</v>
      </c>
      <c r="D240" s="16">
        <v>334.92</v>
      </c>
      <c r="E240" s="16">
        <v>31.442</v>
      </c>
      <c r="F240" s="65">
        <f t="shared" si="17"/>
        <v>2.7165888000000002</v>
      </c>
      <c r="G240" s="16">
        <f t="shared" si="22"/>
        <v>365.55388786348664</v>
      </c>
      <c r="H240" s="65">
        <f t="shared" si="23"/>
        <v>993.0595975664038</v>
      </c>
      <c r="I240" s="13" t="s">
        <v>83</v>
      </c>
      <c r="J240" s="16">
        <f>การคำนวณตะกอน!F39</f>
        <v>413.0724454730437</v>
      </c>
      <c r="K240" s="16">
        <f>การคำนวณตะกอน!F40</f>
        <v>357.0231934774809</v>
      </c>
      <c r="L240" s="16">
        <f>การคำนวณตะกอน!F41</f>
        <v>326.5660246399354</v>
      </c>
      <c r="M240" s="19"/>
      <c r="N240" s="19"/>
    </row>
    <row r="241" spans="1:14" ht="24">
      <c r="A241" s="14"/>
      <c r="B241" s="13">
        <v>13</v>
      </c>
      <c r="C241" s="81">
        <v>21058</v>
      </c>
      <c r="D241" s="16">
        <v>334.86</v>
      </c>
      <c r="E241" s="16">
        <v>34.096</v>
      </c>
      <c r="F241" s="65">
        <f t="shared" si="17"/>
        <v>2.9458944</v>
      </c>
      <c r="G241" s="16">
        <f t="shared" si="22"/>
        <v>1327.6969850122566</v>
      </c>
      <c r="H241" s="65">
        <f t="shared" si="23"/>
        <v>3911.2551130444904</v>
      </c>
      <c r="I241" s="13" t="s">
        <v>84</v>
      </c>
      <c r="J241" s="16">
        <f>การคำนวณตะกอน!F42</f>
        <v>1603.7773759292916</v>
      </c>
      <c r="K241" s="16">
        <f>การคำนวณตะกอน!F43</f>
        <v>1101.5244006411122</v>
      </c>
      <c r="L241" s="16">
        <f>การคำนวณตะกอน!F44</f>
        <v>1277.7891784663666</v>
      </c>
      <c r="M241" s="19"/>
      <c r="N241" s="19"/>
    </row>
    <row r="242" spans="1:14" ht="24">
      <c r="A242" s="14"/>
      <c r="B242" s="13">
        <v>14</v>
      </c>
      <c r="C242" s="81">
        <v>21067</v>
      </c>
      <c r="D242" s="16">
        <v>335.3</v>
      </c>
      <c r="E242" s="16">
        <v>52.591</v>
      </c>
      <c r="F242" s="65">
        <f t="shared" si="17"/>
        <v>4.5438624</v>
      </c>
      <c r="G242" s="16">
        <f>+AVERAGE(J242:L242)</f>
        <v>751.0161393599036</v>
      </c>
      <c r="H242" s="65">
        <f>G242*F242</f>
        <v>3412.513997430626</v>
      </c>
      <c r="I242" s="13" t="s">
        <v>85</v>
      </c>
      <c r="J242" s="16">
        <f>การคำนวณตะกอน!F45</f>
        <v>891.9465803318415</v>
      </c>
      <c r="K242" s="16">
        <f>การคำนวณตะกอน!F46</f>
        <v>640.771970411891</v>
      </c>
      <c r="L242" s="16">
        <f>การคำนวณตะกอน!F47</f>
        <v>720.3298673359782</v>
      </c>
      <c r="M242" s="19"/>
      <c r="N242" s="19"/>
    </row>
    <row r="243" spans="1:14" ht="24">
      <c r="A243" s="14"/>
      <c r="B243" s="13">
        <v>15</v>
      </c>
      <c r="C243" s="81">
        <v>21074</v>
      </c>
      <c r="D243" s="16">
        <v>333.74</v>
      </c>
      <c r="E243" s="16">
        <v>4.444</v>
      </c>
      <c r="F243" s="65">
        <f t="shared" si="17"/>
        <v>0.3839616</v>
      </c>
      <c r="G243" s="16">
        <f>+AVERAGE(J243:L243)</f>
        <v>39.29557047545509</v>
      </c>
      <c r="H243" s="65">
        <f>G243*F243</f>
        <v>15.087990112668496</v>
      </c>
      <c r="I243" s="13" t="s">
        <v>86</v>
      </c>
      <c r="J243" s="16">
        <f>การคำนวณตะกอน!F48</f>
        <v>31.248993266953896</v>
      </c>
      <c r="K243" s="16">
        <f>การคำนวณตะกอน!F49</f>
        <v>38.42668116728879</v>
      </c>
      <c r="L243" s="16">
        <f>การคำนวณตะกอน!F50</f>
        <v>48.211036992122565</v>
      </c>
      <c r="M243" s="19"/>
      <c r="N243" s="19"/>
    </row>
    <row r="244" spans="1:14" ht="24">
      <c r="A244" s="14"/>
      <c r="B244" s="13">
        <v>16</v>
      </c>
      <c r="C244" s="81">
        <v>21087</v>
      </c>
      <c r="D244" s="16">
        <v>333.8</v>
      </c>
      <c r="E244" s="16">
        <v>7.773</v>
      </c>
      <c r="F244" s="65">
        <f t="shared" si="17"/>
        <v>0.6715872</v>
      </c>
      <c r="G244" s="16">
        <f>+AVERAGE(J244:L244)</f>
        <v>52.46553736434911</v>
      </c>
      <c r="H244" s="65">
        <f>G244*F244</f>
        <v>35.235183335018604</v>
      </c>
      <c r="I244" s="13" t="s">
        <v>87</v>
      </c>
      <c r="J244" s="16">
        <f>การคำนวณตะกอน!F51</f>
        <v>41.40384926410671</v>
      </c>
      <c r="K244" s="16">
        <f>การคำนวณตะกอน!F52</f>
        <v>46.07562758181818</v>
      </c>
      <c r="L244" s="16">
        <f>การคำนวณตะกอน!F53</f>
        <v>69.91713524712243</v>
      </c>
      <c r="M244" s="19"/>
      <c r="N244" s="19"/>
    </row>
    <row r="245" spans="1:14" ht="24">
      <c r="A245" s="14"/>
      <c r="B245" s="13">
        <v>17</v>
      </c>
      <c r="C245" s="81">
        <v>21099</v>
      </c>
      <c r="D245" s="16">
        <v>333.57</v>
      </c>
      <c r="E245" s="16">
        <v>3.754</v>
      </c>
      <c r="F245" s="65">
        <f t="shared" si="17"/>
        <v>0.3243456</v>
      </c>
      <c r="G245" s="16">
        <f aca="true" t="shared" si="24" ref="G245:G253">+AVERAGE(J245:L245)</f>
        <v>183.42768363573927</v>
      </c>
      <c r="H245" s="65">
        <f aca="true" t="shared" si="25" ref="H245:H253">G245*F245</f>
        <v>59.49396210544404</v>
      </c>
      <c r="I245" s="13" t="s">
        <v>88</v>
      </c>
      <c r="J245" s="16">
        <f>การคำนวณตะกอน!F54</f>
        <v>223.88782993570373</v>
      </c>
      <c r="K245" s="16">
        <f>การคำนวณตะกอน!F55</f>
        <v>178.93030794165077</v>
      </c>
      <c r="L245" s="16">
        <f>การคำนวณตะกอน!F56</f>
        <v>147.46491302986328</v>
      </c>
      <c r="M245" s="19"/>
      <c r="N245" s="19"/>
    </row>
    <row r="246" spans="1:14" ht="24">
      <c r="A246" s="14"/>
      <c r="B246" s="13">
        <v>18</v>
      </c>
      <c r="C246" s="81">
        <v>21107</v>
      </c>
      <c r="D246" s="16">
        <v>333.27</v>
      </c>
      <c r="E246" s="16">
        <v>0.734</v>
      </c>
      <c r="F246" s="65">
        <f t="shared" si="17"/>
        <v>0.0634176</v>
      </c>
      <c r="G246" s="16">
        <f t="shared" si="24"/>
        <v>16.08285639660585</v>
      </c>
      <c r="H246" s="65">
        <f t="shared" si="25"/>
        <v>1.0199361538173914</v>
      </c>
      <c r="I246" s="13" t="s">
        <v>89</v>
      </c>
      <c r="J246" s="16">
        <f>การคำนวณตะกอน!F57</f>
        <v>13.110681755445242</v>
      </c>
      <c r="K246" s="16">
        <f>การคำนวณตะกอน!F58</f>
        <v>21.506999207653767</v>
      </c>
      <c r="L246" s="16">
        <f>การคำนวณตะกอน!F59</f>
        <v>13.630888226718557</v>
      </c>
      <c r="M246" s="19"/>
      <c r="N246" s="19"/>
    </row>
    <row r="247" spans="1:14" ht="24">
      <c r="A247" s="14"/>
      <c r="B247" s="13">
        <v>19</v>
      </c>
      <c r="C247" s="81">
        <v>21114</v>
      </c>
      <c r="D247" s="16">
        <v>333.21</v>
      </c>
      <c r="E247" s="16">
        <v>0.59</v>
      </c>
      <c r="F247" s="65">
        <f t="shared" si="17"/>
        <v>0.050976</v>
      </c>
      <c r="G247" s="16">
        <f t="shared" si="24"/>
        <v>8.419865500654012</v>
      </c>
      <c r="H247" s="65">
        <f t="shared" si="25"/>
        <v>0.42921106376133894</v>
      </c>
      <c r="I247" s="13" t="s">
        <v>90</v>
      </c>
      <c r="J247" s="16">
        <f>การคำนวณตะกอน!F60</f>
        <v>4.407551605073104</v>
      </c>
      <c r="K247" s="16">
        <f>การคำนวณตะกอน!F61</f>
        <v>6.073719773739784</v>
      </c>
      <c r="L247" s="16">
        <f>การคำนวณตะกอน!F62</f>
        <v>14.77832512314915</v>
      </c>
      <c r="M247" s="19"/>
      <c r="N247" s="19"/>
    </row>
    <row r="248" spans="1:14" ht="24">
      <c r="A248" s="14"/>
      <c r="B248" s="13">
        <v>20</v>
      </c>
      <c r="C248" s="81">
        <v>21129</v>
      </c>
      <c r="D248" s="16">
        <v>333.78</v>
      </c>
      <c r="E248" s="16">
        <v>8.563</v>
      </c>
      <c r="F248" s="65">
        <f t="shared" si="17"/>
        <v>0.7398432000000001</v>
      </c>
      <c r="G248" s="16">
        <f t="shared" si="24"/>
        <v>531.8831032446886</v>
      </c>
      <c r="H248" s="65">
        <f t="shared" si="25"/>
        <v>393.5100971304809</v>
      </c>
      <c r="I248" s="13" t="s">
        <v>69</v>
      </c>
      <c r="J248" s="16">
        <f>การคำนวณตะกอน!F63</f>
        <v>530.2686419345623</v>
      </c>
      <c r="K248" s="16">
        <f>การคำนวณตะกอน!F64</f>
        <v>521.08514638728</v>
      </c>
      <c r="L248" s="16">
        <f>การคำนวณตะกอน!F65</f>
        <v>544.2955214122236</v>
      </c>
      <c r="M248" s="19"/>
      <c r="N248" s="19"/>
    </row>
    <row r="249" spans="1:14" ht="24">
      <c r="A249" s="14"/>
      <c r="B249" s="13">
        <v>21</v>
      </c>
      <c r="C249" s="81">
        <v>21137</v>
      </c>
      <c r="D249" s="16">
        <v>333.24</v>
      </c>
      <c r="E249" s="16">
        <v>0.637</v>
      </c>
      <c r="F249" s="65">
        <f t="shared" si="17"/>
        <v>0.055036800000000004</v>
      </c>
      <c r="G249" s="16">
        <f t="shared" si="24"/>
        <v>16.28871448278686</v>
      </c>
      <c r="H249" s="65">
        <f t="shared" si="25"/>
        <v>0.8964787212462441</v>
      </c>
      <c r="I249" s="13" t="s">
        <v>91</v>
      </c>
      <c r="J249" s="16">
        <f>การคำนวณตะกอน!F66</f>
        <v>15.901862789630913</v>
      </c>
      <c r="K249" s="16">
        <f>การคำนวณตะกอน!F67</f>
        <v>10.880576295392656</v>
      </c>
      <c r="L249" s="16">
        <f>การคำนวณตะกอน!F68</f>
        <v>22.083704363337013</v>
      </c>
      <c r="M249" s="19"/>
      <c r="N249" s="19"/>
    </row>
    <row r="250" spans="1:14" ht="24">
      <c r="A250" s="14"/>
      <c r="B250" s="13">
        <v>22</v>
      </c>
      <c r="C250" s="81">
        <v>21149</v>
      </c>
      <c r="D250" s="16">
        <v>333.48</v>
      </c>
      <c r="E250" s="16">
        <v>2.859</v>
      </c>
      <c r="F250" s="65">
        <f t="shared" si="17"/>
        <v>0.2470176</v>
      </c>
      <c r="G250" s="16">
        <f t="shared" si="24"/>
        <v>1.166991623602551</v>
      </c>
      <c r="H250" s="65">
        <f t="shared" si="25"/>
        <v>0.2882674700824055</v>
      </c>
      <c r="I250" s="13" t="s">
        <v>92</v>
      </c>
      <c r="J250" s="16">
        <f>การคำนวณตะกอน!F69</f>
        <v>1.5733165512864529</v>
      </c>
      <c r="K250" s="16">
        <f>การคำนวณตะกอน!F70</f>
        <v>1.152914953290604</v>
      </c>
      <c r="L250" s="16">
        <f>การคำนวณตะกอน!F71</f>
        <v>0.7747433662305965</v>
      </c>
      <c r="M250" s="19"/>
      <c r="N250" s="19"/>
    </row>
    <row r="251" spans="1:14" ht="24">
      <c r="A251" s="14"/>
      <c r="B251" s="13">
        <v>23</v>
      </c>
      <c r="C251" s="81">
        <v>21157</v>
      </c>
      <c r="D251" s="16">
        <v>333.33</v>
      </c>
      <c r="E251" s="16">
        <v>1.12</v>
      </c>
      <c r="F251" s="65">
        <f t="shared" si="17"/>
        <v>0.09676800000000002</v>
      </c>
      <c r="G251" s="16">
        <f t="shared" si="24"/>
        <v>8.669114358466521</v>
      </c>
      <c r="H251" s="65">
        <f t="shared" si="25"/>
        <v>0.8388928582400885</v>
      </c>
      <c r="I251" s="13" t="s">
        <v>70</v>
      </c>
      <c r="J251" s="16">
        <f>การคำนวณตะกอน!F72</f>
        <v>13.996554694234744</v>
      </c>
      <c r="K251" s="16">
        <f>การคำนวณตะกอน!F73</f>
        <v>10.899553799539333</v>
      </c>
      <c r="L251" s="16">
        <f>การคำนวณตะกอน!F74</f>
        <v>1.1112345816254858</v>
      </c>
      <c r="M251" s="19"/>
      <c r="N251" s="19"/>
    </row>
    <row r="252" spans="1:14" ht="24">
      <c r="A252" s="14"/>
      <c r="B252" s="13">
        <v>24</v>
      </c>
      <c r="C252" s="81">
        <v>21169</v>
      </c>
      <c r="D252" s="16">
        <v>333.16</v>
      </c>
      <c r="E252" s="16">
        <v>0.374</v>
      </c>
      <c r="F252" s="65">
        <f t="shared" si="17"/>
        <v>0.032313600000000005</v>
      </c>
      <c r="G252" s="16">
        <f t="shared" si="24"/>
        <v>21.108219215360105</v>
      </c>
      <c r="H252" s="65">
        <f t="shared" si="25"/>
        <v>0.6820825524374604</v>
      </c>
      <c r="I252" s="13" t="s">
        <v>71</v>
      </c>
      <c r="J252" s="16">
        <f>การคำนวณตะกอน!F75</f>
        <v>35.38182890356191</v>
      </c>
      <c r="K252" s="16">
        <f>การคำนวณตะกอน!F76</f>
        <v>4.03209548004022</v>
      </c>
      <c r="L252" s="16">
        <f>การคำนวณตะกอน!F77</f>
        <v>23.910733262478182</v>
      </c>
      <c r="M252" s="19"/>
      <c r="N252" s="19"/>
    </row>
    <row r="253" spans="1:14" ht="24">
      <c r="A253" s="14"/>
      <c r="B253" s="13">
        <v>25</v>
      </c>
      <c r="C253" s="81">
        <v>21176</v>
      </c>
      <c r="D253" s="16">
        <v>333.14</v>
      </c>
      <c r="E253" s="16">
        <v>0.352</v>
      </c>
      <c r="F253" s="65">
        <f t="shared" si="17"/>
        <v>0.0304128</v>
      </c>
      <c r="G253" s="16">
        <f t="shared" si="24"/>
        <v>10.724323933722175</v>
      </c>
      <c r="H253" s="65">
        <f t="shared" si="25"/>
        <v>0.3261567189315058</v>
      </c>
      <c r="I253" s="13" t="s">
        <v>93</v>
      </c>
      <c r="J253" s="16">
        <f>การคำนวณตะกอน!F78</f>
        <v>16.579973992193665</v>
      </c>
      <c r="K253" s="16">
        <f>การคำนวณตะกอน!F79</f>
        <v>7.9040022993532295</v>
      </c>
      <c r="L253" s="16">
        <f>การคำนวณตะกอน!F80</f>
        <v>7.688995509619629</v>
      </c>
      <c r="M253" s="19"/>
      <c r="N253" s="19"/>
    </row>
    <row r="254" spans="1:14" ht="24">
      <c r="A254" s="14"/>
      <c r="B254" s="13">
        <v>26</v>
      </c>
      <c r="C254" s="81">
        <v>21191</v>
      </c>
      <c r="D254" s="16">
        <v>333.13</v>
      </c>
      <c r="E254" s="16">
        <v>0.338</v>
      </c>
      <c r="F254" s="65">
        <f t="shared" si="17"/>
        <v>0.029203200000000002</v>
      </c>
      <c r="G254" s="16">
        <f aca="true" t="shared" si="26" ref="G254:G283">+AVERAGE(J254:L254)</f>
        <v>2.0143</v>
      </c>
      <c r="H254" s="65">
        <f aca="true" t="shared" si="27" ref="H254:H283">G254*F254</f>
        <v>0.058824005760000006</v>
      </c>
      <c r="I254" s="13" t="s">
        <v>94</v>
      </c>
      <c r="J254" s="16">
        <v>1.46854</v>
      </c>
      <c r="K254" s="16">
        <v>1.6715</v>
      </c>
      <c r="L254" s="16">
        <v>2.90286</v>
      </c>
      <c r="M254" s="19"/>
      <c r="N254" s="19"/>
    </row>
    <row r="255" spans="1:14" ht="24">
      <c r="A255" s="14"/>
      <c r="B255" s="13">
        <v>27</v>
      </c>
      <c r="C255" s="81">
        <v>21199</v>
      </c>
      <c r="D255" s="16">
        <v>333.13</v>
      </c>
      <c r="E255" s="16">
        <v>0.332</v>
      </c>
      <c r="F255" s="65">
        <f aca="true" t="shared" si="28" ref="F255:F358">E255*0.0864</f>
        <v>0.028684800000000003</v>
      </c>
      <c r="G255" s="16">
        <f t="shared" si="26"/>
        <v>1.1938100000000003</v>
      </c>
      <c r="H255" s="65">
        <f t="shared" si="27"/>
        <v>0.03424420108800001</v>
      </c>
      <c r="I255" s="13" t="s">
        <v>144</v>
      </c>
      <c r="J255" s="16">
        <v>2.84378</v>
      </c>
      <c r="K255" s="16">
        <v>0.37103</v>
      </c>
      <c r="L255" s="16">
        <v>0.36662</v>
      </c>
      <c r="M255" s="19"/>
      <c r="N255" s="19"/>
    </row>
    <row r="256" spans="1:14" ht="24">
      <c r="A256" s="14"/>
      <c r="B256" s="13">
        <v>28</v>
      </c>
      <c r="C256" s="81">
        <v>21207</v>
      </c>
      <c r="D256" s="16">
        <v>333.13</v>
      </c>
      <c r="E256" s="16">
        <v>0.314</v>
      </c>
      <c r="F256" s="65">
        <f t="shared" si="28"/>
        <v>0.0271296</v>
      </c>
      <c r="G256" s="16">
        <f t="shared" si="26"/>
        <v>7.792490000000001</v>
      </c>
      <c r="H256" s="65">
        <f t="shared" si="27"/>
        <v>0.21140713670400002</v>
      </c>
      <c r="I256" s="13" t="s">
        <v>96</v>
      </c>
      <c r="J256" s="16">
        <v>6.77215</v>
      </c>
      <c r="K256" s="16">
        <v>7.77194</v>
      </c>
      <c r="L256" s="16">
        <v>8.83338</v>
      </c>
      <c r="M256" s="19"/>
      <c r="N256" s="19"/>
    </row>
    <row r="257" spans="1:14" ht="24">
      <c r="A257" s="14"/>
      <c r="B257" s="13">
        <v>29</v>
      </c>
      <c r="C257" s="81">
        <v>21219</v>
      </c>
      <c r="D257" s="16">
        <v>333.12</v>
      </c>
      <c r="E257" s="16">
        <v>0.269</v>
      </c>
      <c r="F257" s="65">
        <f t="shared" si="28"/>
        <v>0.0232416</v>
      </c>
      <c r="G257" s="16">
        <f t="shared" si="26"/>
        <v>28.216619999999995</v>
      </c>
      <c r="H257" s="65">
        <f t="shared" si="27"/>
        <v>0.6557993953919999</v>
      </c>
      <c r="I257" s="13" t="s">
        <v>97</v>
      </c>
      <c r="J257" s="16">
        <v>29.70264</v>
      </c>
      <c r="K257" s="16">
        <v>14.46448</v>
      </c>
      <c r="L257" s="16">
        <v>40.48274</v>
      </c>
      <c r="M257" s="19"/>
      <c r="N257" s="19"/>
    </row>
    <row r="258" spans="1:14" ht="24">
      <c r="A258" s="14"/>
      <c r="B258" s="13">
        <v>30</v>
      </c>
      <c r="C258" s="81">
        <v>21228</v>
      </c>
      <c r="D258" s="16">
        <v>333.12</v>
      </c>
      <c r="E258" s="16">
        <v>0.267</v>
      </c>
      <c r="F258" s="65">
        <f t="shared" si="28"/>
        <v>0.023068800000000004</v>
      </c>
      <c r="G258" s="16">
        <f t="shared" si="26"/>
        <v>18.214863333333337</v>
      </c>
      <c r="H258" s="65">
        <f t="shared" si="27"/>
        <v>0.42019503926400015</v>
      </c>
      <c r="I258" s="13" t="s">
        <v>98</v>
      </c>
      <c r="J258" s="16">
        <v>12.3942</v>
      </c>
      <c r="K258" s="16">
        <v>16.50982</v>
      </c>
      <c r="L258" s="16">
        <v>25.74057</v>
      </c>
      <c r="M258" s="19"/>
      <c r="N258" s="19"/>
    </row>
    <row r="259" spans="1:14" ht="24">
      <c r="A259" s="14"/>
      <c r="B259" s="13">
        <v>31</v>
      </c>
      <c r="C259" s="81">
        <v>21254</v>
      </c>
      <c r="D259" s="16">
        <v>333.09</v>
      </c>
      <c r="E259" s="16">
        <v>0.265</v>
      </c>
      <c r="F259" s="65">
        <f t="shared" si="28"/>
        <v>0.022896000000000003</v>
      </c>
      <c r="G259" s="16">
        <f t="shared" si="26"/>
        <v>30.201766666666668</v>
      </c>
      <c r="H259" s="65">
        <f t="shared" si="27"/>
        <v>0.6914996496000001</v>
      </c>
      <c r="I259" s="13" t="s">
        <v>99</v>
      </c>
      <c r="J259" s="16">
        <v>27.66106</v>
      </c>
      <c r="K259" s="16">
        <v>45.21556</v>
      </c>
      <c r="L259" s="16">
        <v>17.72868</v>
      </c>
      <c r="M259" s="19"/>
      <c r="N259" s="19"/>
    </row>
    <row r="260" spans="1:14" ht="24">
      <c r="A260" s="14"/>
      <c r="B260" s="13">
        <v>32</v>
      </c>
      <c r="C260" s="81">
        <v>21269</v>
      </c>
      <c r="D260" s="16">
        <v>333.08</v>
      </c>
      <c r="E260" s="16">
        <v>0.259</v>
      </c>
      <c r="F260" s="65">
        <f t="shared" si="28"/>
        <v>0.0223776</v>
      </c>
      <c r="G260" s="16">
        <f t="shared" si="26"/>
        <v>11.926326666666668</v>
      </c>
      <c r="H260" s="65">
        <f t="shared" si="27"/>
        <v>0.26688256761600004</v>
      </c>
      <c r="I260" s="13" t="s">
        <v>100</v>
      </c>
      <c r="J260" s="16">
        <v>13.31816</v>
      </c>
      <c r="K260" s="16">
        <v>9.3985</v>
      </c>
      <c r="L260" s="16">
        <v>13.06232</v>
      </c>
      <c r="M260" s="19"/>
      <c r="N260" s="19"/>
    </row>
    <row r="261" spans="1:14" ht="24">
      <c r="A261" s="14"/>
      <c r="B261" s="153">
        <v>1</v>
      </c>
      <c r="C261" s="154">
        <v>21276</v>
      </c>
      <c r="D261" s="155">
        <v>333.06</v>
      </c>
      <c r="E261" s="155">
        <v>0.244</v>
      </c>
      <c r="F261" s="156">
        <f t="shared" si="28"/>
        <v>0.0210816</v>
      </c>
      <c r="G261" s="155">
        <f t="shared" si="26"/>
        <v>28.903603333333336</v>
      </c>
      <c r="H261" s="156">
        <f t="shared" si="27"/>
        <v>0.609334204032</v>
      </c>
      <c r="I261" s="161" t="s">
        <v>72</v>
      </c>
      <c r="J261" s="155">
        <v>17.99801</v>
      </c>
      <c r="K261" s="155">
        <v>33.00436</v>
      </c>
      <c r="L261" s="155">
        <v>35.70844</v>
      </c>
      <c r="N261" s="157"/>
    </row>
    <row r="262" spans="1:14" ht="24">
      <c r="A262" s="14"/>
      <c r="B262" s="13">
        <v>2</v>
      </c>
      <c r="C262" s="81">
        <v>21296</v>
      </c>
      <c r="D262" s="16">
        <v>333.13</v>
      </c>
      <c r="E262" s="16">
        <v>0.275</v>
      </c>
      <c r="F262" s="65">
        <f t="shared" si="28"/>
        <v>0.023760000000000003</v>
      </c>
      <c r="G262" s="16">
        <f t="shared" si="26"/>
        <v>30.393819999999995</v>
      </c>
      <c r="H262" s="65">
        <f t="shared" si="27"/>
        <v>0.7221571632</v>
      </c>
      <c r="I262" s="162" t="s">
        <v>73</v>
      </c>
      <c r="J262" s="16">
        <v>50.72615</v>
      </c>
      <c r="K262" s="16">
        <v>32.10225</v>
      </c>
      <c r="L262" s="16">
        <v>8.35306</v>
      </c>
      <c r="M262" s="19"/>
      <c r="N262" s="19"/>
    </row>
    <row r="263" spans="1:14" ht="24">
      <c r="A263" s="14"/>
      <c r="B263" s="13">
        <v>3</v>
      </c>
      <c r="C263" s="81">
        <v>21312</v>
      </c>
      <c r="D263" s="16">
        <v>333.54</v>
      </c>
      <c r="E263" s="16">
        <v>3.236</v>
      </c>
      <c r="F263" s="65">
        <f t="shared" si="28"/>
        <v>0.2795904</v>
      </c>
      <c r="G263" s="16">
        <f t="shared" si="26"/>
        <v>47.65265</v>
      </c>
      <c r="H263" s="65">
        <f t="shared" si="27"/>
        <v>13.32322347456</v>
      </c>
      <c r="I263" s="162" t="s">
        <v>74</v>
      </c>
      <c r="J263" s="16">
        <v>46.58913</v>
      </c>
      <c r="K263" s="16">
        <v>46.86387</v>
      </c>
      <c r="L263" s="16">
        <v>49.50495</v>
      </c>
      <c r="M263" s="19"/>
      <c r="N263" s="19"/>
    </row>
    <row r="264" spans="1:14" ht="24">
      <c r="A264" s="14"/>
      <c r="B264" s="13">
        <v>4</v>
      </c>
      <c r="C264" s="81">
        <v>21319</v>
      </c>
      <c r="D264" s="16">
        <v>333.3</v>
      </c>
      <c r="E264" s="16">
        <v>1.315</v>
      </c>
      <c r="F264" s="65">
        <f t="shared" si="28"/>
        <v>0.113616</v>
      </c>
      <c r="G264" s="16">
        <f t="shared" si="26"/>
        <v>13.326676666666666</v>
      </c>
      <c r="H264" s="65">
        <f t="shared" si="27"/>
        <v>1.5141236961599998</v>
      </c>
      <c r="I264" s="162" t="s">
        <v>75</v>
      </c>
      <c r="J264" s="16">
        <v>10.42311</v>
      </c>
      <c r="K264" s="16">
        <v>13.98644</v>
      </c>
      <c r="L264" s="16">
        <v>15.57048</v>
      </c>
      <c r="M264" s="19"/>
      <c r="N264" s="19"/>
    </row>
    <row r="265" spans="1:14" ht="24">
      <c r="A265" s="14"/>
      <c r="B265" s="13">
        <v>5</v>
      </c>
      <c r="C265" s="81">
        <v>21330</v>
      </c>
      <c r="D265" s="16">
        <v>333.95</v>
      </c>
      <c r="E265" s="16">
        <v>9.516</v>
      </c>
      <c r="F265" s="65">
        <f t="shared" si="28"/>
        <v>0.8221824000000001</v>
      </c>
      <c r="G265" s="16">
        <f t="shared" si="26"/>
        <v>285.07104666666663</v>
      </c>
      <c r="H265" s="65">
        <f t="shared" si="27"/>
        <v>234.380397318912</v>
      </c>
      <c r="I265" s="162" t="s">
        <v>76</v>
      </c>
      <c r="J265" s="16">
        <v>284.90745</v>
      </c>
      <c r="K265" s="16">
        <v>293.9729</v>
      </c>
      <c r="L265" s="16">
        <v>276.33279</v>
      </c>
      <c r="M265" s="19"/>
      <c r="N265" s="19"/>
    </row>
    <row r="266" spans="1:14" ht="24">
      <c r="A266" s="14"/>
      <c r="B266" s="13">
        <v>6</v>
      </c>
      <c r="C266" s="81">
        <v>21340</v>
      </c>
      <c r="D266" s="16">
        <v>333.08</v>
      </c>
      <c r="E266" s="16">
        <v>0.539</v>
      </c>
      <c r="F266" s="65">
        <f t="shared" si="28"/>
        <v>0.0465696</v>
      </c>
      <c r="G266" s="16">
        <f t="shared" si="26"/>
        <v>20.957416666666667</v>
      </c>
      <c r="H266" s="65">
        <f t="shared" si="27"/>
        <v>0.9759785112000001</v>
      </c>
      <c r="I266" s="162" t="s">
        <v>77</v>
      </c>
      <c r="J266" s="16">
        <v>10.99683</v>
      </c>
      <c r="K266" s="16">
        <v>17.40561</v>
      </c>
      <c r="L266" s="16">
        <v>34.46981</v>
      </c>
      <c r="M266" s="19"/>
      <c r="N266" s="19"/>
    </row>
    <row r="267" spans="1:14" ht="24">
      <c r="A267" s="14"/>
      <c r="B267" s="13">
        <v>7</v>
      </c>
      <c r="C267" s="81">
        <v>21354</v>
      </c>
      <c r="D267" s="16">
        <v>333.05</v>
      </c>
      <c r="E267" s="16">
        <v>0.488</v>
      </c>
      <c r="F267" s="65">
        <f t="shared" si="28"/>
        <v>0.0421632</v>
      </c>
      <c r="G267" s="16">
        <f t="shared" si="26"/>
        <v>26.025126666666665</v>
      </c>
      <c r="H267" s="65">
        <f t="shared" si="27"/>
        <v>1.0973026206719998</v>
      </c>
      <c r="I267" s="162" t="s">
        <v>78</v>
      </c>
      <c r="J267" s="16">
        <v>22.12389</v>
      </c>
      <c r="K267" s="16">
        <v>27.88644</v>
      </c>
      <c r="L267" s="16">
        <v>28.06505</v>
      </c>
      <c r="M267" s="19"/>
      <c r="N267" s="19"/>
    </row>
    <row r="268" spans="1:14" ht="24">
      <c r="A268" s="14"/>
      <c r="B268" s="13">
        <v>8</v>
      </c>
      <c r="C268" s="81">
        <v>21361</v>
      </c>
      <c r="D268" s="16">
        <v>333.06</v>
      </c>
      <c r="E268" s="16">
        <v>0.498</v>
      </c>
      <c r="F268" s="65">
        <f t="shared" si="28"/>
        <v>0.0430272</v>
      </c>
      <c r="G268" s="16">
        <f t="shared" si="26"/>
        <v>43.364943333333336</v>
      </c>
      <c r="H268" s="65">
        <f t="shared" si="27"/>
        <v>1.8658720897920003</v>
      </c>
      <c r="I268" s="162" t="s">
        <v>79</v>
      </c>
      <c r="J268" s="16">
        <v>49.79137</v>
      </c>
      <c r="K268" s="16">
        <v>36.46006</v>
      </c>
      <c r="L268" s="16">
        <v>43.8434</v>
      </c>
      <c r="M268" s="19"/>
      <c r="N268" s="19"/>
    </row>
    <row r="269" spans="1:14" ht="24">
      <c r="A269" s="14"/>
      <c r="B269" s="13">
        <v>9</v>
      </c>
      <c r="C269" s="81">
        <v>21374</v>
      </c>
      <c r="D269" s="16">
        <v>333.63</v>
      </c>
      <c r="E269" s="16">
        <v>0.41</v>
      </c>
      <c r="F269" s="65">
        <f t="shared" si="28"/>
        <v>0.035424</v>
      </c>
      <c r="G269" s="16">
        <f t="shared" si="26"/>
        <v>58.94518</v>
      </c>
      <c r="H269" s="65">
        <f t="shared" si="27"/>
        <v>2.08807405632</v>
      </c>
      <c r="I269" s="162" t="s">
        <v>80</v>
      </c>
      <c r="J269" s="16">
        <v>58.83172</v>
      </c>
      <c r="K269" s="16">
        <v>61.55475</v>
      </c>
      <c r="L269" s="16">
        <v>56.44907</v>
      </c>
      <c r="M269" s="19"/>
      <c r="N269" s="19"/>
    </row>
    <row r="270" spans="1:14" ht="24">
      <c r="A270" s="14"/>
      <c r="B270" s="13">
        <v>10</v>
      </c>
      <c r="C270" s="81">
        <v>21381</v>
      </c>
      <c r="D270" s="16">
        <v>333.58</v>
      </c>
      <c r="E270" s="16">
        <v>0.377</v>
      </c>
      <c r="F270" s="65">
        <f t="shared" si="28"/>
        <v>0.0325728</v>
      </c>
      <c r="G270" s="16">
        <f t="shared" si="26"/>
        <v>61.46759333333333</v>
      </c>
      <c r="H270" s="65">
        <f t="shared" si="27"/>
        <v>2.002171624128</v>
      </c>
      <c r="I270" s="162" t="s">
        <v>81</v>
      </c>
      <c r="J270" s="16">
        <v>58.8972</v>
      </c>
      <c r="K270" s="16">
        <v>55.20806</v>
      </c>
      <c r="L270" s="16">
        <v>70.29752</v>
      </c>
      <c r="M270" s="19"/>
      <c r="N270" s="19"/>
    </row>
    <row r="271" spans="1:14" ht="24">
      <c r="A271" s="14"/>
      <c r="B271" s="13">
        <v>11</v>
      </c>
      <c r="C271" s="81">
        <v>21389</v>
      </c>
      <c r="D271" s="16">
        <v>333.66</v>
      </c>
      <c r="E271" s="16">
        <v>0.419</v>
      </c>
      <c r="F271" s="65">
        <f t="shared" si="28"/>
        <v>0.0362016</v>
      </c>
      <c r="G271" s="16">
        <f t="shared" si="26"/>
        <v>153.90999333333335</v>
      </c>
      <c r="H271" s="65">
        <f t="shared" si="27"/>
        <v>5.571788014656001</v>
      </c>
      <c r="I271" s="162" t="s">
        <v>82</v>
      </c>
      <c r="J271" s="16">
        <v>164.33728</v>
      </c>
      <c r="K271" s="16">
        <v>158.63331</v>
      </c>
      <c r="L271" s="16">
        <v>138.75939</v>
      </c>
      <c r="M271" s="19"/>
      <c r="N271" s="19"/>
    </row>
    <row r="272" spans="1:14" ht="24">
      <c r="A272" s="14"/>
      <c r="B272" s="13">
        <v>12</v>
      </c>
      <c r="C272" s="81">
        <v>21410</v>
      </c>
      <c r="D272" s="16">
        <v>334.64</v>
      </c>
      <c r="E272" s="16">
        <v>24.418</v>
      </c>
      <c r="F272" s="65">
        <f t="shared" si="28"/>
        <v>2.1097152</v>
      </c>
      <c r="G272" s="16">
        <f t="shared" si="26"/>
        <v>685.40541</v>
      </c>
      <c r="H272" s="65">
        <f t="shared" si="27"/>
        <v>1446.010211639232</v>
      </c>
      <c r="I272" s="162" t="s">
        <v>83</v>
      </c>
      <c r="J272" s="16">
        <v>807.99333</v>
      </c>
      <c r="K272" s="16">
        <v>765.98484</v>
      </c>
      <c r="L272" s="16">
        <v>482.23806</v>
      </c>
      <c r="M272" s="19"/>
      <c r="N272" s="19"/>
    </row>
    <row r="273" spans="1:14" ht="24">
      <c r="A273" s="14"/>
      <c r="B273" s="13">
        <v>13</v>
      </c>
      <c r="C273" s="81">
        <v>21411</v>
      </c>
      <c r="D273" s="16">
        <v>335.17</v>
      </c>
      <c r="E273" s="16">
        <v>38.355</v>
      </c>
      <c r="F273" s="65">
        <f t="shared" si="28"/>
        <v>3.313872</v>
      </c>
      <c r="G273" s="16">
        <f t="shared" si="26"/>
        <v>1578.0928666666666</v>
      </c>
      <c r="H273" s="65">
        <f t="shared" si="27"/>
        <v>5229.5977642463995</v>
      </c>
      <c r="I273" s="162" t="s">
        <v>84</v>
      </c>
      <c r="J273" s="16">
        <v>1529.86342</v>
      </c>
      <c r="K273" s="16">
        <v>1775.16576</v>
      </c>
      <c r="L273" s="16">
        <v>1429.24942</v>
      </c>
      <c r="M273" s="19"/>
      <c r="N273" s="19"/>
    </row>
    <row r="274" spans="1:14" ht="24">
      <c r="A274" s="14"/>
      <c r="B274" s="13">
        <v>14</v>
      </c>
      <c r="C274" s="81">
        <v>21423</v>
      </c>
      <c r="D274" s="16">
        <v>333.51</v>
      </c>
      <c r="E274" s="16">
        <v>2.853</v>
      </c>
      <c r="F274" s="65">
        <f t="shared" si="28"/>
        <v>0.24649920000000003</v>
      </c>
      <c r="G274" s="16">
        <f t="shared" si="26"/>
        <v>90.04055666666666</v>
      </c>
      <c r="H274" s="65">
        <f t="shared" si="27"/>
        <v>22.194925185888</v>
      </c>
      <c r="I274" s="162" t="s">
        <v>85</v>
      </c>
      <c r="J274" s="16">
        <v>42.73666</v>
      </c>
      <c r="K274" s="16">
        <v>97.42011</v>
      </c>
      <c r="L274" s="16">
        <v>129.9649</v>
      </c>
      <c r="M274" s="19"/>
      <c r="N274" s="19"/>
    </row>
    <row r="275" spans="1:14" ht="24">
      <c r="A275" s="14"/>
      <c r="B275" s="13">
        <v>15</v>
      </c>
      <c r="C275" s="81">
        <v>21430</v>
      </c>
      <c r="D275" s="16">
        <v>333.28</v>
      </c>
      <c r="E275" s="16">
        <v>0.634</v>
      </c>
      <c r="F275" s="65">
        <f t="shared" si="28"/>
        <v>0.0547776</v>
      </c>
      <c r="G275" s="16">
        <f t="shared" si="26"/>
        <v>23.350506666666664</v>
      </c>
      <c r="H275" s="65">
        <f t="shared" si="27"/>
        <v>1.279084713984</v>
      </c>
      <c r="I275" s="162" t="s">
        <v>86</v>
      </c>
      <c r="J275" s="16">
        <v>27.67</v>
      </c>
      <c r="K275" s="16">
        <v>22.70616</v>
      </c>
      <c r="L275" s="16">
        <v>19.67536</v>
      </c>
      <c r="M275" s="19"/>
      <c r="N275" s="19"/>
    </row>
    <row r="276" spans="1:14" ht="24">
      <c r="A276" s="14"/>
      <c r="B276" s="13">
        <v>16</v>
      </c>
      <c r="C276" s="81">
        <v>21439</v>
      </c>
      <c r="D276" s="16">
        <v>333.28</v>
      </c>
      <c r="E276" s="16">
        <v>0.627</v>
      </c>
      <c r="F276" s="65">
        <f t="shared" si="28"/>
        <v>0.0541728</v>
      </c>
      <c r="G276" s="16">
        <f t="shared" si="26"/>
        <v>26.696159999999995</v>
      </c>
      <c r="H276" s="65">
        <f t="shared" si="27"/>
        <v>1.4462057364479997</v>
      </c>
      <c r="I276" s="162" t="s">
        <v>87</v>
      </c>
      <c r="J276" s="16">
        <v>34.97109</v>
      </c>
      <c r="K276" s="16">
        <v>13.59596</v>
      </c>
      <c r="L276" s="16">
        <v>31.52143</v>
      </c>
      <c r="M276" s="19"/>
      <c r="N276" s="19"/>
    </row>
    <row r="277" spans="1:14" ht="24">
      <c r="A277" s="14"/>
      <c r="B277" s="13">
        <v>17</v>
      </c>
      <c r="C277" s="81">
        <v>21457</v>
      </c>
      <c r="D277" s="16">
        <v>333.27</v>
      </c>
      <c r="E277" s="16">
        <v>0.632</v>
      </c>
      <c r="F277" s="65">
        <f t="shared" si="28"/>
        <v>0.0546048</v>
      </c>
      <c r="G277" s="16">
        <f t="shared" si="26"/>
        <v>20.716523333333335</v>
      </c>
      <c r="H277" s="65">
        <f t="shared" si="27"/>
        <v>1.131221613312</v>
      </c>
      <c r="I277" s="162" t="s">
        <v>88</v>
      </c>
      <c r="J277" s="16">
        <v>41.16847</v>
      </c>
      <c r="K277" s="16">
        <v>13.11328</v>
      </c>
      <c r="L277" s="16">
        <v>7.86782</v>
      </c>
      <c r="M277" s="19"/>
      <c r="N277" s="19"/>
    </row>
    <row r="278" spans="1:14" ht="24">
      <c r="A278" s="14"/>
      <c r="B278" s="13">
        <v>18</v>
      </c>
      <c r="C278" s="81">
        <v>21464</v>
      </c>
      <c r="D278" s="16">
        <v>333.32</v>
      </c>
      <c r="E278" s="16">
        <v>0.78</v>
      </c>
      <c r="F278" s="65">
        <f t="shared" si="28"/>
        <v>0.06739200000000001</v>
      </c>
      <c r="G278" s="16">
        <f t="shared" si="26"/>
        <v>4.643693333333334</v>
      </c>
      <c r="H278" s="65">
        <f t="shared" si="27"/>
        <v>0.3129477811200001</v>
      </c>
      <c r="I278" s="162" t="s">
        <v>89</v>
      </c>
      <c r="J278" s="16">
        <v>4.90223</v>
      </c>
      <c r="K278" s="16">
        <v>2.43665</v>
      </c>
      <c r="L278" s="16">
        <v>6.5922</v>
      </c>
      <c r="M278" s="19"/>
      <c r="N278" s="19"/>
    </row>
    <row r="279" spans="1:14" ht="24">
      <c r="A279" s="14"/>
      <c r="B279" s="13">
        <v>19</v>
      </c>
      <c r="C279" s="81">
        <v>21478</v>
      </c>
      <c r="D279" s="16">
        <v>333.32</v>
      </c>
      <c r="E279" s="16">
        <v>0.776</v>
      </c>
      <c r="F279" s="65">
        <f t="shared" si="28"/>
        <v>0.0670464</v>
      </c>
      <c r="G279" s="16">
        <f t="shared" si="26"/>
        <v>8.585533333333332</v>
      </c>
      <c r="H279" s="65">
        <f t="shared" si="27"/>
        <v>0.57562910208</v>
      </c>
      <c r="I279" s="162" t="s">
        <v>90</v>
      </c>
      <c r="J279" s="16">
        <v>9.5648</v>
      </c>
      <c r="K279" s="16">
        <v>1.69611</v>
      </c>
      <c r="L279" s="16">
        <v>14.49569</v>
      </c>
      <c r="M279" s="19"/>
      <c r="N279" s="19"/>
    </row>
    <row r="280" spans="1:14" ht="24">
      <c r="A280" s="14"/>
      <c r="B280" s="13">
        <v>20</v>
      </c>
      <c r="C280" s="81">
        <v>21493</v>
      </c>
      <c r="D280" s="16">
        <v>333.35</v>
      </c>
      <c r="E280" s="16">
        <v>0.438</v>
      </c>
      <c r="F280" s="65">
        <f t="shared" si="28"/>
        <v>0.0378432</v>
      </c>
      <c r="G280" s="16">
        <f t="shared" si="26"/>
        <v>10.830973333333333</v>
      </c>
      <c r="H280" s="65">
        <f t="shared" si="27"/>
        <v>0.409878690048</v>
      </c>
      <c r="I280" s="162" t="s">
        <v>69</v>
      </c>
      <c r="J280" s="16">
        <v>11.79941</v>
      </c>
      <c r="K280" s="16">
        <v>11.19361</v>
      </c>
      <c r="L280" s="16">
        <v>9.4999</v>
      </c>
      <c r="M280" s="19"/>
      <c r="N280" s="19"/>
    </row>
    <row r="281" spans="1:14" ht="24">
      <c r="A281" s="14"/>
      <c r="B281" s="13">
        <v>21</v>
      </c>
      <c r="C281" s="81">
        <v>21512</v>
      </c>
      <c r="D281" s="16">
        <v>333.28</v>
      </c>
      <c r="E281" s="16">
        <v>0.362</v>
      </c>
      <c r="F281" s="65">
        <f t="shared" si="28"/>
        <v>0.0312768</v>
      </c>
      <c r="G281" s="16">
        <f t="shared" si="26"/>
        <v>87.74170666666667</v>
      </c>
      <c r="H281" s="65">
        <f t="shared" si="27"/>
        <v>2.7442798110720004</v>
      </c>
      <c r="I281" s="162" t="s">
        <v>91</v>
      </c>
      <c r="J281" s="16">
        <v>86.15898</v>
      </c>
      <c r="K281" s="16">
        <v>77.61522</v>
      </c>
      <c r="L281" s="16">
        <v>99.45092</v>
      </c>
      <c r="M281" s="19"/>
      <c r="N281" s="19"/>
    </row>
    <row r="282" spans="1:14" ht="24">
      <c r="A282" s="14"/>
      <c r="B282" s="13">
        <v>22</v>
      </c>
      <c r="C282" s="81">
        <v>21521</v>
      </c>
      <c r="D282" s="16">
        <v>333.45</v>
      </c>
      <c r="E282" s="16">
        <v>3.388</v>
      </c>
      <c r="F282" s="65">
        <f t="shared" si="28"/>
        <v>0.2927232</v>
      </c>
      <c r="G282" s="16">
        <f t="shared" si="26"/>
        <v>124.85850666666666</v>
      </c>
      <c r="H282" s="65">
        <f t="shared" si="27"/>
        <v>36.548981618687996</v>
      </c>
      <c r="I282" s="162" t="s">
        <v>92</v>
      </c>
      <c r="J282" s="16">
        <v>101.45866</v>
      </c>
      <c r="K282" s="16">
        <v>105.59662</v>
      </c>
      <c r="L282" s="16">
        <v>167.52024</v>
      </c>
      <c r="M282" s="19"/>
      <c r="N282" s="19"/>
    </row>
    <row r="283" spans="1:14" ht="24">
      <c r="A283" s="14"/>
      <c r="B283" s="13">
        <v>23</v>
      </c>
      <c r="C283" s="81">
        <v>21541</v>
      </c>
      <c r="D283" s="16">
        <v>333.19</v>
      </c>
      <c r="E283" s="16">
        <v>0.354</v>
      </c>
      <c r="F283" s="65">
        <f t="shared" si="28"/>
        <v>0.0305856</v>
      </c>
      <c r="G283" s="16">
        <f t="shared" si="26"/>
        <v>12.90813</v>
      </c>
      <c r="H283" s="65">
        <f t="shared" si="27"/>
        <v>0.394802900928</v>
      </c>
      <c r="I283" s="162" t="s">
        <v>70</v>
      </c>
      <c r="J283" s="16">
        <v>19.15007</v>
      </c>
      <c r="K283" s="16">
        <v>12.47583</v>
      </c>
      <c r="L283" s="16">
        <v>7.09849</v>
      </c>
      <c r="M283" s="19"/>
      <c r="N283" s="19"/>
    </row>
    <row r="284" spans="1:14" ht="24">
      <c r="A284" s="14"/>
      <c r="B284" s="13">
        <v>24</v>
      </c>
      <c r="C284" s="81">
        <v>21555</v>
      </c>
      <c r="D284" s="16">
        <v>333.17</v>
      </c>
      <c r="E284" s="16">
        <v>0.347</v>
      </c>
      <c r="F284" s="65">
        <f t="shared" si="28"/>
        <v>0.0299808</v>
      </c>
      <c r="G284" s="16">
        <f aca="true" t="shared" si="29" ref="G284:G356">+AVERAGE(J284:L284)</f>
        <v>29.28355</v>
      </c>
      <c r="H284" s="65">
        <f aca="true" t="shared" si="30" ref="H284:H356">G284*F284</f>
        <v>0.87794425584</v>
      </c>
      <c r="I284" s="162" t="s">
        <v>71</v>
      </c>
      <c r="J284" s="16">
        <v>26.26068</v>
      </c>
      <c r="K284" s="16">
        <v>40.98493</v>
      </c>
      <c r="L284" s="16">
        <v>20.60504</v>
      </c>
      <c r="M284" s="19"/>
      <c r="N284" s="19"/>
    </row>
    <row r="285" spans="1:14" ht="24">
      <c r="A285" s="14"/>
      <c r="B285" s="13">
        <v>25</v>
      </c>
      <c r="C285" s="81">
        <v>21575</v>
      </c>
      <c r="D285" s="16">
        <v>333.18</v>
      </c>
      <c r="E285" s="16">
        <v>0.351</v>
      </c>
      <c r="F285" s="65">
        <f t="shared" si="28"/>
        <v>0.0303264</v>
      </c>
      <c r="G285" s="16">
        <f t="shared" si="29"/>
        <v>22.974483333333335</v>
      </c>
      <c r="H285" s="65">
        <f t="shared" si="30"/>
        <v>0.69673337136</v>
      </c>
      <c r="I285" s="162" t="s">
        <v>93</v>
      </c>
      <c r="J285" s="16">
        <v>20.69932</v>
      </c>
      <c r="K285" s="16">
        <v>31.26724</v>
      </c>
      <c r="L285" s="16">
        <v>16.95689</v>
      </c>
      <c r="M285" s="19"/>
      <c r="N285" s="19"/>
    </row>
    <row r="286" spans="1:14" ht="24">
      <c r="A286" s="14"/>
      <c r="B286" s="13">
        <v>26</v>
      </c>
      <c r="C286" s="81">
        <v>21590</v>
      </c>
      <c r="D286" s="16">
        <v>333.15</v>
      </c>
      <c r="E286" s="16">
        <v>0.34</v>
      </c>
      <c r="F286" s="65">
        <f t="shared" si="28"/>
        <v>0.029376000000000003</v>
      </c>
      <c r="G286" s="16">
        <f t="shared" si="29"/>
        <v>31.52170666666667</v>
      </c>
      <c r="H286" s="65">
        <f t="shared" si="30"/>
        <v>0.9259816550400002</v>
      </c>
      <c r="I286" s="162" t="s">
        <v>94</v>
      </c>
      <c r="J286" s="16">
        <v>30.56306</v>
      </c>
      <c r="K286" s="16">
        <v>35.07513</v>
      </c>
      <c r="L286" s="16">
        <v>28.92693</v>
      </c>
      <c r="M286" s="19"/>
      <c r="N286" s="19"/>
    </row>
    <row r="287" spans="1:14" ht="24">
      <c r="A287" s="14"/>
      <c r="B287" s="13">
        <v>27</v>
      </c>
      <c r="C287" s="81">
        <v>21604</v>
      </c>
      <c r="D287" s="16">
        <v>333.17</v>
      </c>
      <c r="E287" s="16">
        <v>0.345</v>
      </c>
      <c r="F287" s="65">
        <f t="shared" si="28"/>
        <v>0.029807999999999998</v>
      </c>
      <c r="G287" s="16">
        <f t="shared" si="29"/>
        <v>21.75773666666667</v>
      </c>
      <c r="H287" s="65">
        <f t="shared" si="30"/>
        <v>0.6485546145600001</v>
      </c>
      <c r="I287" s="162" t="s">
        <v>95</v>
      </c>
      <c r="J287" s="16">
        <v>21.27738</v>
      </c>
      <c r="K287" s="16">
        <v>19.87296</v>
      </c>
      <c r="L287" s="16">
        <v>24.12287</v>
      </c>
      <c r="M287" s="19"/>
      <c r="N287" s="19"/>
    </row>
    <row r="288" spans="1:14" ht="24">
      <c r="A288" s="14"/>
      <c r="B288" s="13">
        <v>28</v>
      </c>
      <c r="C288" s="81">
        <v>21611</v>
      </c>
      <c r="D288" s="16">
        <v>333.17</v>
      </c>
      <c r="E288" s="16">
        <v>0.342</v>
      </c>
      <c r="F288" s="65">
        <f t="shared" si="28"/>
        <v>0.029548800000000004</v>
      </c>
      <c r="G288" s="16">
        <f t="shared" si="29"/>
        <v>12.766073333333333</v>
      </c>
      <c r="H288" s="65">
        <f t="shared" si="30"/>
        <v>0.377222147712</v>
      </c>
      <c r="I288" s="162" t="s">
        <v>96</v>
      </c>
      <c r="J288" s="16">
        <v>18.93081</v>
      </c>
      <c r="K288" s="16">
        <v>4.02263</v>
      </c>
      <c r="L288" s="16">
        <v>15.34478</v>
      </c>
      <c r="M288" s="19"/>
      <c r="N288" s="19"/>
    </row>
    <row r="289" spans="2:14" s="163" customFormat="1" ht="24.75" thickBot="1">
      <c r="B289" s="164">
        <v>29</v>
      </c>
      <c r="C289" s="165">
        <v>21633</v>
      </c>
      <c r="D289" s="166">
        <v>333.34</v>
      </c>
      <c r="E289" s="166">
        <v>0.403</v>
      </c>
      <c r="F289" s="167">
        <f t="shared" si="28"/>
        <v>0.0348192</v>
      </c>
      <c r="G289" s="166">
        <f t="shared" si="29"/>
        <v>7.460773333333333</v>
      </c>
      <c r="H289" s="167">
        <f t="shared" si="30"/>
        <v>0.259778158848</v>
      </c>
      <c r="I289" s="168" t="s">
        <v>97</v>
      </c>
      <c r="J289" s="166">
        <v>8.666</v>
      </c>
      <c r="K289" s="166">
        <v>7.66131</v>
      </c>
      <c r="L289" s="166">
        <v>6.05501</v>
      </c>
      <c r="M289" s="169"/>
      <c r="N289" s="169"/>
    </row>
    <row r="290" spans="1:14" ht="24">
      <c r="A290" s="14"/>
      <c r="B290" s="13">
        <v>1</v>
      </c>
      <c r="C290" s="81">
        <v>21644</v>
      </c>
      <c r="D290" s="16">
        <v>333.34</v>
      </c>
      <c r="E290" s="16">
        <v>0.398</v>
      </c>
      <c r="F290" s="65">
        <f t="shared" si="28"/>
        <v>0.03438720000000001</v>
      </c>
      <c r="G290" s="16">
        <f t="shared" si="29"/>
        <v>11.176213333333331</v>
      </c>
      <c r="H290" s="65">
        <f t="shared" si="30"/>
        <v>0.384318683136</v>
      </c>
      <c r="I290" s="162" t="s">
        <v>72</v>
      </c>
      <c r="J290" s="16">
        <v>4.14611</v>
      </c>
      <c r="K290" s="16">
        <v>5.80624</v>
      </c>
      <c r="L290" s="16">
        <v>23.57629</v>
      </c>
      <c r="M290" s="19"/>
      <c r="N290" s="19"/>
    </row>
    <row r="291" spans="1:14" ht="24">
      <c r="A291" s="14"/>
      <c r="B291" s="13">
        <v>2</v>
      </c>
      <c r="C291" s="81">
        <v>21661</v>
      </c>
      <c r="D291" s="16">
        <v>333.36</v>
      </c>
      <c r="E291" s="16">
        <v>0.407</v>
      </c>
      <c r="F291" s="65">
        <f t="shared" si="28"/>
        <v>0.035164799999999996</v>
      </c>
      <c r="G291" s="16">
        <f t="shared" si="29"/>
        <v>14.973123333333334</v>
      </c>
      <c r="H291" s="65">
        <f t="shared" si="30"/>
        <v>0.5265268873919999</v>
      </c>
      <c r="I291" s="162" t="s">
        <v>73</v>
      </c>
      <c r="J291" s="16">
        <v>15.76458</v>
      </c>
      <c r="K291" s="16">
        <v>12.54031</v>
      </c>
      <c r="L291" s="16">
        <v>16.61448</v>
      </c>
      <c r="M291" s="19"/>
      <c r="N291" s="19"/>
    </row>
    <row r="292" spans="1:14" ht="24">
      <c r="A292" s="14"/>
      <c r="B292" s="13">
        <v>3</v>
      </c>
      <c r="C292" s="81">
        <v>21673</v>
      </c>
      <c r="D292" s="16">
        <v>333.4</v>
      </c>
      <c r="E292" s="16">
        <v>0.421</v>
      </c>
      <c r="F292" s="65">
        <f t="shared" si="28"/>
        <v>0.0363744</v>
      </c>
      <c r="G292" s="16">
        <f t="shared" si="29"/>
        <v>12.93705</v>
      </c>
      <c r="H292" s="65">
        <f t="shared" si="30"/>
        <v>0.47057743152</v>
      </c>
      <c r="I292" s="162" t="s">
        <v>74</v>
      </c>
      <c r="J292" s="16">
        <v>15.80753</v>
      </c>
      <c r="K292" s="16">
        <v>11.42342</v>
      </c>
      <c r="L292" s="16">
        <v>11.5802</v>
      </c>
      <c r="M292" s="19"/>
      <c r="N292" s="19"/>
    </row>
    <row r="293" spans="1:14" ht="24">
      <c r="A293" s="14"/>
      <c r="B293" s="13">
        <v>4</v>
      </c>
      <c r="C293" s="81">
        <v>21689</v>
      </c>
      <c r="D293" s="16">
        <v>333.42</v>
      </c>
      <c r="E293" s="16">
        <v>0.426</v>
      </c>
      <c r="F293" s="65">
        <f t="shared" si="28"/>
        <v>0.0368064</v>
      </c>
      <c r="G293" s="16">
        <f t="shared" si="29"/>
        <v>13.243053333333334</v>
      </c>
      <c r="H293" s="65">
        <f t="shared" si="30"/>
        <v>0.48742911820800006</v>
      </c>
      <c r="I293" s="162" t="s">
        <v>75</v>
      </c>
      <c r="J293" s="16">
        <v>11.07853</v>
      </c>
      <c r="K293" s="16">
        <v>7.90139</v>
      </c>
      <c r="L293" s="16">
        <v>20.74924</v>
      </c>
      <c r="M293" s="19"/>
      <c r="N293" s="19"/>
    </row>
    <row r="294" spans="1:14" ht="24">
      <c r="A294" s="14"/>
      <c r="B294" s="13">
        <v>5</v>
      </c>
      <c r="C294" s="81">
        <v>21708</v>
      </c>
      <c r="D294" s="16">
        <v>333.42</v>
      </c>
      <c r="E294" s="16">
        <v>0.431</v>
      </c>
      <c r="F294" s="65">
        <f t="shared" si="28"/>
        <v>0.037238400000000005</v>
      </c>
      <c r="G294" s="16">
        <f t="shared" si="29"/>
        <v>86.66232000000001</v>
      </c>
      <c r="H294" s="65">
        <f t="shared" si="30"/>
        <v>3.227166137088001</v>
      </c>
      <c r="I294" s="162" t="s">
        <v>76</v>
      </c>
      <c r="J294" s="16">
        <v>95.39585</v>
      </c>
      <c r="K294" s="16">
        <v>79.37051</v>
      </c>
      <c r="L294" s="16">
        <v>85.2206</v>
      </c>
      <c r="M294" s="19"/>
      <c r="N294" s="19"/>
    </row>
    <row r="295" spans="1:14" ht="24">
      <c r="A295" s="14"/>
      <c r="B295" s="13">
        <v>6</v>
      </c>
      <c r="C295" s="81">
        <v>21716</v>
      </c>
      <c r="D295" s="16">
        <v>333.36</v>
      </c>
      <c r="E295" s="16">
        <v>0.41</v>
      </c>
      <c r="F295" s="65">
        <f t="shared" si="28"/>
        <v>0.035424</v>
      </c>
      <c r="G295" s="16">
        <f t="shared" si="29"/>
        <v>27.577276666666666</v>
      </c>
      <c r="H295" s="65">
        <f t="shared" si="30"/>
        <v>0.9768974486399999</v>
      </c>
      <c r="I295" s="162" t="s">
        <v>77</v>
      </c>
      <c r="J295" s="16">
        <v>19.54728</v>
      </c>
      <c r="K295" s="16">
        <v>26.04502</v>
      </c>
      <c r="L295" s="16">
        <v>37.13953</v>
      </c>
      <c r="M295" s="19"/>
      <c r="N295" s="19"/>
    </row>
    <row r="296" spans="1:14" ht="24">
      <c r="A296" s="14"/>
      <c r="B296" s="13">
        <v>7</v>
      </c>
      <c r="C296" s="81">
        <v>21724</v>
      </c>
      <c r="D296" s="16">
        <v>334.45</v>
      </c>
      <c r="E296" s="16">
        <v>13.258</v>
      </c>
      <c r="F296" s="65">
        <f t="shared" si="28"/>
        <v>1.1454912</v>
      </c>
      <c r="G296" s="16">
        <f t="shared" si="29"/>
        <v>1200.547553333333</v>
      </c>
      <c r="H296" s="65">
        <f t="shared" si="30"/>
        <v>1375.2166575248636</v>
      </c>
      <c r="I296" s="162" t="s">
        <v>78</v>
      </c>
      <c r="J296" s="16">
        <v>1151.46596</v>
      </c>
      <c r="K296" s="16">
        <v>1255.3652</v>
      </c>
      <c r="L296" s="16">
        <v>1194.8115</v>
      </c>
      <c r="M296" s="19"/>
      <c r="N296" s="19"/>
    </row>
    <row r="297" spans="1:14" ht="24">
      <c r="A297" s="14"/>
      <c r="B297" s="13">
        <v>8</v>
      </c>
      <c r="C297" s="81">
        <v>21737</v>
      </c>
      <c r="D297" s="16">
        <v>333.35</v>
      </c>
      <c r="E297" s="16">
        <v>0.415</v>
      </c>
      <c r="F297" s="65">
        <f t="shared" si="28"/>
        <v>0.035856</v>
      </c>
      <c r="G297" s="16">
        <f t="shared" si="29"/>
        <v>70.88637999999999</v>
      </c>
      <c r="H297" s="65">
        <f t="shared" si="30"/>
        <v>2.5417020412799993</v>
      </c>
      <c r="I297" s="162" t="s">
        <v>79</v>
      </c>
      <c r="J297" s="16">
        <v>70.80662</v>
      </c>
      <c r="K297" s="16">
        <v>68.02721</v>
      </c>
      <c r="L297" s="16">
        <v>73.82531</v>
      </c>
      <c r="M297" s="19"/>
      <c r="N297" s="19"/>
    </row>
    <row r="298" spans="1:14" ht="24">
      <c r="A298" s="14"/>
      <c r="B298" s="13">
        <v>9</v>
      </c>
      <c r="C298" s="81">
        <v>21742</v>
      </c>
      <c r="D298" s="16">
        <v>334.12</v>
      </c>
      <c r="E298" s="16">
        <v>8.09</v>
      </c>
      <c r="F298" s="65">
        <f t="shared" si="28"/>
        <v>0.698976</v>
      </c>
      <c r="G298" s="16">
        <f t="shared" si="29"/>
        <v>435.92227</v>
      </c>
      <c r="H298" s="65">
        <f t="shared" si="30"/>
        <v>304.69920459552003</v>
      </c>
      <c r="I298" s="162" t="s">
        <v>80</v>
      </c>
      <c r="J298" s="16">
        <v>431.86307</v>
      </c>
      <c r="K298" s="16">
        <v>446.5719</v>
      </c>
      <c r="L298" s="16">
        <v>429.33184</v>
      </c>
      <c r="M298" s="19"/>
      <c r="N298" s="19"/>
    </row>
    <row r="299" spans="1:14" ht="24">
      <c r="A299" s="14"/>
      <c r="B299" s="13">
        <v>10</v>
      </c>
      <c r="C299" s="81">
        <v>21756</v>
      </c>
      <c r="D299" s="16">
        <v>333.85</v>
      </c>
      <c r="E299" s="16">
        <v>5.9</v>
      </c>
      <c r="F299" s="65">
        <f t="shared" si="28"/>
        <v>0.5097600000000001</v>
      </c>
      <c r="G299" s="16">
        <f t="shared" si="29"/>
        <v>351.4138766666667</v>
      </c>
      <c r="H299" s="65">
        <f t="shared" si="30"/>
        <v>179.13673776960005</v>
      </c>
      <c r="I299" s="162" t="s">
        <v>81</v>
      </c>
      <c r="J299" s="16">
        <v>336.71196</v>
      </c>
      <c r="K299" s="16">
        <v>359.85792</v>
      </c>
      <c r="L299" s="16">
        <v>357.67175</v>
      </c>
      <c r="M299" s="19"/>
      <c r="N299" s="19"/>
    </row>
    <row r="300" spans="1:14" ht="24">
      <c r="A300" s="14"/>
      <c r="B300" s="13">
        <v>11</v>
      </c>
      <c r="C300" s="81">
        <v>21771</v>
      </c>
      <c r="D300" s="16">
        <v>333.69</v>
      </c>
      <c r="E300" s="16">
        <v>4.144</v>
      </c>
      <c r="F300" s="65">
        <f t="shared" si="28"/>
        <v>0.3580416</v>
      </c>
      <c r="G300" s="16">
        <f t="shared" si="29"/>
        <v>193.87494333333333</v>
      </c>
      <c r="H300" s="65">
        <f t="shared" si="30"/>
        <v>69.415294910976</v>
      </c>
      <c r="I300" s="162" t="s">
        <v>82</v>
      </c>
      <c r="J300" s="16">
        <v>183.77535</v>
      </c>
      <c r="K300" s="16">
        <v>200.92484</v>
      </c>
      <c r="L300" s="16">
        <v>196.92464</v>
      </c>
      <c r="M300" s="19"/>
      <c r="N300" s="19"/>
    </row>
    <row r="301" spans="1:14" ht="24">
      <c r="A301" s="14"/>
      <c r="B301" s="13">
        <v>12</v>
      </c>
      <c r="C301" s="81">
        <v>21786</v>
      </c>
      <c r="D301" s="16">
        <v>334.67</v>
      </c>
      <c r="E301" s="16">
        <v>22.389</v>
      </c>
      <c r="F301" s="65">
        <f t="shared" si="28"/>
        <v>1.9344096</v>
      </c>
      <c r="G301" s="16">
        <f t="shared" si="29"/>
        <v>746.7731266666666</v>
      </c>
      <c r="H301" s="65">
        <f t="shared" si="30"/>
        <v>1444.5651052460157</v>
      </c>
      <c r="I301" s="162" t="s">
        <v>83</v>
      </c>
      <c r="J301" s="16">
        <v>698.3559</v>
      </c>
      <c r="K301" s="16">
        <v>818.51001</v>
      </c>
      <c r="L301" s="16">
        <v>723.45347</v>
      </c>
      <c r="M301" s="19"/>
      <c r="N301" s="19"/>
    </row>
    <row r="302" spans="1:14" ht="24">
      <c r="A302" s="14"/>
      <c r="B302" s="13">
        <v>13</v>
      </c>
      <c r="C302" s="81">
        <v>21792</v>
      </c>
      <c r="D302" s="16">
        <v>335.43</v>
      </c>
      <c r="E302" s="16">
        <v>50.213</v>
      </c>
      <c r="F302" s="65">
        <f t="shared" si="28"/>
        <v>4.3384032</v>
      </c>
      <c r="G302" s="16">
        <f t="shared" si="29"/>
        <v>1621.66017</v>
      </c>
      <c r="H302" s="65">
        <f t="shared" si="30"/>
        <v>7035.415670840544</v>
      </c>
      <c r="I302" s="162" t="s">
        <v>84</v>
      </c>
      <c r="J302" s="16">
        <v>1644.66056</v>
      </c>
      <c r="K302" s="16">
        <v>1601.49407</v>
      </c>
      <c r="L302" s="16">
        <v>1618.82588</v>
      </c>
      <c r="M302" s="19"/>
      <c r="N302" s="19"/>
    </row>
    <row r="303" spans="1:14" ht="24">
      <c r="A303" s="14"/>
      <c r="B303" s="13">
        <v>14</v>
      </c>
      <c r="C303" s="81">
        <v>21815</v>
      </c>
      <c r="D303" s="16">
        <v>334.62</v>
      </c>
      <c r="E303" s="16">
        <v>19.709</v>
      </c>
      <c r="F303" s="65">
        <f t="shared" si="28"/>
        <v>1.7028576</v>
      </c>
      <c r="G303" s="16">
        <f t="shared" si="29"/>
        <v>142.05696</v>
      </c>
      <c r="H303" s="65">
        <f t="shared" si="30"/>
        <v>241.902773968896</v>
      </c>
      <c r="I303" s="162" t="s">
        <v>85</v>
      </c>
      <c r="J303" s="16">
        <v>146.13309</v>
      </c>
      <c r="K303" s="16">
        <v>102.41435</v>
      </c>
      <c r="L303" s="16">
        <v>177.62344</v>
      </c>
      <c r="M303" s="19"/>
      <c r="N303" s="19"/>
    </row>
    <row r="304" spans="1:14" ht="24">
      <c r="A304" s="14"/>
      <c r="B304" s="13">
        <v>15</v>
      </c>
      <c r="C304" s="81">
        <v>21820</v>
      </c>
      <c r="D304" s="16">
        <v>334.2</v>
      </c>
      <c r="E304" s="16">
        <v>29.064</v>
      </c>
      <c r="F304" s="65">
        <f t="shared" si="28"/>
        <v>2.5111296000000003</v>
      </c>
      <c r="G304" s="16">
        <f t="shared" si="29"/>
        <v>245.8770933333333</v>
      </c>
      <c r="H304" s="65">
        <f t="shared" si="30"/>
        <v>617.429247031296</v>
      </c>
      <c r="I304" s="162" t="s">
        <v>86</v>
      </c>
      <c r="J304" s="16">
        <v>251.22457</v>
      </c>
      <c r="K304" s="16">
        <v>249.92849</v>
      </c>
      <c r="L304" s="16">
        <v>236.47822</v>
      </c>
      <c r="M304" s="19"/>
      <c r="N304" s="19"/>
    </row>
    <row r="305" spans="1:14" ht="24">
      <c r="A305" s="14"/>
      <c r="B305" s="13">
        <v>16</v>
      </c>
      <c r="C305" s="81">
        <v>21822</v>
      </c>
      <c r="D305" s="16">
        <v>333.8</v>
      </c>
      <c r="E305" s="16">
        <v>4.314</v>
      </c>
      <c r="F305" s="65">
        <f t="shared" si="28"/>
        <v>0.37272960000000005</v>
      </c>
      <c r="G305" s="16">
        <f t="shared" si="29"/>
        <v>242.56018666666668</v>
      </c>
      <c r="H305" s="65">
        <f t="shared" si="30"/>
        <v>90.40936135219202</v>
      </c>
      <c r="I305" s="162" t="s">
        <v>87</v>
      </c>
      <c r="J305" s="16">
        <v>269.65003</v>
      </c>
      <c r="K305" s="16">
        <v>223.47675</v>
      </c>
      <c r="L305" s="16">
        <v>234.55378</v>
      </c>
      <c r="M305" s="19"/>
      <c r="N305" s="19"/>
    </row>
    <row r="306" spans="1:14" ht="24">
      <c r="A306" s="14"/>
      <c r="B306" s="13">
        <v>17</v>
      </c>
      <c r="C306" s="81">
        <v>21829</v>
      </c>
      <c r="D306" s="16">
        <v>333.72</v>
      </c>
      <c r="E306" s="16">
        <v>3.825</v>
      </c>
      <c r="F306" s="65">
        <f t="shared" si="28"/>
        <v>0.33048000000000005</v>
      </c>
      <c r="G306" s="16">
        <f t="shared" si="29"/>
        <v>146.59906999999998</v>
      </c>
      <c r="H306" s="65">
        <f t="shared" si="30"/>
        <v>48.4480606536</v>
      </c>
      <c r="I306" s="162" t="s">
        <v>88</v>
      </c>
      <c r="J306" s="16">
        <v>145.0193</v>
      </c>
      <c r="K306" s="16">
        <v>163.87</v>
      </c>
      <c r="L306" s="16">
        <v>130.90791</v>
      </c>
      <c r="M306" s="19"/>
      <c r="N306" s="19"/>
    </row>
    <row r="307" spans="1:14" ht="24">
      <c r="A307" s="14"/>
      <c r="B307" s="13">
        <v>18</v>
      </c>
      <c r="C307" s="81">
        <v>21840</v>
      </c>
      <c r="D307" s="16">
        <v>333.51</v>
      </c>
      <c r="E307" s="16">
        <v>3.398</v>
      </c>
      <c r="F307" s="65">
        <f t="shared" si="28"/>
        <v>0.29358720000000005</v>
      </c>
      <c r="G307" s="16">
        <f t="shared" si="29"/>
        <v>103.41605333333332</v>
      </c>
      <c r="H307" s="65">
        <f t="shared" si="30"/>
        <v>30.361629533184</v>
      </c>
      <c r="I307" s="162" t="s">
        <v>89</v>
      </c>
      <c r="J307" s="16">
        <v>115.27378</v>
      </c>
      <c r="K307" s="16">
        <v>99.36196</v>
      </c>
      <c r="L307" s="16">
        <v>95.61242</v>
      </c>
      <c r="M307" s="19"/>
      <c r="N307" s="19"/>
    </row>
    <row r="308" spans="1:14" ht="24">
      <c r="A308" s="14"/>
      <c r="B308" s="13">
        <v>19</v>
      </c>
      <c r="C308" s="81">
        <v>21849</v>
      </c>
      <c r="D308" s="16">
        <v>333.8</v>
      </c>
      <c r="E308" s="16">
        <v>4.326</v>
      </c>
      <c r="F308" s="65">
        <f t="shared" si="28"/>
        <v>0.3737664</v>
      </c>
      <c r="G308" s="16">
        <f t="shared" si="29"/>
        <v>221.1385766666667</v>
      </c>
      <c r="H308" s="65">
        <f t="shared" si="30"/>
        <v>82.654169701824</v>
      </c>
      <c r="I308" s="162" t="s">
        <v>90</v>
      </c>
      <c r="J308" s="16">
        <v>229.8331</v>
      </c>
      <c r="K308" s="16">
        <v>236.09138</v>
      </c>
      <c r="L308" s="16">
        <v>197.49125</v>
      </c>
      <c r="M308" s="19"/>
      <c r="N308" s="19"/>
    </row>
    <row r="309" spans="1:14" ht="24">
      <c r="A309" s="14"/>
      <c r="B309" s="13">
        <v>20</v>
      </c>
      <c r="C309" s="81">
        <v>21855</v>
      </c>
      <c r="D309" s="16">
        <v>333.64</v>
      </c>
      <c r="E309" s="16">
        <v>3.552</v>
      </c>
      <c r="F309" s="65">
        <f t="shared" si="28"/>
        <v>0.3068928</v>
      </c>
      <c r="G309" s="16">
        <f t="shared" si="29"/>
        <v>34.073523333333334</v>
      </c>
      <c r="H309" s="65">
        <f t="shared" si="30"/>
        <v>10.456918981632</v>
      </c>
      <c r="I309" s="162" t="s">
        <v>69</v>
      </c>
      <c r="J309" s="16">
        <v>30.5582</v>
      </c>
      <c r="K309" s="16">
        <v>30.24529</v>
      </c>
      <c r="L309" s="16">
        <v>41.41708</v>
      </c>
      <c r="M309" s="19"/>
      <c r="N309" s="19"/>
    </row>
    <row r="310" spans="1:14" ht="24">
      <c r="A310" s="14"/>
      <c r="B310" s="13">
        <v>21</v>
      </c>
      <c r="C310" s="81">
        <v>21865</v>
      </c>
      <c r="D310" s="16">
        <v>335.65</v>
      </c>
      <c r="E310" s="16">
        <v>131.938</v>
      </c>
      <c r="F310" s="65">
        <f t="shared" si="28"/>
        <v>11.3994432</v>
      </c>
      <c r="G310" s="16">
        <f t="shared" si="29"/>
        <v>6552.38088</v>
      </c>
      <c r="H310" s="65">
        <f t="shared" si="30"/>
        <v>74693.49366632602</v>
      </c>
      <c r="I310" s="162" t="s">
        <v>91</v>
      </c>
      <c r="J310" s="16">
        <v>5653.97545</v>
      </c>
      <c r="K310" s="16">
        <v>6540.92439</v>
      </c>
      <c r="L310" s="16">
        <v>7462.2428</v>
      </c>
      <c r="M310" s="19"/>
      <c r="N310" s="19"/>
    </row>
    <row r="311" spans="2:14" ht="24">
      <c r="B311" s="2">
        <v>22</v>
      </c>
      <c r="C311" s="104">
        <v>21876</v>
      </c>
      <c r="D311" s="91">
        <v>333.8</v>
      </c>
      <c r="E311" s="1">
        <v>12.592</v>
      </c>
      <c r="F311" s="91">
        <f t="shared" si="28"/>
        <v>1.0879488000000002</v>
      </c>
      <c r="G311" s="16">
        <f t="shared" si="29"/>
        <v>75.42696000000001</v>
      </c>
      <c r="H311" s="91">
        <f t="shared" si="30"/>
        <v>82.06067061964802</v>
      </c>
      <c r="I311" s="162" t="s">
        <v>92</v>
      </c>
      <c r="J311" s="16">
        <v>80.64798</v>
      </c>
      <c r="K311" s="16">
        <v>65.2873</v>
      </c>
      <c r="L311" s="16">
        <v>80.3456</v>
      </c>
      <c r="M311" s="12"/>
      <c r="N311" s="12"/>
    </row>
    <row r="312" spans="2:14" ht="24">
      <c r="B312" s="2">
        <v>23</v>
      </c>
      <c r="C312" s="104">
        <v>21897</v>
      </c>
      <c r="D312" s="91">
        <v>333.37</v>
      </c>
      <c r="E312" s="1">
        <v>0.368</v>
      </c>
      <c r="F312" s="91">
        <f t="shared" si="28"/>
        <v>0.0317952</v>
      </c>
      <c r="G312" s="16">
        <f t="shared" si="29"/>
        <v>12.340186666666668</v>
      </c>
      <c r="H312" s="91">
        <f t="shared" si="30"/>
        <v>0.39235870310400006</v>
      </c>
      <c r="I312" s="162" t="s">
        <v>70</v>
      </c>
      <c r="J312" s="16">
        <v>11.17592</v>
      </c>
      <c r="K312" s="16">
        <v>18.01619</v>
      </c>
      <c r="L312" s="16">
        <v>7.82845</v>
      </c>
      <c r="M312" s="12"/>
      <c r="N312" s="12"/>
    </row>
    <row r="313" spans="2:14" ht="24">
      <c r="B313" s="2">
        <v>24</v>
      </c>
      <c r="C313" s="104">
        <v>21905</v>
      </c>
      <c r="D313" s="91">
        <v>333.35</v>
      </c>
      <c r="E313" s="1">
        <v>0.312</v>
      </c>
      <c r="F313" s="91">
        <f t="shared" si="28"/>
        <v>0.026956800000000003</v>
      </c>
      <c r="G313" s="16">
        <f t="shared" si="29"/>
        <v>25.339906666666668</v>
      </c>
      <c r="H313" s="91">
        <f t="shared" si="30"/>
        <v>0.6830827960320001</v>
      </c>
      <c r="I313" s="2" t="s">
        <v>71</v>
      </c>
      <c r="J313" s="16">
        <v>20.39152</v>
      </c>
      <c r="K313" s="16">
        <v>15.72624</v>
      </c>
      <c r="L313" s="16">
        <v>39.90196</v>
      </c>
      <c r="M313" s="12"/>
      <c r="N313" s="12"/>
    </row>
    <row r="314" spans="2:14" ht="24">
      <c r="B314" s="2">
        <v>25</v>
      </c>
      <c r="C314" s="104">
        <v>21919</v>
      </c>
      <c r="D314" s="91">
        <v>333.35</v>
      </c>
      <c r="E314" s="1">
        <v>0.315</v>
      </c>
      <c r="F314" s="91">
        <f t="shared" si="28"/>
        <v>0.027216</v>
      </c>
      <c r="G314" s="16">
        <f t="shared" si="29"/>
        <v>2.4915233333333333</v>
      </c>
      <c r="H314" s="91">
        <f t="shared" si="30"/>
        <v>0.06780929904</v>
      </c>
      <c r="I314" s="2" t="s">
        <v>93</v>
      </c>
      <c r="J314" s="16">
        <v>1.95053</v>
      </c>
      <c r="K314" s="16">
        <v>0.40815</v>
      </c>
      <c r="L314" s="16">
        <v>5.11589</v>
      </c>
      <c r="M314" s="12"/>
      <c r="N314" s="12"/>
    </row>
    <row r="315" spans="2:14" ht="24">
      <c r="B315" s="2">
        <v>26</v>
      </c>
      <c r="C315" s="104">
        <v>21931</v>
      </c>
      <c r="D315" s="91">
        <v>333.35</v>
      </c>
      <c r="E315" s="1">
        <v>0.311</v>
      </c>
      <c r="F315" s="91">
        <f t="shared" si="28"/>
        <v>0.026870400000000003</v>
      </c>
      <c r="G315" s="16">
        <f t="shared" si="29"/>
        <v>35.93899666666666</v>
      </c>
      <c r="H315" s="91">
        <f t="shared" si="30"/>
        <v>0.9656952160319999</v>
      </c>
      <c r="I315" s="2" t="s">
        <v>94</v>
      </c>
      <c r="J315" s="16">
        <v>2.88486</v>
      </c>
      <c r="K315" s="16">
        <v>9.83965</v>
      </c>
      <c r="L315" s="16">
        <v>95.09248</v>
      </c>
      <c r="M315" s="12"/>
      <c r="N315" s="12"/>
    </row>
    <row r="316" spans="2:14" ht="24">
      <c r="B316" s="2">
        <v>27</v>
      </c>
      <c r="C316" s="104">
        <v>21939</v>
      </c>
      <c r="D316" s="91">
        <v>333.2</v>
      </c>
      <c r="E316" s="1">
        <v>0.058</v>
      </c>
      <c r="F316" s="91">
        <f t="shared" si="28"/>
        <v>0.0050112</v>
      </c>
      <c r="G316" s="16">
        <f t="shared" si="29"/>
        <v>93.23506333333334</v>
      </c>
      <c r="H316" s="91">
        <f t="shared" si="30"/>
        <v>0.4672195493760001</v>
      </c>
      <c r="I316" s="2" t="s">
        <v>95</v>
      </c>
      <c r="J316" s="91">
        <v>76.86426</v>
      </c>
      <c r="K316" s="91">
        <v>88.99579</v>
      </c>
      <c r="L316" s="91">
        <v>113.84514</v>
      </c>
      <c r="M316" s="12"/>
      <c r="N316" s="12"/>
    </row>
    <row r="317" spans="2:14" ht="24">
      <c r="B317" s="2">
        <v>28</v>
      </c>
      <c r="C317" s="104">
        <v>21948</v>
      </c>
      <c r="D317" s="1">
        <v>333.25</v>
      </c>
      <c r="E317" s="1">
        <v>0.096</v>
      </c>
      <c r="F317" s="91">
        <f t="shared" si="28"/>
        <v>0.0082944</v>
      </c>
      <c r="G317" s="16">
        <f t="shared" si="29"/>
        <v>22.48418666666667</v>
      </c>
      <c r="H317" s="91">
        <f t="shared" si="30"/>
        <v>0.18649283788800003</v>
      </c>
      <c r="I317" s="2" t="s">
        <v>96</v>
      </c>
      <c r="J317" s="91">
        <v>16.06502</v>
      </c>
      <c r="K317" s="91">
        <v>21.72024</v>
      </c>
      <c r="L317" s="91">
        <v>29.6673</v>
      </c>
      <c r="M317" s="12"/>
      <c r="N317" s="12"/>
    </row>
    <row r="318" spans="2:14" ht="24">
      <c r="B318" s="2">
        <v>29</v>
      </c>
      <c r="C318" s="104">
        <v>21960</v>
      </c>
      <c r="D318" s="1">
        <v>333.25</v>
      </c>
      <c r="E318" s="1">
        <v>0.095</v>
      </c>
      <c r="F318" s="91">
        <f t="shared" si="28"/>
        <v>0.008208</v>
      </c>
      <c r="G318" s="16">
        <f t="shared" si="29"/>
        <v>35.594253333333334</v>
      </c>
      <c r="H318" s="91">
        <f t="shared" si="30"/>
        <v>0.29215763136</v>
      </c>
      <c r="I318" s="2" t="s">
        <v>97</v>
      </c>
      <c r="J318" s="91">
        <v>31.72662</v>
      </c>
      <c r="K318" s="91">
        <v>46.1046</v>
      </c>
      <c r="L318" s="91">
        <v>28.95154</v>
      </c>
      <c r="M318" s="12"/>
      <c r="N318" s="12"/>
    </row>
    <row r="319" spans="2:14" ht="24">
      <c r="B319" s="2">
        <v>30</v>
      </c>
      <c r="C319" s="104">
        <v>21967</v>
      </c>
      <c r="D319" s="1">
        <v>333.25</v>
      </c>
      <c r="E319" s="1">
        <v>0.093</v>
      </c>
      <c r="F319" s="91">
        <f t="shared" si="28"/>
        <v>0.008035200000000001</v>
      </c>
      <c r="G319" s="16">
        <f t="shared" si="29"/>
        <v>13.675243333333334</v>
      </c>
      <c r="H319" s="91">
        <f t="shared" si="30"/>
        <v>0.10988331523200003</v>
      </c>
      <c r="I319" s="2" t="s">
        <v>98</v>
      </c>
      <c r="J319" s="91">
        <v>6.54148</v>
      </c>
      <c r="K319" s="91">
        <v>11.35038</v>
      </c>
      <c r="L319" s="91">
        <v>23.13387</v>
      </c>
      <c r="M319" s="12"/>
      <c r="N319" s="12"/>
    </row>
    <row r="320" spans="2:14" ht="24">
      <c r="B320" s="2">
        <v>31</v>
      </c>
      <c r="C320" s="104">
        <v>21976</v>
      </c>
      <c r="D320" s="1">
        <v>333.25</v>
      </c>
      <c r="E320" s="1">
        <v>0.093</v>
      </c>
      <c r="F320" s="91">
        <f t="shared" si="28"/>
        <v>0.008035200000000001</v>
      </c>
      <c r="G320" s="16">
        <f t="shared" si="29"/>
        <v>23.603700000000003</v>
      </c>
      <c r="H320" s="91">
        <f t="shared" si="30"/>
        <v>0.18966045024000006</v>
      </c>
      <c r="I320" s="2" t="s">
        <v>99</v>
      </c>
      <c r="J320" s="91">
        <v>33.5292</v>
      </c>
      <c r="K320" s="91">
        <v>13.64665</v>
      </c>
      <c r="L320" s="91">
        <v>23.63525</v>
      </c>
      <c r="M320" s="12"/>
      <c r="N320" s="12"/>
    </row>
    <row r="321" spans="2:14" ht="24">
      <c r="B321" s="2">
        <v>32</v>
      </c>
      <c r="C321" s="104">
        <v>21990</v>
      </c>
      <c r="D321" s="1">
        <v>333.25</v>
      </c>
      <c r="E321" s="1">
        <v>0.09</v>
      </c>
      <c r="F321" s="91">
        <f t="shared" si="28"/>
        <v>0.007776</v>
      </c>
      <c r="G321" s="16">
        <f t="shared" si="29"/>
        <v>25.75749666666667</v>
      </c>
      <c r="H321" s="91">
        <f t="shared" si="30"/>
        <v>0.20029029408000001</v>
      </c>
      <c r="I321" s="2" t="s">
        <v>100</v>
      </c>
      <c r="J321" s="91">
        <v>24.21959</v>
      </c>
      <c r="K321" s="91">
        <v>27.7924</v>
      </c>
      <c r="L321" s="91">
        <v>25.2605</v>
      </c>
      <c r="M321" s="12"/>
      <c r="N321" s="12"/>
    </row>
    <row r="322" spans="2:14" s="163" customFormat="1" ht="24.75" thickBot="1">
      <c r="B322" s="164">
        <v>33</v>
      </c>
      <c r="C322" s="165">
        <v>21998</v>
      </c>
      <c r="D322" s="163">
        <v>333.25</v>
      </c>
      <c r="E322" s="163">
        <v>0.087</v>
      </c>
      <c r="F322" s="166">
        <f t="shared" si="28"/>
        <v>0.0075168</v>
      </c>
      <c r="G322" s="166">
        <f t="shared" si="29"/>
        <v>24.197146666666665</v>
      </c>
      <c r="H322" s="166">
        <f t="shared" si="30"/>
        <v>0.181885112064</v>
      </c>
      <c r="I322" s="164" t="s">
        <v>108</v>
      </c>
      <c r="J322" s="166">
        <v>20.84828</v>
      </c>
      <c r="K322" s="166">
        <v>30.37439</v>
      </c>
      <c r="L322" s="166">
        <v>21.36877</v>
      </c>
      <c r="M322" s="169"/>
      <c r="N322" s="169"/>
    </row>
    <row r="323" spans="2:14" ht="24">
      <c r="B323" s="2">
        <v>1</v>
      </c>
      <c r="C323" s="104">
        <v>22009</v>
      </c>
      <c r="D323" s="91">
        <v>333.25</v>
      </c>
      <c r="E323" s="1">
        <v>0.084</v>
      </c>
      <c r="F323" s="91">
        <f t="shared" si="28"/>
        <v>0.007257600000000001</v>
      </c>
      <c r="G323" s="16">
        <f t="shared" si="29"/>
        <v>20.16627</v>
      </c>
      <c r="H323" s="91">
        <f t="shared" si="30"/>
        <v>0.14635872115200002</v>
      </c>
      <c r="I323" s="2" t="s">
        <v>72</v>
      </c>
      <c r="J323" s="91">
        <v>16.77752</v>
      </c>
      <c r="K323" s="91">
        <v>23.06087</v>
      </c>
      <c r="L323" s="91">
        <v>20.66042</v>
      </c>
      <c r="M323" s="12"/>
      <c r="N323" s="12"/>
    </row>
    <row r="324" spans="2:14" ht="24">
      <c r="B324" s="2">
        <v>2</v>
      </c>
      <c r="C324" s="104">
        <v>22025</v>
      </c>
      <c r="D324" s="91">
        <v>333.25</v>
      </c>
      <c r="E324" s="1">
        <v>0.085</v>
      </c>
      <c r="F324" s="91">
        <f t="shared" si="28"/>
        <v>0.007344000000000001</v>
      </c>
      <c r="G324" s="16">
        <f t="shared" si="29"/>
        <v>17.4592</v>
      </c>
      <c r="H324" s="91">
        <f t="shared" si="30"/>
        <v>0.12822036480000001</v>
      </c>
      <c r="I324" s="2" t="s">
        <v>73</v>
      </c>
      <c r="J324" s="91">
        <v>15.19154</v>
      </c>
      <c r="K324" s="91">
        <v>22.96172</v>
      </c>
      <c r="L324" s="91">
        <v>14.22434</v>
      </c>
      <c r="M324" s="12"/>
      <c r="N324" s="12"/>
    </row>
    <row r="325" spans="2:14" ht="24">
      <c r="B325" s="2">
        <v>3</v>
      </c>
      <c r="C325" s="104">
        <v>22038</v>
      </c>
      <c r="D325" s="91">
        <v>333.25</v>
      </c>
      <c r="E325" s="1">
        <v>0.085</v>
      </c>
      <c r="F325" s="91">
        <f t="shared" si="28"/>
        <v>0.007344000000000001</v>
      </c>
      <c r="G325" s="16">
        <f t="shared" si="29"/>
        <v>9.612086666666666</v>
      </c>
      <c r="H325" s="91">
        <f t="shared" si="30"/>
        <v>0.07059116448000001</v>
      </c>
      <c r="I325" s="2" t="s">
        <v>74</v>
      </c>
      <c r="J325" s="91">
        <v>11.56298</v>
      </c>
      <c r="K325" s="91">
        <v>6.00658</v>
      </c>
      <c r="L325" s="91">
        <v>11.2667</v>
      </c>
      <c r="M325" s="12"/>
      <c r="N325" s="12"/>
    </row>
    <row r="326" spans="2:14" ht="24">
      <c r="B326" s="2">
        <v>4</v>
      </c>
      <c r="C326" s="104">
        <v>22059</v>
      </c>
      <c r="D326" s="91">
        <v>333.65</v>
      </c>
      <c r="E326" s="1">
        <v>4.358</v>
      </c>
      <c r="F326" s="91">
        <f t="shared" si="28"/>
        <v>0.3765312</v>
      </c>
      <c r="G326" s="16">
        <f t="shared" si="29"/>
        <v>65.45697666666666</v>
      </c>
      <c r="H326" s="91">
        <f t="shared" si="30"/>
        <v>24.646593972671997</v>
      </c>
      <c r="I326" s="2" t="s">
        <v>75</v>
      </c>
      <c r="J326" s="91">
        <v>52.01911</v>
      </c>
      <c r="K326" s="91">
        <v>64.8767</v>
      </c>
      <c r="L326" s="91">
        <v>79.47512</v>
      </c>
      <c r="M326" s="12"/>
      <c r="N326" s="12"/>
    </row>
    <row r="327" spans="2:14" ht="24">
      <c r="B327" s="2">
        <v>5</v>
      </c>
      <c r="C327" s="104">
        <v>22067</v>
      </c>
      <c r="D327" s="91">
        <v>334.17</v>
      </c>
      <c r="E327" s="1">
        <v>26.581</v>
      </c>
      <c r="F327" s="91">
        <f t="shared" si="28"/>
        <v>2.2965984</v>
      </c>
      <c r="G327" s="16">
        <f t="shared" si="29"/>
        <v>540.2279</v>
      </c>
      <c r="H327" s="91">
        <f t="shared" si="30"/>
        <v>1240.68653077536</v>
      </c>
      <c r="I327" s="2" t="s">
        <v>76</v>
      </c>
      <c r="J327" s="91">
        <v>573.70874</v>
      </c>
      <c r="K327" s="91">
        <v>577.45515</v>
      </c>
      <c r="L327" s="91">
        <v>469.51981</v>
      </c>
      <c r="M327" s="12"/>
      <c r="N327" s="12"/>
    </row>
    <row r="328" spans="2:14" ht="24">
      <c r="B328" s="2">
        <v>6</v>
      </c>
      <c r="C328" s="104">
        <v>22079</v>
      </c>
      <c r="D328" s="91">
        <v>333.93</v>
      </c>
      <c r="E328" s="1">
        <v>7.104</v>
      </c>
      <c r="F328" s="91">
        <f t="shared" si="28"/>
        <v>0.6137856</v>
      </c>
      <c r="G328" s="16">
        <f t="shared" si="29"/>
        <v>102.59480666666667</v>
      </c>
      <c r="H328" s="91">
        <f t="shared" si="30"/>
        <v>62.971214966784004</v>
      </c>
      <c r="I328" s="2" t="s">
        <v>77</v>
      </c>
      <c r="J328" s="91">
        <v>95.38532</v>
      </c>
      <c r="K328" s="91">
        <v>97.40876</v>
      </c>
      <c r="L328" s="91">
        <v>114.99034</v>
      </c>
      <c r="M328" s="12"/>
      <c r="N328" s="12"/>
    </row>
    <row r="329" spans="2:14" ht="24">
      <c r="B329" s="2">
        <v>7</v>
      </c>
      <c r="C329" s="104">
        <v>22088</v>
      </c>
      <c r="D329" s="91">
        <v>333.22</v>
      </c>
      <c r="E329" s="1">
        <v>0.616</v>
      </c>
      <c r="F329" s="91">
        <f t="shared" si="28"/>
        <v>0.0532224</v>
      </c>
      <c r="G329" s="16">
        <f t="shared" si="29"/>
        <v>82.69144666666666</v>
      </c>
      <c r="H329" s="91">
        <f t="shared" si="30"/>
        <v>4.401037251072</v>
      </c>
      <c r="I329" s="2" t="s">
        <v>78</v>
      </c>
      <c r="J329" s="91">
        <v>65.10015</v>
      </c>
      <c r="K329" s="91">
        <v>76.64039</v>
      </c>
      <c r="L329" s="91">
        <v>106.3338</v>
      </c>
      <c r="M329" s="12"/>
      <c r="N329" s="12"/>
    </row>
    <row r="330" spans="2:14" ht="24">
      <c r="B330" s="2">
        <v>8</v>
      </c>
      <c r="C330" s="104">
        <v>22096</v>
      </c>
      <c r="D330" s="91">
        <v>334.16</v>
      </c>
      <c r="E330" s="1">
        <v>25.235</v>
      </c>
      <c r="F330" s="91">
        <f t="shared" si="28"/>
        <v>2.180304</v>
      </c>
      <c r="G330" s="16">
        <f t="shared" si="29"/>
        <v>2151.503726666667</v>
      </c>
      <c r="H330" s="91">
        <f t="shared" si="30"/>
        <v>4690.93218126624</v>
      </c>
      <c r="I330" s="2" t="s">
        <v>79</v>
      </c>
      <c r="J330" s="91">
        <v>2274.2252</v>
      </c>
      <c r="K330" s="91">
        <v>2069.07692</v>
      </c>
      <c r="L330" s="91">
        <v>2111.20906</v>
      </c>
      <c r="M330" s="12"/>
      <c r="N330" s="12"/>
    </row>
    <row r="331" spans="2:14" ht="24">
      <c r="B331" s="2">
        <v>9</v>
      </c>
      <c r="C331" s="104">
        <v>22100</v>
      </c>
      <c r="D331" s="91">
        <v>333.4</v>
      </c>
      <c r="E331" s="91">
        <v>1.11</v>
      </c>
      <c r="F331" s="91">
        <f t="shared" si="28"/>
        <v>0.09590400000000002</v>
      </c>
      <c r="G331" s="16">
        <f t="shared" si="29"/>
        <v>62.16562</v>
      </c>
      <c r="H331" s="91">
        <f t="shared" si="30"/>
        <v>5.961931620480001</v>
      </c>
      <c r="I331" s="2" t="s">
        <v>80</v>
      </c>
      <c r="J331" s="91">
        <v>50.76142</v>
      </c>
      <c r="K331" s="91">
        <v>57.2435</v>
      </c>
      <c r="L331" s="91">
        <v>78.49194</v>
      </c>
      <c r="M331" s="12"/>
      <c r="N331" s="12"/>
    </row>
    <row r="332" spans="2:14" ht="24">
      <c r="B332" s="2">
        <v>10</v>
      </c>
      <c r="C332" s="104">
        <v>22115</v>
      </c>
      <c r="D332" s="91">
        <v>335.31</v>
      </c>
      <c r="E332" s="1">
        <v>102.998</v>
      </c>
      <c r="F332" s="91">
        <f t="shared" si="28"/>
        <v>8.8990272</v>
      </c>
      <c r="G332" s="16">
        <f t="shared" si="29"/>
        <v>3352.4929233333332</v>
      </c>
      <c r="H332" s="91">
        <f t="shared" si="30"/>
        <v>29833.92571255085</v>
      </c>
      <c r="I332" s="2" t="s">
        <v>81</v>
      </c>
      <c r="J332" s="91">
        <v>2744.0433</v>
      </c>
      <c r="K332" s="91">
        <v>3671.41398</v>
      </c>
      <c r="L332" s="91">
        <v>3642.02149</v>
      </c>
      <c r="M332" s="12"/>
      <c r="N332" s="12"/>
    </row>
    <row r="333" spans="2:14" ht="24">
      <c r="B333" s="2">
        <v>11</v>
      </c>
      <c r="C333" s="104">
        <v>22120</v>
      </c>
      <c r="D333" s="91">
        <v>335.91</v>
      </c>
      <c r="E333" s="1">
        <v>227.038</v>
      </c>
      <c r="F333" s="91">
        <f t="shared" si="28"/>
        <v>19.616083200000002</v>
      </c>
      <c r="G333" s="16">
        <f t="shared" si="29"/>
        <v>4701.179926666667</v>
      </c>
      <c r="H333" s="91">
        <f t="shared" si="30"/>
        <v>92218.73657966324</v>
      </c>
      <c r="I333" s="2" t="s">
        <v>82</v>
      </c>
      <c r="J333" s="91">
        <v>4344.75407</v>
      </c>
      <c r="K333" s="91">
        <v>5096.45593</v>
      </c>
      <c r="L333" s="91">
        <v>4662.32978</v>
      </c>
      <c r="M333" s="12"/>
      <c r="N333" s="12"/>
    </row>
    <row r="334" spans="2:14" ht="24">
      <c r="B334" s="2">
        <v>12</v>
      </c>
      <c r="C334" s="104">
        <v>22131</v>
      </c>
      <c r="D334" s="91">
        <v>333.3</v>
      </c>
      <c r="E334" s="1">
        <v>1.288</v>
      </c>
      <c r="F334" s="91">
        <f t="shared" si="28"/>
        <v>0.11128320000000001</v>
      </c>
      <c r="G334" s="16">
        <f t="shared" si="29"/>
        <v>119.13865</v>
      </c>
      <c r="H334" s="91">
        <f t="shared" si="30"/>
        <v>13.258130215680001</v>
      </c>
      <c r="I334" s="2" t="s">
        <v>83</v>
      </c>
      <c r="J334" s="91">
        <v>115.51588</v>
      </c>
      <c r="K334" s="91">
        <v>129.67695</v>
      </c>
      <c r="L334" s="91">
        <v>112.22312</v>
      </c>
      <c r="M334" s="12"/>
      <c r="N334" s="12"/>
    </row>
    <row r="335" spans="2:14" ht="24">
      <c r="B335" s="2">
        <v>13</v>
      </c>
      <c r="C335" s="104">
        <v>22144</v>
      </c>
      <c r="D335" s="91">
        <v>333.15</v>
      </c>
      <c r="E335" s="1">
        <v>0.546</v>
      </c>
      <c r="F335" s="91">
        <f t="shared" si="28"/>
        <v>0.047174400000000005</v>
      </c>
      <c r="G335" s="16">
        <f t="shared" si="29"/>
        <v>42.320683333333335</v>
      </c>
      <c r="H335" s="91">
        <f t="shared" si="30"/>
        <v>1.9964528438400002</v>
      </c>
      <c r="I335" s="2" t="s">
        <v>84</v>
      </c>
      <c r="J335" s="91">
        <v>34.23579</v>
      </c>
      <c r="K335" s="91">
        <v>44.66098</v>
      </c>
      <c r="L335" s="91">
        <v>48.06528</v>
      </c>
      <c r="M335" s="12"/>
      <c r="N335" s="12"/>
    </row>
    <row r="336" spans="2:14" ht="24">
      <c r="B336" s="2">
        <v>14</v>
      </c>
      <c r="C336" s="104">
        <v>22152</v>
      </c>
      <c r="D336" s="91">
        <v>333.4</v>
      </c>
      <c r="E336" s="1">
        <v>1.69</v>
      </c>
      <c r="F336" s="91">
        <f t="shared" si="28"/>
        <v>0.146016</v>
      </c>
      <c r="G336" s="16">
        <f t="shared" si="29"/>
        <v>310.46764666666667</v>
      </c>
      <c r="H336" s="91">
        <f t="shared" si="30"/>
        <v>45.33324389568</v>
      </c>
      <c r="I336" s="2" t="s">
        <v>85</v>
      </c>
      <c r="J336" s="91">
        <v>305.95753</v>
      </c>
      <c r="K336" s="91">
        <v>320.05771</v>
      </c>
      <c r="L336" s="91">
        <v>305.3877</v>
      </c>
      <c r="M336" s="12"/>
      <c r="N336" s="12"/>
    </row>
    <row r="337" spans="2:14" ht="24">
      <c r="B337" s="2">
        <v>15</v>
      </c>
      <c r="C337" s="104">
        <v>22163</v>
      </c>
      <c r="D337" s="91">
        <v>333.8</v>
      </c>
      <c r="E337" s="1">
        <v>23.993</v>
      </c>
      <c r="F337" s="91">
        <f t="shared" si="28"/>
        <v>2.0729952</v>
      </c>
      <c r="G337" s="16">
        <f t="shared" si="29"/>
        <v>1035.3998433333334</v>
      </c>
      <c r="H337" s="91">
        <f t="shared" si="30"/>
        <v>2146.378905310752</v>
      </c>
      <c r="I337" s="2" t="s">
        <v>86</v>
      </c>
      <c r="J337" s="91">
        <v>834.46242</v>
      </c>
      <c r="K337" s="91">
        <v>902.36639</v>
      </c>
      <c r="L337" s="91">
        <v>1369.37072</v>
      </c>
      <c r="M337" s="12"/>
      <c r="N337" s="12"/>
    </row>
    <row r="338" spans="2:14" ht="24">
      <c r="B338" s="2">
        <v>16</v>
      </c>
      <c r="C338" s="104">
        <v>22178</v>
      </c>
      <c r="D338" s="91">
        <v>334.4</v>
      </c>
      <c r="E338" s="1">
        <v>58.001</v>
      </c>
      <c r="F338" s="91">
        <f t="shared" si="28"/>
        <v>5.0112864</v>
      </c>
      <c r="G338" s="16">
        <f t="shared" si="29"/>
        <v>926.2696300000001</v>
      </c>
      <c r="H338" s="91">
        <f t="shared" si="30"/>
        <v>4641.8023995520325</v>
      </c>
      <c r="I338" s="2" t="s">
        <v>87</v>
      </c>
      <c r="J338" s="91">
        <v>863.39987</v>
      </c>
      <c r="K338" s="91">
        <v>830.42401</v>
      </c>
      <c r="L338" s="91">
        <v>1084.98501</v>
      </c>
      <c r="M338" s="12"/>
      <c r="N338" s="12"/>
    </row>
    <row r="339" spans="2:14" ht="24">
      <c r="B339" s="2">
        <v>17</v>
      </c>
      <c r="C339" s="104">
        <v>22185</v>
      </c>
      <c r="D339" s="91">
        <v>333.68</v>
      </c>
      <c r="E339" s="1">
        <v>19.486</v>
      </c>
      <c r="F339" s="91">
        <f t="shared" si="28"/>
        <v>1.6835904000000002</v>
      </c>
      <c r="G339" s="16">
        <f t="shared" si="29"/>
        <v>259.15481</v>
      </c>
      <c r="H339" s="91">
        <f t="shared" si="30"/>
        <v>436.31055022982406</v>
      </c>
      <c r="I339" s="2" t="s">
        <v>88</v>
      </c>
      <c r="J339" s="91">
        <v>257.90982</v>
      </c>
      <c r="K339" s="91">
        <v>265.73624</v>
      </c>
      <c r="L339" s="91">
        <v>253.81837</v>
      </c>
      <c r="M339" s="12"/>
      <c r="N339" s="12"/>
    </row>
    <row r="340" spans="2:14" ht="24">
      <c r="B340" s="2">
        <v>18</v>
      </c>
      <c r="C340" s="104">
        <v>22191</v>
      </c>
      <c r="D340" s="91">
        <v>333.71</v>
      </c>
      <c r="E340" s="1">
        <v>3.68</v>
      </c>
      <c r="F340" s="91">
        <f t="shared" si="28"/>
        <v>0.317952</v>
      </c>
      <c r="G340" s="16">
        <f t="shared" si="29"/>
        <v>818.7579733333333</v>
      </c>
      <c r="H340" s="91">
        <f t="shared" si="30"/>
        <v>260.32573513728</v>
      </c>
      <c r="I340" s="2" t="s">
        <v>89</v>
      </c>
      <c r="J340" s="91">
        <v>839.5508</v>
      </c>
      <c r="K340" s="91">
        <v>816.12514</v>
      </c>
      <c r="L340" s="91">
        <v>800.59798</v>
      </c>
      <c r="M340" s="12"/>
      <c r="N340" s="12"/>
    </row>
    <row r="341" spans="2:14" ht="24">
      <c r="B341" s="2">
        <v>19</v>
      </c>
      <c r="C341" s="104">
        <v>22207</v>
      </c>
      <c r="D341" s="91">
        <v>334.31</v>
      </c>
      <c r="E341" s="1">
        <v>54.274</v>
      </c>
      <c r="F341" s="91">
        <f t="shared" si="28"/>
        <v>4.6892736</v>
      </c>
      <c r="G341" s="16">
        <f t="shared" si="29"/>
        <v>203.55478666666667</v>
      </c>
      <c r="H341" s="91">
        <f t="shared" si="30"/>
        <v>954.524087269632</v>
      </c>
      <c r="I341" s="2" t="s">
        <v>90</v>
      </c>
      <c r="J341" s="91">
        <v>198.70377</v>
      </c>
      <c r="K341" s="91">
        <v>226.11988</v>
      </c>
      <c r="L341" s="91">
        <v>185.84071</v>
      </c>
      <c r="M341" s="12"/>
      <c r="N341" s="12"/>
    </row>
    <row r="342" spans="2:14" ht="24">
      <c r="B342" s="2">
        <v>20</v>
      </c>
      <c r="C342" s="104">
        <v>22213</v>
      </c>
      <c r="D342" s="91">
        <v>333.96</v>
      </c>
      <c r="E342" s="1">
        <v>7.282</v>
      </c>
      <c r="F342" s="91">
        <f t="shared" si="28"/>
        <v>0.6291648000000001</v>
      </c>
      <c r="G342" s="16">
        <f t="shared" si="29"/>
        <v>866.54072</v>
      </c>
      <c r="H342" s="91">
        <f t="shared" si="30"/>
        <v>545.196918790656</v>
      </c>
      <c r="I342" s="2" t="s">
        <v>69</v>
      </c>
      <c r="J342" s="91">
        <v>783.96128</v>
      </c>
      <c r="K342" s="91">
        <v>839.38447</v>
      </c>
      <c r="L342" s="91">
        <v>976.27641</v>
      </c>
      <c r="M342" s="12"/>
      <c r="N342" s="12"/>
    </row>
    <row r="343" spans="2:14" ht="24">
      <c r="B343" s="2">
        <v>21</v>
      </c>
      <c r="C343" s="104">
        <v>22223</v>
      </c>
      <c r="D343" s="91">
        <v>333.9</v>
      </c>
      <c r="E343" s="1">
        <v>6.841</v>
      </c>
      <c r="F343" s="91">
        <f t="shared" si="28"/>
        <v>0.5910624000000001</v>
      </c>
      <c r="G343" s="16">
        <f t="shared" si="29"/>
        <v>27.850046666666668</v>
      </c>
      <c r="H343" s="91">
        <f t="shared" si="30"/>
        <v>16.461115422912002</v>
      </c>
      <c r="I343" s="2" t="s">
        <v>91</v>
      </c>
      <c r="J343" s="91">
        <v>24.14273</v>
      </c>
      <c r="K343" s="91">
        <v>32.07482</v>
      </c>
      <c r="L343" s="91">
        <v>27.33259</v>
      </c>
      <c r="M343" s="12"/>
      <c r="N343" s="12"/>
    </row>
    <row r="344" spans="2:14" ht="24">
      <c r="B344" s="2">
        <v>22</v>
      </c>
      <c r="C344" s="104">
        <v>22233</v>
      </c>
      <c r="D344" s="91">
        <v>333.9</v>
      </c>
      <c r="E344" s="1">
        <v>6.787</v>
      </c>
      <c r="F344" s="91">
        <f t="shared" si="28"/>
        <v>0.5863968</v>
      </c>
      <c r="G344" s="16">
        <f t="shared" si="29"/>
        <v>50.773923333333336</v>
      </c>
      <c r="H344" s="91">
        <f t="shared" si="30"/>
        <v>29.773666166112005</v>
      </c>
      <c r="I344" s="2" t="s">
        <v>92</v>
      </c>
      <c r="J344" s="91">
        <v>39.1656</v>
      </c>
      <c r="K344" s="91">
        <v>51.34506</v>
      </c>
      <c r="L344" s="91">
        <v>61.81111</v>
      </c>
      <c r="M344" s="12"/>
      <c r="N344" s="12"/>
    </row>
    <row r="345" spans="2:14" ht="24">
      <c r="B345" s="2">
        <v>23</v>
      </c>
      <c r="C345" s="104">
        <v>22242</v>
      </c>
      <c r="D345" s="91">
        <v>333.96</v>
      </c>
      <c r="E345" s="1">
        <v>4.755</v>
      </c>
      <c r="F345" s="91">
        <f t="shared" si="28"/>
        <v>0.41083200000000003</v>
      </c>
      <c r="G345" s="16">
        <f t="shared" si="29"/>
        <v>37.08957</v>
      </c>
      <c r="H345" s="91">
        <f t="shared" si="30"/>
        <v>15.237582222240002</v>
      </c>
      <c r="I345" s="2" t="s">
        <v>70</v>
      </c>
      <c r="J345" s="91">
        <v>22.09279</v>
      </c>
      <c r="K345" s="91">
        <v>14.63464</v>
      </c>
      <c r="L345" s="91">
        <v>74.54128</v>
      </c>
      <c r="M345" s="12"/>
      <c r="N345" s="12"/>
    </row>
    <row r="346" spans="2:14" ht="24">
      <c r="B346" s="2">
        <v>24</v>
      </c>
      <c r="C346" s="104">
        <v>22254</v>
      </c>
      <c r="D346" s="91">
        <v>333.57</v>
      </c>
      <c r="E346" s="1">
        <v>4.152</v>
      </c>
      <c r="F346" s="91">
        <f t="shared" si="28"/>
        <v>0.3587328</v>
      </c>
      <c r="G346" s="16">
        <f t="shared" si="29"/>
        <v>4.161196666666667</v>
      </c>
      <c r="H346" s="91">
        <f t="shared" si="30"/>
        <v>1.4927577315840002</v>
      </c>
      <c r="I346" s="2" t="s">
        <v>71</v>
      </c>
      <c r="J346" s="91">
        <v>9.79597</v>
      </c>
      <c r="K346" s="91">
        <v>2.06319</v>
      </c>
      <c r="L346" s="91">
        <v>0.62443</v>
      </c>
      <c r="M346" s="12"/>
      <c r="N346" s="12"/>
    </row>
    <row r="347" spans="2:14" ht="24">
      <c r="B347" s="2">
        <v>25</v>
      </c>
      <c r="C347" s="104">
        <v>22264</v>
      </c>
      <c r="D347" s="91">
        <v>333.3</v>
      </c>
      <c r="E347" s="1">
        <v>1.288</v>
      </c>
      <c r="F347" s="91">
        <f t="shared" si="28"/>
        <v>0.11128320000000001</v>
      </c>
      <c r="G347" s="16">
        <f t="shared" si="29"/>
        <v>4.36662</v>
      </c>
      <c r="H347" s="91">
        <f t="shared" si="30"/>
        <v>0.4859314467840001</v>
      </c>
      <c r="I347" s="2" t="s">
        <v>93</v>
      </c>
      <c r="J347" s="91">
        <v>3.60989</v>
      </c>
      <c r="K347" s="91">
        <v>5.22449</v>
      </c>
      <c r="L347" s="91">
        <v>4.26548</v>
      </c>
      <c r="M347" s="12"/>
      <c r="N347" s="12"/>
    </row>
    <row r="348" spans="2:14" ht="24">
      <c r="B348" s="2">
        <v>26</v>
      </c>
      <c r="C348" s="104">
        <v>22272</v>
      </c>
      <c r="D348" s="91">
        <v>333.23</v>
      </c>
      <c r="E348" s="1">
        <v>0.616</v>
      </c>
      <c r="F348" s="91">
        <f t="shared" si="28"/>
        <v>0.0532224</v>
      </c>
      <c r="G348" s="16">
        <f t="shared" si="29"/>
        <v>3.092143333333334</v>
      </c>
      <c r="H348" s="91">
        <f t="shared" si="30"/>
        <v>0.16457128934400003</v>
      </c>
      <c r="I348" s="2" t="s">
        <v>94</v>
      </c>
      <c r="J348" s="91">
        <v>4.39464</v>
      </c>
      <c r="K348" s="91">
        <v>2.72359</v>
      </c>
      <c r="L348" s="91">
        <v>2.1582</v>
      </c>
      <c r="M348" s="12"/>
      <c r="N348" s="12"/>
    </row>
    <row r="349" spans="2:14" ht="24">
      <c r="B349" s="2">
        <v>27</v>
      </c>
      <c r="C349" s="104">
        <v>22290</v>
      </c>
      <c r="D349" s="91">
        <v>333.3</v>
      </c>
      <c r="E349" s="1">
        <v>1.288</v>
      </c>
      <c r="F349" s="91">
        <f t="shared" si="28"/>
        <v>0.11128320000000001</v>
      </c>
      <c r="G349" s="16">
        <f t="shared" si="29"/>
        <v>11.580040000000002</v>
      </c>
      <c r="H349" s="91">
        <f t="shared" si="30"/>
        <v>1.2886639073280004</v>
      </c>
      <c r="I349" s="2" t="s">
        <v>95</v>
      </c>
      <c r="J349" s="91">
        <v>2.10482</v>
      </c>
      <c r="K349" s="91">
        <v>22.75703</v>
      </c>
      <c r="L349" s="91">
        <v>9.87827</v>
      </c>
      <c r="M349" s="12"/>
      <c r="N349" s="12"/>
    </row>
    <row r="350" spans="2:14" ht="24">
      <c r="B350" s="2">
        <v>28</v>
      </c>
      <c r="C350" s="104">
        <v>22299</v>
      </c>
      <c r="D350" s="91">
        <v>333.01</v>
      </c>
      <c r="E350" s="1">
        <v>0.361</v>
      </c>
      <c r="F350" s="91">
        <f t="shared" si="28"/>
        <v>0.0311904</v>
      </c>
      <c r="G350" s="16">
        <f t="shared" si="29"/>
        <v>4.9613033333333325</v>
      </c>
      <c r="H350" s="91">
        <f t="shared" si="30"/>
        <v>0.15474503548799998</v>
      </c>
      <c r="I350" s="2" t="s">
        <v>96</v>
      </c>
      <c r="J350" s="91">
        <v>0.33621</v>
      </c>
      <c r="K350" s="91">
        <v>11.37656</v>
      </c>
      <c r="L350" s="91">
        <v>3.17114</v>
      </c>
      <c r="M350" s="12"/>
      <c r="N350" s="12"/>
    </row>
    <row r="351" spans="2:14" ht="24">
      <c r="B351" s="2">
        <v>29</v>
      </c>
      <c r="C351" s="104">
        <v>22306</v>
      </c>
      <c r="D351" s="91">
        <v>333</v>
      </c>
      <c r="E351" s="1">
        <v>0.309</v>
      </c>
      <c r="F351" s="91">
        <f t="shared" si="28"/>
        <v>0.026697600000000002</v>
      </c>
      <c r="G351" s="16">
        <f t="shared" si="29"/>
        <v>11.837956666666665</v>
      </c>
      <c r="H351" s="91">
        <f t="shared" si="30"/>
        <v>0.31604503190399996</v>
      </c>
      <c r="I351" s="2" t="s">
        <v>97</v>
      </c>
      <c r="J351" s="91">
        <v>5.78439</v>
      </c>
      <c r="K351" s="91">
        <v>5.54362</v>
      </c>
      <c r="L351" s="91">
        <v>24.18586</v>
      </c>
      <c r="M351" s="12"/>
      <c r="N351" s="12"/>
    </row>
    <row r="352" spans="2:14" ht="24">
      <c r="B352" s="2">
        <v>30</v>
      </c>
      <c r="C352" s="104">
        <v>22314</v>
      </c>
      <c r="D352" s="91">
        <v>333.01</v>
      </c>
      <c r="E352" s="1">
        <v>0.37</v>
      </c>
      <c r="F352" s="91">
        <f t="shared" si="28"/>
        <v>0.031968</v>
      </c>
      <c r="G352" s="16">
        <f t="shared" si="29"/>
        <v>21.55645</v>
      </c>
      <c r="H352" s="91">
        <f t="shared" si="30"/>
        <v>0.6891165936000001</v>
      </c>
      <c r="I352" s="2" t="s">
        <v>98</v>
      </c>
      <c r="J352" s="91">
        <v>23.69829</v>
      </c>
      <c r="K352" s="91">
        <v>24.10342</v>
      </c>
      <c r="L352" s="91">
        <v>16.86764</v>
      </c>
      <c r="M352" s="12"/>
      <c r="N352" s="12"/>
    </row>
    <row r="353" spans="2:14" ht="24">
      <c r="B353" s="2">
        <v>31</v>
      </c>
      <c r="C353" s="104">
        <v>22332</v>
      </c>
      <c r="D353" s="91">
        <v>333</v>
      </c>
      <c r="E353" s="1">
        <v>0.316</v>
      </c>
      <c r="F353" s="91">
        <f t="shared" si="28"/>
        <v>0.0273024</v>
      </c>
      <c r="G353" s="16">
        <f t="shared" si="29"/>
        <v>19.038006666666664</v>
      </c>
      <c r="H353" s="91">
        <f t="shared" si="30"/>
        <v>0.5197832732159999</v>
      </c>
      <c r="I353" s="2" t="s">
        <v>99</v>
      </c>
      <c r="J353" s="91">
        <v>17.03814</v>
      </c>
      <c r="K353" s="91">
        <v>18.18356</v>
      </c>
      <c r="L353" s="91">
        <v>21.89232</v>
      </c>
      <c r="M353" s="12"/>
      <c r="N353" s="12"/>
    </row>
    <row r="354" spans="2:14" ht="24">
      <c r="B354" s="2">
        <v>32</v>
      </c>
      <c r="C354" s="104">
        <v>22340</v>
      </c>
      <c r="D354" s="91">
        <v>333.24</v>
      </c>
      <c r="E354" s="1">
        <v>0.416</v>
      </c>
      <c r="F354" s="91">
        <f t="shared" si="28"/>
        <v>0.0359424</v>
      </c>
      <c r="G354" s="16">
        <f t="shared" si="29"/>
        <v>23.004589999999997</v>
      </c>
      <c r="H354" s="91">
        <f t="shared" si="30"/>
        <v>0.8268401756159999</v>
      </c>
      <c r="I354" s="2" t="s">
        <v>100</v>
      </c>
      <c r="J354" s="91">
        <v>24.28869</v>
      </c>
      <c r="K354" s="91">
        <v>20.58445</v>
      </c>
      <c r="L354" s="91">
        <v>24.14063</v>
      </c>
      <c r="M354" s="12"/>
      <c r="N354" s="12"/>
    </row>
    <row r="355" spans="2:14" ht="24">
      <c r="B355" s="2">
        <v>33</v>
      </c>
      <c r="C355" s="104">
        <v>22360</v>
      </c>
      <c r="D355" s="91">
        <v>332.94</v>
      </c>
      <c r="E355" s="1">
        <v>0.191</v>
      </c>
      <c r="F355" s="91">
        <f t="shared" si="28"/>
        <v>0.0165024</v>
      </c>
      <c r="G355" s="16">
        <f t="shared" si="29"/>
        <v>37.87569666666667</v>
      </c>
      <c r="H355" s="91">
        <f t="shared" si="30"/>
        <v>0.6250398966720001</v>
      </c>
      <c r="I355" s="2" t="s">
        <v>108</v>
      </c>
      <c r="J355" s="91">
        <v>45.45053</v>
      </c>
      <c r="K355" s="91">
        <v>37.31622</v>
      </c>
      <c r="L355" s="91">
        <v>30.86034</v>
      </c>
      <c r="M355" s="12"/>
      <c r="N355" s="12"/>
    </row>
    <row r="356" spans="2:14" s="163" customFormat="1" ht="24.75" thickBot="1">
      <c r="B356" s="164">
        <v>34</v>
      </c>
      <c r="C356" s="165">
        <v>22368</v>
      </c>
      <c r="D356" s="166">
        <v>332.98</v>
      </c>
      <c r="E356" s="163">
        <v>0.165</v>
      </c>
      <c r="F356" s="166">
        <f t="shared" si="28"/>
        <v>0.014256000000000001</v>
      </c>
      <c r="G356" s="166">
        <f t="shared" si="29"/>
        <v>39.25765</v>
      </c>
      <c r="H356" s="166">
        <f t="shared" si="30"/>
        <v>0.5596570584</v>
      </c>
      <c r="I356" s="164" t="s">
        <v>109</v>
      </c>
      <c r="J356" s="166">
        <v>29.81096</v>
      </c>
      <c r="K356" s="166">
        <v>54.24955</v>
      </c>
      <c r="L356" s="166">
        <v>33.71244</v>
      </c>
      <c r="M356" s="169"/>
      <c r="N356" s="169"/>
    </row>
    <row r="357" spans="2:14" ht="24">
      <c r="B357" s="2">
        <v>1</v>
      </c>
      <c r="C357" s="104">
        <v>22380</v>
      </c>
      <c r="D357" s="91">
        <v>333.83</v>
      </c>
      <c r="E357" s="1">
        <v>0.634</v>
      </c>
      <c r="F357" s="91">
        <f t="shared" si="28"/>
        <v>0.0547776</v>
      </c>
      <c r="G357" s="16"/>
      <c r="I357" s="2" t="s">
        <v>72</v>
      </c>
      <c r="M357" s="12"/>
      <c r="N357" s="12"/>
    </row>
    <row r="358" spans="2:14" ht="24">
      <c r="B358" s="2">
        <v>2</v>
      </c>
      <c r="C358" s="104">
        <v>22394</v>
      </c>
      <c r="D358" s="91">
        <v>332.98</v>
      </c>
      <c r="E358" s="1">
        <v>0.413</v>
      </c>
      <c r="F358" s="91">
        <f t="shared" si="28"/>
        <v>0.0356832</v>
      </c>
      <c r="G358" s="16"/>
      <c r="I358" s="2" t="s">
        <v>73</v>
      </c>
      <c r="M358" s="12"/>
      <c r="N358" s="12"/>
    </row>
    <row r="359" spans="2:14" ht="24">
      <c r="B359" s="2">
        <v>3</v>
      </c>
      <c r="D359" s="91"/>
      <c r="F359" s="91"/>
      <c r="G359" s="16"/>
      <c r="I359" s="2" t="s">
        <v>74</v>
      </c>
      <c r="M359" s="12"/>
      <c r="N359" s="12"/>
    </row>
    <row r="360" spans="2:14" ht="24">
      <c r="B360" s="2">
        <v>4</v>
      </c>
      <c r="D360" s="91"/>
      <c r="F360" s="91"/>
      <c r="G360" s="16"/>
      <c r="I360" s="2" t="s">
        <v>75</v>
      </c>
      <c r="M360" s="12"/>
      <c r="N360" s="12"/>
    </row>
    <row r="361" spans="2:14" ht="24">
      <c r="B361" s="2">
        <v>5</v>
      </c>
      <c r="D361" s="91"/>
      <c r="F361" s="91"/>
      <c r="G361" s="16"/>
      <c r="I361" s="2" t="s">
        <v>76</v>
      </c>
      <c r="M361" s="12"/>
      <c r="N361" s="12"/>
    </row>
    <row r="362" spans="2:14" ht="24">
      <c r="B362" s="2">
        <v>6</v>
      </c>
      <c r="D362" s="91"/>
      <c r="G362" s="16"/>
      <c r="I362" s="2" t="s">
        <v>77</v>
      </c>
      <c r="M362" s="12"/>
      <c r="N362" s="12"/>
    </row>
    <row r="363" spans="2:14" ht="24">
      <c r="B363" s="2">
        <v>7</v>
      </c>
      <c r="D363" s="91"/>
      <c r="G363" s="16"/>
      <c r="I363" s="2" t="s">
        <v>78</v>
      </c>
      <c r="M363" s="12"/>
      <c r="N363" s="12"/>
    </row>
    <row r="364" spans="2:14" ht="24">
      <c r="B364" s="2">
        <v>8</v>
      </c>
      <c r="G364" s="16"/>
      <c r="I364" s="2" t="s">
        <v>79</v>
      </c>
      <c r="M364" s="12"/>
      <c r="N364" s="12"/>
    </row>
    <row r="365" spans="2:14" ht="24">
      <c r="B365" s="2">
        <v>9</v>
      </c>
      <c r="G365" s="16"/>
      <c r="I365" s="2" t="s">
        <v>80</v>
      </c>
      <c r="M365" s="12"/>
      <c r="N365" s="12"/>
    </row>
    <row r="366" spans="2:14" ht="24">
      <c r="B366" s="2">
        <v>10</v>
      </c>
      <c r="G366" s="16"/>
      <c r="I366" s="2" t="s">
        <v>81</v>
      </c>
      <c r="M366" s="12"/>
      <c r="N366" s="12"/>
    </row>
    <row r="367" spans="2:14" ht="24">
      <c r="B367" s="2">
        <v>11</v>
      </c>
      <c r="G367" s="16"/>
      <c r="I367" s="2" t="s">
        <v>82</v>
      </c>
      <c r="M367" s="12"/>
      <c r="N367" s="12"/>
    </row>
    <row r="368" spans="2:14" ht="24">
      <c r="B368" s="2">
        <v>12</v>
      </c>
      <c r="G368" s="16"/>
      <c r="I368" s="2" t="s">
        <v>83</v>
      </c>
      <c r="M368" s="12"/>
      <c r="N368" s="12"/>
    </row>
    <row r="369" spans="2:14" ht="24">
      <c r="B369" s="2">
        <v>13</v>
      </c>
      <c r="G369" s="16"/>
      <c r="I369" s="2" t="s">
        <v>84</v>
      </c>
      <c r="M369" s="12"/>
      <c r="N369" s="12"/>
    </row>
    <row r="370" spans="2:14" ht="24">
      <c r="B370" s="2">
        <v>14</v>
      </c>
      <c r="G370" s="16"/>
      <c r="I370" s="2" t="s">
        <v>85</v>
      </c>
      <c r="M370" s="12"/>
      <c r="N370" s="12"/>
    </row>
    <row r="371" spans="2:9" ht="24">
      <c r="B371" s="2">
        <v>15</v>
      </c>
      <c r="G371" s="16"/>
      <c r="I371" s="2" t="s">
        <v>86</v>
      </c>
    </row>
    <row r="372" spans="2:9" ht="24">
      <c r="B372" s="2">
        <v>16</v>
      </c>
      <c r="G372" s="16"/>
      <c r="I372" s="2" t="s">
        <v>87</v>
      </c>
    </row>
    <row r="373" spans="2:9" ht="24">
      <c r="B373" s="2">
        <v>17</v>
      </c>
      <c r="G373" s="16"/>
      <c r="I373" s="2" t="s">
        <v>88</v>
      </c>
    </row>
    <row r="374" spans="2:9" ht="24">
      <c r="B374" s="2">
        <v>18</v>
      </c>
      <c r="G374" s="16"/>
      <c r="I374" s="2" t="s">
        <v>89</v>
      </c>
    </row>
    <row r="375" spans="2:9" ht="24">
      <c r="B375" s="2">
        <v>19</v>
      </c>
      <c r="G375" s="16"/>
      <c r="I375" s="2" t="s">
        <v>90</v>
      </c>
    </row>
    <row r="376" spans="2:9" ht="24">
      <c r="B376" s="2">
        <v>20</v>
      </c>
      <c r="G376" s="16"/>
      <c r="I376" s="2" t="s">
        <v>69</v>
      </c>
    </row>
    <row r="377" spans="2:9" ht="24">
      <c r="B377" s="2">
        <v>21</v>
      </c>
      <c r="G377" s="16"/>
      <c r="I377" s="2" t="s">
        <v>91</v>
      </c>
    </row>
    <row r="378" spans="2:9" ht="24">
      <c r="B378" s="2">
        <v>22</v>
      </c>
      <c r="G378" s="16"/>
      <c r="I378" s="2" t="s">
        <v>92</v>
      </c>
    </row>
    <row r="379" spans="2:9" ht="24">
      <c r="B379" s="2">
        <v>23</v>
      </c>
      <c r="G379" s="16"/>
      <c r="I379" s="2" t="s">
        <v>70</v>
      </c>
    </row>
    <row r="380" spans="2:9" ht="24">
      <c r="B380" s="2">
        <v>24</v>
      </c>
      <c r="G380" s="16"/>
      <c r="I380" s="2" t="s">
        <v>71</v>
      </c>
    </row>
    <row r="381" spans="2:9" ht="24">
      <c r="B381" s="2">
        <v>25</v>
      </c>
      <c r="G381" s="16"/>
      <c r="I381" s="2" t="s">
        <v>93</v>
      </c>
    </row>
    <row r="382" spans="2:9" ht="24">
      <c r="B382" s="2">
        <v>26</v>
      </c>
      <c r="G382" s="16"/>
      <c r="I382" s="2" t="s">
        <v>94</v>
      </c>
    </row>
    <row r="383" spans="2:9" ht="24">
      <c r="B383" s="2">
        <v>27</v>
      </c>
      <c r="G383" s="16"/>
      <c r="I383" s="2" t="s">
        <v>95</v>
      </c>
    </row>
    <row r="384" spans="2:9" ht="24">
      <c r="B384" s="2">
        <v>28</v>
      </c>
      <c r="G384" s="16"/>
      <c r="I384" s="2" t="s">
        <v>96</v>
      </c>
    </row>
    <row r="385" spans="2:9" ht="24">
      <c r="B385" s="2">
        <v>29</v>
      </c>
      <c r="G385" s="16"/>
      <c r="I385" s="2" t="s">
        <v>97</v>
      </c>
    </row>
    <row r="386" spans="2:9" ht="24">
      <c r="B386" s="2">
        <v>30</v>
      </c>
      <c r="G386" s="16"/>
      <c r="I386" s="2" t="s">
        <v>98</v>
      </c>
    </row>
    <row r="387" spans="2:9" ht="24">
      <c r="B387" s="2">
        <v>31</v>
      </c>
      <c r="G387" s="16"/>
      <c r="I387" s="2" t="s">
        <v>99</v>
      </c>
    </row>
    <row r="388" spans="2:9" ht="24">
      <c r="B388" s="2">
        <v>32</v>
      </c>
      <c r="G388" s="16"/>
      <c r="I388" s="2" t="s">
        <v>100</v>
      </c>
    </row>
    <row r="389" spans="2:9" ht="24">
      <c r="B389" s="2">
        <v>33</v>
      </c>
      <c r="G389" s="16"/>
      <c r="I389" s="2" t="s">
        <v>108</v>
      </c>
    </row>
    <row r="390" spans="2:9" ht="24.75" thickBot="1">
      <c r="B390" s="164">
        <v>34</v>
      </c>
      <c r="G390" s="16"/>
      <c r="I390" s="164" t="s">
        <v>109</v>
      </c>
    </row>
    <row r="391" ht="24">
      <c r="G391" s="16"/>
    </row>
    <row r="392" ht="24">
      <c r="G392" s="16"/>
    </row>
    <row r="393" ht="24">
      <c r="G393" s="16"/>
    </row>
    <row r="394" ht="24">
      <c r="G394" s="16"/>
    </row>
    <row r="395" ht="24">
      <c r="G395" s="16"/>
    </row>
    <row r="396" ht="24">
      <c r="G396" s="16"/>
    </row>
    <row r="397" ht="24">
      <c r="G397" s="16"/>
    </row>
    <row r="398" ht="24">
      <c r="G398" s="16"/>
    </row>
    <row r="399" ht="24">
      <c r="G399" s="16"/>
    </row>
    <row r="400" ht="24">
      <c r="G400" s="16"/>
    </row>
    <row r="401" ht="24">
      <c r="G401" s="16"/>
    </row>
    <row r="402" ht="24">
      <c r="G402" s="16"/>
    </row>
    <row r="403" ht="24">
      <c r="G403" s="16"/>
    </row>
    <row r="404" ht="24">
      <c r="G404" s="16"/>
    </row>
    <row r="405" ht="24">
      <c r="G405" s="16"/>
    </row>
    <row r="406" ht="24">
      <c r="G406" s="16"/>
    </row>
    <row r="407" ht="24">
      <c r="G407" s="16"/>
    </row>
    <row r="408" ht="24">
      <c r="G408" s="16"/>
    </row>
    <row r="409" ht="24">
      <c r="G409" s="16"/>
    </row>
    <row r="410" ht="24">
      <c r="G410" s="16"/>
    </row>
    <row r="411" ht="24">
      <c r="G411" s="16"/>
    </row>
    <row r="412" ht="24">
      <c r="G412" s="16"/>
    </row>
    <row r="413" ht="24">
      <c r="G413" s="16"/>
    </row>
    <row r="414" ht="24">
      <c r="G414" s="16"/>
    </row>
    <row r="415" ht="24">
      <c r="G415" s="16"/>
    </row>
    <row r="416" ht="24">
      <c r="G416" s="16"/>
    </row>
    <row r="417" ht="24">
      <c r="G417" s="16"/>
    </row>
    <row r="418" ht="24">
      <c r="G418" s="16"/>
    </row>
    <row r="419" ht="24">
      <c r="G419" s="16"/>
    </row>
    <row r="420" ht="24">
      <c r="G420" s="16"/>
    </row>
    <row r="421" ht="24">
      <c r="G421" s="16"/>
    </row>
    <row r="422" ht="24">
      <c r="G422" s="16"/>
    </row>
    <row r="423" ht="24">
      <c r="G423" s="16"/>
    </row>
    <row r="424" ht="24">
      <c r="G424" s="16"/>
    </row>
    <row r="425" ht="24">
      <c r="G425" s="16"/>
    </row>
    <row r="426" ht="24">
      <c r="G426" s="16"/>
    </row>
    <row r="427" ht="24">
      <c r="G427" s="16"/>
    </row>
    <row r="428" ht="24">
      <c r="G428" s="16"/>
    </row>
    <row r="429" ht="24">
      <c r="G429" s="16"/>
    </row>
    <row r="430" ht="24">
      <c r="G430" s="16"/>
    </row>
    <row r="431" ht="24">
      <c r="G431" s="16"/>
    </row>
    <row r="432" ht="24">
      <c r="G432" s="16"/>
    </row>
    <row r="433" ht="24">
      <c r="G433" s="16"/>
    </row>
    <row r="434" ht="24">
      <c r="G434" s="16"/>
    </row>
    <row r="435" ht="24">
      <c r="G435" s="16"/>
    </row>
    <row r="436" ht="24">
      <c r="G436" s="16"/>
    </row>
    <row r="437" ht="24">
      <c r="G437" s="16"/>
    </row>
    <row r="438" ht="24">
      <c r="G438" s="16"/>
    </row>
    <row r="439" ht="24">
      <c r="G439" s="16"/>
    </row>
    <row r="440" ht="24">
      <c r="G440" s="16"/>
    </row>
    <row r="441" ht="24">
      <c r="G441" s="16"/>
    </row>
    <row r="442" ht="24">
      <c r="G442" s="16"/>
    </row>
    <row r="443" ht="24">
      <c r="G443" s="16"/>
    </row>
    <row r="444" ht="24">
      <c r="G444" s="16"/>
    </row>
    <row r="445" ht="24">
      <c r="G445" s="16"/>
    </row>
    <row r="446" ht="24">
      <c r="G446" s="16"/>
    </row>
    <row r="447" ht="24">
      <c r="G447" s="16"/>
    </row>
    <row r="448" ht="24">
      <c r="G448" s="16"/>
    </row>
    <row r="449" ht="24">
      <c r="G449" s="16"/>
    </row>
    <row r="450" ht="24">
      <c r="G450" s="16"/>
    </row>
    <row r="451" ht="24">
      <c r="G451" s="16"/>
    </row>
    <row r="452" ht="24">
      <c r="G452" s="16"/>
    </row>
    <row r="453" ht="24">
      <c r="G453" s="16"/>
    </row>
    <row r="454" ht="24">
      <c r="G454" s="16"/>
    </row>
    <row r="455" ht="24">
      <c r="G455" s="16"/>
    </row>
    <row r="456" ht="24">
      <c r="G456" s="16"/>
    </row>
    <row r="457" ht="24">
      <c r="G457" s="16"/>
    </row>
    <row r="458" ht="24">
      <c r="G458" s="16"/>
    </row>
    <row r="459" ht="24">
      <c r="G459" s="16"/>
    </row>
    <row r="460" ht="24">
      <c r="G460" s="16"/>
    </row>
    <row r="461" ht="24">
      <c r="G461" s="16"/>
    </row>
    <row r="462" ht="24">
      <c r="G462" s="16"/>
    </row>
    <row r="463" ht="24">
      <c r="G463" s="16"/>
    </row>
    <row r="464" ht="24">
      <c r="G464" s="16"/>
    </row>
    <row r="465" ht="24">
      <c r="G465" s="16"/>
    </row>
    <row r="466" ht="24">
      <c r="G466" s="16"/>
    </row>
    <row r="467" ht="24">
      <c r="G467" s="16"/>
    </row>
    <row r="468" ht="24">
      <c r="G468" s="16"/>
    </row>
    <row r="469" ht="24">
      <c r="G469" s="16"/>
    </row>
    <row r="470" ht="24">
      <c r="G470" s="16"/>
    </row>
    <row r="471" ht="24">
      <c r="G471" s="16"/>
    </row>
    <row r="472" ht="24">
      <c r="G472" s="16"/>
    </row>
    <row r="473" ht="24">
      <c r="G473" s="16"/>
    </row>
    <row r="474" ht="24">
      <c r="G474" s="16"/>
    </row>
    <row r="475" ht="24">
      <c r="G475" s="16"/>
    </row>
    <row r="476" ht="24">
      <c r="G476" s="16"/>
    </row>
    <row r="477" ht="24">
      <c r="G477" s="16"/>
    </row>
    <row r="478" ht="24">
      <c r="G478" s="16"/>
    </row>
    <row r="479" ht="24">
      <c r="G479" s="16"/>
    </row>
    <row r="480" ht="24">
      <c r="G480" s="16"/>
    </row>
    <row r="481" ht="24">
      <c r="G481" s="16"/>
    </row>
    <row r="482" ht="24">
      <c r="G482" s="16"/>
    </row>
    <row r="483" ht="24">
      <c r="G483" s="16"/>
    </row>
    <row r="484" ht="24">
      <c r="G484" s="16"/>
    </row>
    <row r="485" ht="24">
      <c r="G485" s="16"/>
    </row>
    <row r="486" ht="24">
      <c r="G486" s="16"/>
    </row>
    <row r="487" ht="24">
      <c r="G487" s="16"/>
    </row>
    <row r="488" ht="24">
      <c r="G488" s="16"/>
    </row>
    <row r="489" ht="24">
      <c r="G489" s="16"/>
    </row>
    <row r="490" ht="24">
      <c r="G490" s="16"/>
    </row>
    <row r="491" ht="24">
      <c r="G491" s="16"/>
    </row>
    <row r="492" ht="24">
      <c r="G492" s="16"/>
    </row>
    <row r="493" ht="24">
      <c r="G493" s="16"/>
    </row>
    <row r="494" ht="24">
      <c r="G494" s="16"/>
    </row>
    <row r="495" ht="24">
      <c r="G495" s="16"/>
    </row>
    <row r="496" ht="24">
      <c r="G496" s="16"/>
    </row>
    <row r="497" ht="24">
      <c r="G497" s="16"/>
    </row>
    <row r="498" ht="24">
      <c r="G498" s="16"/>
    </row>
    <row r="499" ht="24">
      <c r="G499" s="16"/>
    </row>
    <row r="500" ht="24">
      <c r="G500" s="16"/>
    </row>
    <row r="501" ht="24">
      <c r="G501" s="16"/>
    </row>
    <row r="502" ht="24">
      <c r="G502" s="16"/>
    </row>
    <row r="503" ht="24">
      <c r="G503" s="16"/>
    </row>
    <row r="504" ht="24">
      <c r="G504" s="16"/>
    </row>
    <row r="505" ht="24">
      <c r="G505" s="16"/>
    </row>
    <row r="506" ht="24">
      <c r="G506" s="16"/>
    </row>
    <row r="507" ht="24">
      <c r="G507" s="16"/>
    </row>
    <row r="508" ht="24">
      <c r="G508" s="16"/>
    </row>
    <row r="509" ht="24">
      <c r="G509" s="16"/>
    </row>
    <row r="510" ht="24">
      <c r="G510" s="16"/>
    </row>
    <row r="511" ht="24">
      <c r="G511" s="16"/>
    </row>
    <row r="512" ht="24">
      <c r="G512" s="16"/>
    </row>
    <row r="513" ht="24">
      <c r="G513" s="16"/>
    </row>
    <row r="514" ht="24">
      <c r="G514" s="16"/>
    </row>
    <row r="515" ht="24">
      <c r="G515" s="16"/>
    </row>
    <row r="516" ht="24">
      <c r="G516" s="16"/>
    </row>
    <row r="517" ht="24">
      <c r="G517" s="16"/>
    </row>
    <row r="518" ht="24">
      <c r="G518" s="16"/>
    </row>
    <row r="519" ht="24">
      <c r="G519" s="16"/>
    </row>
    <row r="520" ht="24">
      <c r="G520" s="16"/>
    </row>
    <row r="521" ht="24">
      <c r="G521" s="16"/>
    </row>
    <row r="522" ht="24">
      <c r="G522" s="16"/>
    </row>
    <row r="523" ht="24">
      <c r="G523" s="16"/>
    </row>
    <row r="524" ht="24">
      <c r="G524" s="16"/>
    </row>
    <row r="525" ht="24">
      <c r="G525" s="16"/>
    </row>
    <row r="526" ht="24">
      <c r="G526" s="16"/>
    </row>
    <row r="527" ht="24">
      <c r="G527" s="16"/>
    </row>
    <row r="528" ht="24">
      <c r="G528" s="16"/>
    </row>
    <row r="529" ht="24">
      <c r="G529" s="16"/>
    </row>
    <row r="530" ht="24">
      <c r="G530" s="16"/>
    </row>
    <row r="531" ht="24">
      <c r="G531" s="16"/>
    </row>
    <row r="532" ht="24">
      <c r="G532" s="16"/>
    </row>
    <row r="533" ht="24">
      <c r="G533" s="16"/>
    </row>
    <row r="534" ht="24">
      <c r="G534" s="16"/>
    </row>
    <row r="535" ht="24">
      <c r="G535" s="16"/>
    </row>
    <row r="536" ht="24">
      <c r="G536" s="16"/>
    </row>
    <row r="537" ht="24">
      <c r="G537" s="16"/>
    </row>
    <row r="538" ht="24">
      <c r="G538" s="16"/>
    </row>
    <row r="539" ht="24">
      <c r="G539" s="16"/>
    </row>
    <row r="540" ht="24">
      <c r="G540" s="16"/>
    </row>
    <row r="541" ht="24">
      <c r="G541" s="16"/>
    </row>
    <row r="542" ht="24">
      <c r="G542" s="16"/>
    </row>
    <row r="543" ht="24">
      <c r="G543" s="16"/>
    </row>
    <row r="544" ht="24">
      <c r="G544" s="16"/>
    </row>
    <row r="545" ht="24">
      <c r="G545" s="16"/>
    </row>
    <row r="546" ht="24">
      <c r="G546" s="16"/>
    </row>
    <row r="547" ht="24">
      <c r="G547" s="16"/>
    </row>
    <row r="548" ht="24">
      <c r="G548" s="16"/>
    </row>
    <row r="549" ht="24">
      <c r="G549" s="16"/>
    </row>
    <row r="550" ht="24">
      <c r="G550" s="16"/>
    </row>
    <row r="551" ht="24">
      <c r="G551" s="16"/>
    </row>
    <row r="552" ht="24">
      <c r="G552" s="16"/>
    </row>
    <row r="553" ht="24">
      <c r="G553" s="16"/>
    </row>
    <row r="554" ht="24">
      <c r="G554" s="16"/>
    </row>
    <row r="555" ht="24">
      <c r="G555" s="16"/>
    </row>
    <row r="556" ht="24">
      <c r="G556" s="16"/>
    </row>
    <row r="557" ht="24">
      <c r="G557" s="16"/>
    </row>
    <row r="558" ht="24">
      <c r="G558" s="16"/>
    </row>
    <row r="559" ht="24">
      <c r="G559" s="16"/>
    </row>
    <row r="560" ht="24">
      <c r="G560" s="16"/>
    </row>
    <row r="561" ht="24">
      <c r="G561" s="16"/>
    </row>
    <row r="562" ht="24">
      <c r="G562" s="16"/>
    </row>
    <row r="563" ht="24">
      <c r="G563" s="16"/>
    </row>
    <row r="564" ht="24">
      <c r="G564" s="16"/>
    </row>
    <row r="565" ht="24">
      <c r="G565" s="16"/>
    </row>
    <row r="566" ht="24">
      <c r="G566" s="16"/>
    </row>
    <row r="567" ht="24">
      <c r="G567" s="16"/>
    </row>
    <row r="568" ht="24">
      <c r="G568" s="16"/>
    </row>
    <row r="569" ht="24">
      <c r="G569" s="16"/>
    </row>
    <row r="570" ht="24">
      <c r="G570" s="16"/>
    </row>
    <row r="571" ht="24">
      <c r="G571" s="16"/>
    </row>
    <row r="572" ht="24">
      <c r="G572" s="16"/>
    </row>
    <row r="573" ht="24">
      <c r="G573" s="16"/>
    </row>
    <row r="574" ht="24">
      <c r="G574" s="16"/>
    </row>
    <row r="575" ht="24">
      <c r="G575" s="16"/>
    </row>
    <row r="576" ht="24">
      <c r="G576" s="16"/>
    </row>
    <row r="577" ht="24">
      <c r="G577" s="16"/>
    </row>
    <row r="578" ht="24">
      <c r="G578" s="16"/>
    </row>
    <row r="579" ht="24">
      <c r="G579" s="16"/>
    </row>
    <row r="580" ht="24">
      <c r="G580" s="16"/>
    </row>
    <row r="581" ht="24">
      <c r="G581" s="16"/>
    </row>
    <row r="582" ht="24">
      <c r="G582" s="16"/>
    </row>
    <row r="583" ht="24">
      <c r="G583" s="16"/>
    </row>
    <row r="584" ht="24">
      <c r="G584" s="16"/>
    </row>
    <row r="585" ht="24">
      <c r="G585" s="16"/>
    </row>
    <row r="586" ht="24">
      <c r="G586" s="16"/>
    </row>
    <row r="587" ht="24">
      <c r="G587" s="16"/>
    </row>
    <row r="588" ht="24">
      <c r="G588" s="16"/>
    </row>
    <row r="589" ht="24">
      <c r="G589" s="16"/>
    </row>
    <row r="590" ht="24">
      <c r="G590" s="16"/>
    </row>
    <row r="591" ht="24">
      <c r="G591" s="16"/>
    </row>
    <row r="592" ht="24">
      <c r="G592" s="16"/>
    </row>
    <row r="593" ht="24">
      <c r="G593" s="16"/>
    </row>
    <row r="594" ht="24">
      <c r="G594" s="16"/>
    </row>
    <row r="595" ht="24">
      <c r="G595" s="16"/>
    </row>
    <row r="596" ht="24">
      <c r="G596" s="16"/>
    </row>
    <row r="597" ht="24">
      <c r="G597" s="16"/>
    </row>
    <row r="598" ht="24">
      <c r="G598" s="16"/>
    </row>
    <row r="599" ht="24">
      <c r="G599" s="16"/>
    </row>
    <row r="600" ht="24">
      <c r="G600" s="16"/>
    </row>
    <row r="601" ht="24">
      <c r="G601" s="16"/>
    </row>
    <row r="602" ht="24">
      <c r="G602" s="16"/>
    </row>
    <row r="603" ht="24">
      <c r="G603" s="16"/>
    </row>
    <row r="604" ht="24">
      <c r="G604" s="16"/>
    </row>
    <row r="605" ht="24">
      <c r="G605" s="16"/>
    </row>
    <row r="606" ht="24">
      <c r="G606" s="16"/>
    </row>
    <row r="607" ht="24">
      <c r="G607" s="16"/>
    </row>
    <row r="608" ht="24">
      <c r="G608" s="16"/>
    </row>
    <row r="609" ht="24">
      <c r="G609" s="16"/>
    </row>
    <row r="610" ht="24">
      <c r="G610" s="16"/>
    </row>
    <row r="611" ht="24">
      <c r="G611" s="16"/>
    </row>
    <row r="612" ht="24">
      <c r="G612" s="16"/>
    </row>
    <row r="613" ht="24">
      <c r="G613" s="16"/>
    </row>
    <row r="614" ht="24">
      <c r="G614" s="16"/>
    </row>
    <row r="615" ht="24">
      <c r="G615" s="16"/>
    </row>
    <row r="616" ht="24">
      <c r="G616" s="16"/>
    </row>
    <row r="617" ht="24">
      <c r="G617" s="16"/>
    </row>
    <row r="618" ht="24">
      <c r="G618" s="16"/>
    </row>
    <row r="619" ht="24">
      <c r="G619" s="16"/>
    </row>
    <row r="620" ht="24">
      <c r="G620" s="16"/>
    </row>
    <row r="621" ht="24">
      <c r="G621" s="16"/>
    </row>
    <row r="622" ht="24">
      <c r="G622" s="16"/>
    </row>
    <row r="623" ht="24">
      <c r="G623" s="16"/>
    </row>
    <row r="624" ht="24">
      <c r="G624" s="16"/>
    </row>
    <row r="625" ht="24">
      <c r="G625" s="16"/>
    </row>
    <row r="626" ht="24">
      <c r="G626" s="16"/>
    </row>
    <row r="627" ht="24">
      <c r="G627" s="16"/>
    </row>
    <row r="628" ht="24">
      <c r="G628" s="16"/>
    </row>
    <row r="629" ht="24">
      <c r="G629" s="16"/>
    </row>
    <row r="630" ht="24">
      <c r="G630" s="16"/>
    </row>
    <row r="631" ht="24">
      <c r="G631" s="16"/>
    </row>
    <row r="632" ht="24">
      <c r="G632" s="16"/>
    </row>
    <row r="633" ht="24">
      <c r="G633" s="16"/>
    </row>
    <row r="634" ht="24">
      <c r="G634" s="16"/>
    </row>
    <row r="635" ht="24">
      <c r="G635" s="16"/>
    </row>
    <row r="636" ht="24">
      <c r="G636" s="16"/>
    </row>
    <row r="637" ht="24">
      <c r="G637" s="16"/>
    </row>
    <row r="638" ht="24">
      <c r="G638" s="16"/>
    </row>
    <row r="639" ht="24">
      <c r="G639" s="16"/>
    </row>
    <row r="640" ht="24">
      <c r="G640" s="16"/>
    </row>
    <row r="641" ht="24">
      <c r="G641" s="16"/>
    </row>
    <row r="642" ht="24">
      <c r="G642" s="16"/>
    </row>
    <row r="643" ht="24">
      <c r="G643" s="16"/>
    </row>
    <row r="644" ht="24">
      <c r="G644" s="16"/>
    </row>
    <row r="645" ht="24">
      <c r="G645" s="16"/>
    </row>
    <row r="646" ht="24">
      <c r="G646" s="16"/>
    </row>
    <row r="647" ht="24">
      <c r="G647" s="16"/>
    </row>
    <row r="648" ht="24">
      <c r="G648" s="16"/>
    </row>
    <row r="649" ht="24">
      <c r="G649" s="16"/>
    </row>
    <row r="650" ht="24">
      <c r="G650" s="16"/>
    </row>
    <row r="651" ht="24">
      <c r="G651" s="16"/>
    </row>
    <row r="652" ht="24">
      <c r="G652" s="16"/>
    </row>
    <row r="653" ht="24">
      <c r="G653" s="16"/>
    </row>
    <row r="654" ht="24">
      <c r="G654" s="16"/>
    </row>
    <row r="655" ht="24">
      <c r="G655" s="16"/>
    </row>
    <row r="656" ht="24">
      <c r="G656" s="16"/>
    </row>
    <row r="657" ht="24">
      <c r="G657" s="16"/>
    </row>
    <row r="658" ht="24">
      <c r="G658" s="16"/>
    </row>
    <row r="659" ht="24">
      <c r="G659" s="16"/>
    </row>
    <row r="660" ht="24">
      <c r="G660" s="16"/>
    </row>
    <row r="661" ht="24">
      <c r="G661" s="16"/>
    </row>
    <row r="662" ht="24">
      <c r="G662" s="16"/>
    </row>
    <row r="663" ht="24">
      <c r="G663" s="16"/>
    </row>
    <row r="664" ht="24">
      <c r="G664" s="16"/>
    </row>
    <row r="665" ht="24">
      <c r="G665" s="16"/>
    </row>
    <row r="666" ht="24">
      <c r="G666" s="16"/>
    </row>
    <row r="667" ht="24">
      <c r="G667" s="16"/>
    </row>
    <row r="668" ht="24">
      <c r="G668" s="16"/>
    </row>
    <row r="669" ht="24">
      <c r="G669" s="16"/>
    </row>
    <row r="670" ht="24">
      <c r="G670" s="16"/>
    </row>
    <row r="671" ht="24">
      <c r="G671" s="16"/>
    </row>
    <row r="672" ht="24">
      <c r="G672" s="16"/>
    </row>
    <row r="673" ht="24">
      <c r="G673" s="16"/>
    </row>
    <row r="674" ht="24">
      <c r="G674" s="16"/>
    </row>
    <row r="675" ht="24">
      <c r="G675" s="16"/>
    </row>
    <row r="676" ht="24">
      <c r="G676" s="16"/>
    </row>
    <row r="677" ht="24">
      <c r="G677" s="16"/>
    </row>
    <row r="678" ht="24">
      <c r="G678" s="16"/>
    </row>
    <row r="679" ht="24">
      <c r="G679" s="16"/>
    </row>
    <row r="680" ht="24">
      <c r="G680" s="16"/>
    </row>
    <row r="681" ht="24">
      <c r="G681" s="16"/>
    </row>
    <row r="682" ht="24">
      <c r="G682" s="16"/>
    </row>
    <row r="683" ht="24">
      <c r="G683" s="16"/>
    </row>
    <row r="684" ht="24">
      <c r="G684" s="16"/>
    </row>
    <row r="685" ht="24">
      <c r="G685" s="16"/>
    </row>
    <row r="686" ht="24">
      <c r="G686" s="16"/>
    </row>
    <row r="687" ht="24">
      <c r="G687" s="16"/>
    </row>
    <row r="688" ht="24">
      <c r="G688" s="16"/>
    </row>
    <row r="689" ht="24">
      <c r="G689" s="16"/>
    </row>
    <row r="690" ht="24">
      <c r="G690" s="16"/>
    </row>
    <row r="691" ht="24">
      <c r="G691" s="16"/>
    </row>
    <row r="692" ht="24">
      <c r="G692" s="16"/>
    </row>
    <row r="693" ht="24">
      <c r="G693" s="16"/>
    </row>
    <row r="694" ht="24">
      <c r="G694" s="16"/>
    </row>
    <row r="695" ht="24">
      <c r="G695" s="16"/>
    </row>
    <row r="696" ht="24">
      <c r="G696" s="16"/>
    </row>
    <row r="697" ht="24">
      <c r="G697" s="16"/>
    </row>
    <row r="698" ht="24">
      <c r="G698" s="16"/>
    </row>
    <row r="699" ht="24">
      <c r="G699" s="16"/>
    </row>
    <row r="700" ht="24">
      <c r="G700" s="16"/>
    </row>
    <row r="701" ht="24">
      <c r="G701" s="16"/>
    </row>
    <row r="702" ht="24">
      <c r="G702" s="16"/>
    </row>
    <row r="703" ht="24">
      <c r="G703" s="16"/>
    </row>
    <row r="704" ht="24">
      <c r="G704" s="16"/>
    </row>
    <row r="705" ht="24">
      <c r="G705" s="16"/>
    </row>
    <row r="706" ht="24">
      <c r="G706" s="16"/>
    </row>
    <row r="707" ht="24">
      <c r="G707" s="16"/>
    </row>
    <row r="708" ht="24">
      <c r="G708" s="16"/>
    </row>
    <row r="709" ht="24">
      <c r="G709" s="16"/>
    </row>
    <row r="710" ht="24">
      <c r="G710" s="16"/>
    </row>
    <row r="711" ht="24">
      <c r="G711" s="16"/>
    </row>
    <row r="712" ht="24">
      <c r="G712" s="16"/>
    </row>
    <row r="713" ht="24">
      <c r="G713" s="16"/>
    </row>
    <row r="714" ht="24">
      <c r="G714" s="16"/>
    </row>
    <row r="715" ht="24">
      <c r="G715" s="16"/>
    </row>
    <row r="716" ht="24">
      <c r="G716" s="16"/>
    </row>
    <row r="717" ht="24">
      <c r="G717" s="16"/>
    </row>
    <row r="718" ht="24">
      <c r="G718" s="16"/>
    </row>
    <row r="719" ht="24">
      <c r="G719" s="16"/>
    </row>
    <row r="720" ht="24">
      <c r="G720" s="16"/>
    </row>
    <row r="721" ht="24">
      <c r="G721" s="16"/>
    </row>
    <row r="722" ht="24">
      <c r="G722" s="16"/>
    </row>
    <row r="723" ht="24">
      <c r="G723" s="16"/>
    </row>
    <row r="724" ht="24">
      <c r="G724" s="16"/>
    </row>
    <row r="725" ht="24">
      <c r="G725" s="16"/>
    </row>
    <row r="726" ht="24">
      <c r="G726" s="16"/>
    </row>
    <row r="727" ht="24">
      <c r="G727" s="16"/>
    </row>
    <row r="728" ht="24">
      <c r="G728" s="16"/>
    </row>
    <row r="729" ht="24">
      <c r="G729" s="16"/>
    </row>
    <row r="730" ht="24">
      <c r="G730" s="16"/>
    </row>
    <row r="731" ht="24">
      <c r="G731" s="16"/>
    </row>
    <row r="732" ht="24">
      <c r="G732" s="16"/>
    </row>
    <row r="733" ht="24">
      <c r="G733" s="16"/>
    </row>
    <row r="734" ht="24">
      <c r="G734" s="16"/>
    </row>
    <row r="735" ht="24">
      <c r="G735" s="16"/>
    </row>
    <row r="736" ht="24">
      <c r="G736" s="16"/>
    </row>
    <row r="737" ht="24">
      <c r="G737" s="16"/>
    </row>
    <row r="738" ht="24">
      <c r="G738" s="16"/>
    </row>
    <row r="739" ht="24">
      <c r="G739" s="16"/>
    </row>
    <row r="740" ht="24">
      <c r="G740" s="16"/>
    </row>
    <row r="741" ht="24">
      <c r="G741" s="16"/>
    </row>
    <row r="742" ht="24">
      <c r="G742" s="16"/>
    </row>
    <row r="743" ht="24">
      <c r="G743" s="16"/>
    </row>
    <row r="744" ht="24">
      <c r="G744" s="16"/>
    </row>
    <row r="745" ht="24">
      <c r="G745" s="16"/>
    </row>
    <row r="746" ht="24">
      <c r="G746" s="16"/>
    </row>
    <row r="747" ht="24">
      <c r="G747" s="16"/>
    </row>
    <row r="748" ht="24">
      <c r="G748" s="16"/>
    </row>
    <row r="749" ht="24">
      <c r="G749" s="16"/>
    </row>
    <row r="750" ht="24">
      <c r="G750" s="16"/>
    </row>
    <row r="751" ht="24">
      <c r="G751" s="16"/>
    </row>
    <row r="752" ht="24">
      <c r="G752" s="16"/>
    </row>
    <row r="753" ht="24">
      <c r="G753" s="16"/>
    </row>
    <row r="754" ht="24">
      <c r="G754" s="16"/>
    </row>
    <row r="755" ht="24">
      <c r="G755" s="16"/>
    </row>
    <row r="756" ht="24">
      <c r="G756" s="16"/>
    </row>
    <row r="757" ht="24">
      <c r="G757" s="16"/>
    </row>
    <row r="758" ht="24">
      <c r="G758" s="16"/>
    </row>
    <row r="759" ht="24">
      <c r="G759" s="16"/>
    </row>
    <row r="760" ht="24">
      <c r="G760" s="16"/>
    </row>
    <row r="761" ht="24">
      <c r="G761" s="16"/>
    </row>
    <row r="762" ht="24">
      <c r="G762" s="16"/>
    </row>
    <row r="763" ht="24">
      <c r="G763" s="16"/>
    </row>
    <row r="764" ht="24">
      <c r="G764" s="16"/>
    </row>
    <row r="765" ht="24">
      <c r="G765" s="16"/>
    </row>
    <row r="766" ht="24">
      <c r="G766" s="16"/>
    </row>
    <row r="767" ht="24">
      <c r="G767" s="16"/>
    </row>
    <row r="768" ht="24">
      <c r="G768" s="16"/>
    </row>
    <row r="769" ht="24">
      <c r="G769" s="16"/>
    </row>
    <row r="770" ht="24">
      <c r="G770" s="16"/>
    </row>
    <row r="771" ht="24">
      <c r="G771" s="16"/>
    </row>
    <row r="772" ht="24">
      <c r="G772" s="16"/>
    </row>
    <row r="773" ht="24">
      <c r="G773" s="16"/>
    </row>
    <row r="774" ht="24">
      <c r="G774" s="16"/>
    </row>
    <row r="775" ht="24">
      <c r="G775" s="16"/>
    </row>
    <row r="776" ht="24">
      <c r="G776" s="16"/>
    </row>
    <row r="777" ht="24">
      <c r="G777" s="16"/>
    </row>
    <row r="778" ht="24">
      <c r="G778" s="16"/>
    </row>
    <row r="779" ht="24">
      <c r="G779" s="16"/>
    </row>
    <row r="780" ht="24">
      <c r="G780" s="16"/>
    </row>
    <row r="781" ht="24">
      <c r="G781" s="16"/>
    </row>
    <row r="782" ht="24">
      <c r="G782" s="16"/>
    </row>
    <row r="783" ht="24">
      <c r="G783" s="16"/>
    </row>
    <row r="784" ht="24">
      <c r="G784" s="16"/>
    </row>
    <row r="785" ht="24">
      <c r="G785" s="16"/>
    </row>
    <row r="786" ht="24">
      <c r="G786" s="16"/>
    </row>
    <row r="787" ht="24">
      <c r="G787" s="16"/>
    </row>
    <row r="788" ht="24">
      <c r="G788" s="16"/>
    </row>
    <row r="789" ht="24">
      <c r="G789" s="16"/>
    </row>
    <row r="790" ht="24">
      <c r="G790" s="16"/>
    </row>
    <row r="791" ht="24">
      <c r="G791" s="16"/>
    </row>
    <row r="792" ht="24">
      <c r="G792" s="16"/>
    </row>
    <row r="793" ht="24">
      <c r="G793" s="16"/>
    </row>
    <row r="794" ht="24">
      <c r="G794" s="16"/>
    </row>
    <row r="795" ht="24">
      <c r="G795" s="16"/>
    </row>
    <row r="796" ht="24">
      <c r="G796" s="16"/>
    </row>
    <row r="797" ht="24">
      <c r="G797" s="16"/>
    </row>
    <row r="798" ht="24">
      <c r="G798" s="16"/>
    </row>
    <row r="799" ht="24">
      <c r="G799" s="16"/>
    </row>
    <row r="800" ht="24">
      <c r="G800" s="16"/>
    </row>
    <row r="801" ht="24">
      <c r="G801" s="16"/>
    </row>
    <row r="802" ht="24">
      <c r="G802" s="16"/>
    </row>
    <row r="803" ht="24">
      <c r="G803" s="16"/>
    </row>
    <row r="804" ht="24">
      <c r="G804" s="16"/>
    </row>
    <row r="805" ht="24">
      <c r="G805" s="16"/>
    </row>
    <row r="806" ht="24">
      <c r="G806" s="16"/>
    </row>
    <row r="807" ht="24">
      <c r="G807" s="16"/>
    </row>
    <row r="808" ht="24">
      <c r="G808" s="16"/>
    </row>
    <row r="809" ht="24">
      <c r="G809" s="16"/>
    </row>
    <row r="810" ht="24">
      <c r="G810" s="16"/>
    </row>
    <row r="811" ht="24">
      <c r="G811" s="16"/>
    </row>
    <row r="812" ht="24">
      <c r="G812" s="16"/>
    </row>
    <row r="813" ht="24">
      <c r="G813" s="16"/>
    </row>
    <row r="814" ht="24">
      <c r="G814" s="16"/>
    </row>
    <row r="815" ht="24">
      <c r="G815" s="16"/>
    </row>
    <row r="816" ht="24">
      <c r="G816" s="16"/>
    </row>
    <row r="817" ht="24">
      <c r="G817" s="16"/>
    </row>
    <row r="818" ht="24">
      <c r="G818" s="16"/>
    </row>
    <row r="819" ht="24">
      <c r="G819" s="16"/>
    </row>
    <row r="820" ht="24">
      <c r="G820" s="16"/>
    </row>
    <row r="821" ht="24">
      <c r="G821" s="16"/>
    </row>
    <row r="822" ht="24">
      <c r="G822" s="16"/>
    </row>
    <row r="823" ht="24">
      <c r="G823" s="16"/>
    </row>
    <row r="824" ht="24">
      <c r="G824" s="16"/>
    </row>
    <row r="825" ht="24">
      <c r="G825" s="16"/>
    </row>
    <row r="826" ht="24">
      <c r="G826" s="16"/>
    </row>
    <row r="827" ht="24">
      <c r="G827" s="16"/>
    </row>
    <row r="828" ht="24">
      <c r="G828" s="16"/>
    </row>
    <row r="829" ht="24">
      <c r="G829" s="16"/>
    </row>
    <row r="830" ht="24">
      <c r="G830" s="16"/>
    </row>
    <row r="831" ht="24">
      <c r="G831" s="16"/>
    </row>
    <row r="832" ht="24">
      <c r="G832" s="16"/>
    </row>
    <row r="833" ht="24">
      <c r="G833" s="16"/>
    </row>
    <row r="834" ht="24">
      <c r="G834" s="16"/>
    </row>
    <row r="835" ht="24">
      <c r="G835" s="16"/>
    </row>
    <row r="836" ht="24">
      <c r="G836" s="16"/>
    </row>
    <row r="837" ht="24">
      <c r="G837" s="16"/>
    </row>
    <row r="838" ht="24">
      <c r="G838" s="16"/>
    </row>
    <row r="839" ht="24">
      <c r="G839" s="16"/>
    </row>
    <row r="840" ht="24">
      <c r="G840" s="16"/>
    </row>
    <row r="841" ht="24">
      <c r="G841" s="16"/>
    </row>
    <row r="842" ht="24">
      <c r="G842" s="16"/>
    </row>
    <row r="843" ht="24">
      <c r="G843" s="16"/>
    </row>
    <row r="844" ht="24">
      <c r="G844" s="16"/>
    </row>
    <row r="845" ht="24">
      <c r="G845" s="16"/>
    </row>
    <row r="846" ht="24">
      <c r="G846" s="16"/>
    </row>
    <row r="847" ht="24">
      <c r="G847" s="16"/>
    </row>
    <row r="848" ht="24">
      <c r="G848" s="16"/>
    </row>
    <row r="849" ht="24">
      <c r="G849" s="16"/>
    </row>
    <row r="850" ht="24">
      <c r="G850" s="16"/>
    </row>
    <row r="851" ht="24">
      <c r="G851" s="16"/>
    </row>
    <row r="852" ht="24">
      <c r="G852" s="16"/>
    </row>
    <row r="853" ht="24">
      <c r="G853" s="16"/>
    </row>
    <row r="854" ht="24">
      <c r="G854" s="16"/>
    </row>
    <row r="855" ht="24">
      <c r="G855" s="16"/>
    </row>
    <row r="856" ht="24">
      <c r="G856" s="16"/>
    </row>
    <row r="857" ht="24">
      <c r="G857" s="16"/>
    </row>
    <row r="858" ht="24">
      <c r="G858" s="16"/>
    </row>
    <row r="859" ht="24">
      <c r="G859" s="16"/>
    </row>
    <row r="860" ht="24">
      <c r="G860" s="16"/>
    </row>
    <row r="861" ht="24">
      <c r="G861" s="16"/>
    </row>
    <row r="862" ht="24">
      <c r="G862" s="16"/>
    </row>
    <row r="863" ht="24">
      <c r="G863" s="16"/>
    </row>
    <row r="864" ht="24">
      <c r="G864" s="16"/>
    </row>
    <row r="865" ht="24">
      <c r="G865" s="16"/>
    </row>
    <row r="866" ht="24">
      <c r="G866" s="16"/>
    </row>
    <row r="867" ht="24">
      <c r="G867" s="16"/>
    </row>
    <row r="868" ht="24">
      <c r="G868" s="16"/>
    </row>
    <row r="869" ht="24">
      <c r="G869" s="16"/>
    </row>
    <row r="870" ht="24">
      <c r="G870" s="16"/>
    </row>
    <row r="871" ht="24">
      <c r="G871" s="16"/>
    </row>
    <row r="872" ht="24">
      <c r="G872" s="16"/>
    </row>
    <row r="873" ht="24">
      <c r="G873" s="16"/>
    </row>
    <row r="874" ht="24">
      <c r="G874" s="16"/>
    </row>
    <row r="875" ht="24">
      <c r="G875" s="16"/>
    </row>
    <row r="876" ht="24">
      <c r="G876" s="16"/>
    </row>
    <row r="877" ht="24">
      <c r="G877" s="16"/>
    </row>
    <row r="878" ht="24">
      <c r="G878" s="16"/>
    </row>
    <row r="879" ht="24">
      <c r="G879" s="16"/>
    </row>
    <row r="880" ht="24">
      <c r="G880" s="16"/>
    </row>
    <row r="881" ht="24">
      <c r="G881" s="16"/>
    </row>
    <row r="882" ht="24">
      <c r="G882" s="16"/>
    </row>
    <row r="883" ht="24">
      <c r="G883" s="16"/>
    </row>
    <row r="884" ht="24">
      <c r="G884" s="16"/>
    </row>
    <row r="885" ht="24">
      <c r="G885" s="16"/>
    </row>
    <row r="886" ht="24">
      <c r="G886" s="16"/>
    </row>
    <row r="887" ht="24">
      <c r="G887" s="16"/>
    </row>
    <row r="888" ht="24">
      <c r="G888" s="16"/>
    </row>
    <row r="889" ht="24">
      <c r="G889" s="16"/>
    </row>
    <row r="890" ht="24">
      <c r="G890" s="16"/>
    </row>
    <row r="891" ht="24">
      <c r="G891" s="16"/>
    </row>
    <row r="892" ht="24">
      <c r="G892" s="16"/>
    </row>
    <row r="893" ht="24">
      <c r="G893" s="16"/>
    </row>
    <row r="894" ht="24">
      <c r="G894" s="16"/>
    </row>
    <row r="895" ht="24">
      <c r="G895" s="16"/>
    </row>
    <row r="896" ht="24">
      <c r="G896" s="16"/>
    </row>
    <row r="897" ht="24">
      <c r="G897" s="16"/>
    </row>
    <row r="898" ht="24">
      <c r="G898" s="16"/>
    </row>
    <row r="899" ht="24">
      <c r="G899" s="16"/>
    </row>
    <row r="900" ht="24">
      <c r="G900" s="16"/>
    </row>
    <row r="901" ht="24">
      <c r="G901" s="16"/>
    </row>
    <row r="902" ht="24">
      <c r="G902" s="16"/>
    </row>
    <row r="903" ht="24">
      <c r="G903" s="16"/>
    </row>
    <row r="904" ht="24">
      <c r="G904" s="16"/>
    </row>
    <row r="905" ht="24">
      <c r="G905" s="16"/>
    </row>
    <row r="906" ht="24">
      <c r="G906" s="16"/>
    </row>
    <row r="907" ht="24">
      <c r="G907" s="16"/>
    </row>
    <row r="908" ht="24">
      <c r="G908" s="16"/>
    </row>
    <row r="909" ht="24">
      <c r="G909" s="16"/>
    </row>
    <row r="910" ht="24">
      <c r="G910" s="16"/>
    </row>
    <row r="911" ht="24">
      <c r="G911" s="16"/>
    </row>
    <row r="912" ht="24">
      <c r="G912" s="16"/>
    </row>
    <row r="913" ht="24">
      <c r="G913" s="16"/>
    </row>
    <row r="914" ht="24">
      <c r="G914" s="16"/>
    </row>
    <row r="915" ht="24">
      <c r="G915" s="16"/>
    </row>
    <row r="916" ht="24">
      <c r="G916" s="16"/>
    </row>
    <row r="917" ht="24">
      <c r="G917" s="16"/>
    </row>
    <row r="918" ht="24">
      <c r="G918" s="16"/>
    </row>
    <row r="919" ht="24">
      <c r="G919" s="16"/>
    </row>
    <row r="920" ht="24">
      <c r="G920" s="16"/>
    </row>
    <row r="921" ht="24">
      <c r="G921" s="16"/>
    </row>
    <row r="922" ht="24">
      <c r="G922" s="16"/>
    </row>
    <row r="923" ht="24">
      <c r="G923" s="16"/>
    </row>
    <row r="924" ht="24">
      <c r="G924" s="16"/>
    </row>
    <row r="925" ht="24">
      <c r="G925" s="16"/>
    </row>
    <row r="926" ht="24">
      <c r="G926" s="16"/>
    </row>
    <row r="927" ht="24">
      <c r="G927" s="16"/>
    </row>
    <row r="928" ht="24">
      <c r="G928" s="16"/>
    </row>
    <row r="929" ht="24">
      <c r="G929" s="16"/>
    </row>
    <row r="930" ht="24">
      <c r="G930" s="16"/>
    </row>
    <row r="931" ht="24">
      <c r="G931" s="16"/>
    </row>
    <row r="932" ht="24">
      <c r="G932" s="16"/>
    </row>
    <row r="933" ht="24">
      <c r="G933" s="16"/>
    </row>
    <row r="934" ht="24">
      <c r="G934" s="16"/>
    </row>
    <row r="935" ht="24">
      <c r="G935" s="16"/>
    </row>
    <row r="936" ht="24">
      <c r="G936" s="16"/>
    </row>
    <row r="937" ht="24">
      <c r="G937" s="16"/>
    </row>
    <row r="938" ht="24">
      <c r="G938" s="16"/>
    </row>
    <row r="939" ht="24">
      <c r="G939" s="16"/>
    </row>
    <row r="940" ht="24">
      <c r="G940" s="16"/>
    </row>
    <row r="941" ht="24">
      <c r="G941" s="16"/>
    </row>
    <row r="942" ht="24">
      <c r="G942" s="16"/>
    </row>
    <row r="943" ht="24">
      <c r="G943" s="16"/>
    </row>
    <row r="944" ht="24">
      <c r="G944" s="16"/>
    </row>
    <row r="945" ht="24">
      <c r="G945" s="16"/>
    </row>
    <row r="946" ht="24">
      <c r="G946" s="16"/>
    </row>
    <row r="947" ht="24">
      <c r="G947" s="16"/>
    </row>
    <row r="948" ht="24">
      <c r="G948" s="16"/>
    </row>
    <row r="949" ht="24">
      <c r="G949" s="16"/>
    </row>
    <row r="950" ht="24">
      <c r="G950" s="16"/>
    </row>
    <row r="951" ht="24">
      <c r="G951" s="16"/>
    </row>
    <row r="952" ht="24">
      <c r="G952" s="16"/>
    </row>
    <row r="953" ht="24">
      <c r="G953" s="16"/>
    </row>
    <row r="954" ht="24">
      <c r="G954" s="16"/>
    </row>
    <row r="955" ht="24">
      <c r="G955" s="16"/>
    </row>
    <row r="956" ht="24">
      <c r="G956" s="16"/>
    </row>
    <row r="957" ht="24">
      <c r="G957" s="16"/>
    </row>
    <row r="958" ht="24">
      <c r="G958" s="16"/>
    </row>
    <row r="959" ht="24">
      <c r="G959" s="16"/>
    </row>
    <row r="960" ht="24">
      <c r="G960" s="16"/>
    </row>
    <row r="961" ht="24">
      <c r="G961" s="16"/>
    </row>
    <row r="962" ht="24">
      <c r="G962" s="16"/>
    </row>
    <row r="963" ht="24">
      <c r="G963" s="16"/>
    </row>
    <row r="964" ht="24">
      <c r="G964" s="16"/>
    </row>
    <row r="965" ht="24">
      <c r="G965" s="16"/>
    </row>
    <row r="966" ht="24">
      <c r="G966" s="16"/>
    </row>
    <row r="967" ht="24">
      <c r="G967" s="16"/>
    </row>
    <row r="968" ht="24">
      <c r="G968" s="16"/>
    </row>
    <row r="969" ht="24">
      <c r="G969" s="16"/>
    </row>
    <row r="970" ht="24">
      <c r="G970" s="16"/>
    </row>
    <row r="971" ht="24">
      <c r="G971" s="16"/>
    </row>
    <row r="972" ht="24">
      <c r="G972" s="16"/>
    </row>
    <row r="973" ht="24">
      <c r="G973" s="16"/>
    </row>
    <row r="974" ht="24">
      <c r="G974" s="16"/>
    </row>
    <row r="975" ht="24">
      <c r="G975" s="16"/>
    </row>
    <row r="976" ht="24">
      <c r="G976" s="16"/>
    </row>
    <row r="977" ht="24">
      <c r="G977" s="16"/>
    </row>
    <row r="978" ht="24">
      <c r="G978" s="16"/>
    </row>
    <row r="979" ht="24">
      <c r="G979" s="16"/>
    </row>
    <row r="980" ht="24">
      <c r="G980" s="16"/>
    </row>
    <row r="981" ht="24">
      <c r="G981" s="16"/>
    </row>
    <row r="982" ht="24">
      <c r="G982" s="16"/>
    </row>
    <row r="983" ht="24">
      <c r="G983" s="16"/>
    </row>
    <row r="984" ht="24">
      <c r="G984" s="16"/>
    </row>
    <row r="985" ht="24">
      <c r="G985" s="16"/>
    </row>
    <row r="986" ht="24">
      <c r="G986" s="16"/>
    </row>
    <row r="987" ht="24">
      <c r="G987" s="16"/>
    </row>
    <row r="988" ht="24">
      <c r="G988" s="16"/>
    </row>
    <row r="989" ht="24">
      <c r="G989" s="16"/>
    </row>
    <row r="990" ht="24">
      <c r="G990" s="16"/>
    </row>
    <row r="991" ht="24">
      <c r="G991" s="16"/>
    </row>
    <row r="992" ht="24">
      <c r="G992" s="16"/>
    </row>
    <row r="993" ht="24">
      <c r="G993" s="16"/>
    </row>
    <row r="994" ht="24">
      <c r="G994" s="16"/>
    </row>
    <row r="995" ht="24">
      <c r="G995" s="16"/>
    </row>
    <row r="996" ht="24">
      <c r="G996" s="16"/>
    </row>
    <row r="997" ht="24">
      <c r="G997" s="16"/>
    </row>
    <row r="998" ht="24">
      <c r="G998" s="16"/>
    </row>
    <row r="999" ht="24">
      <c r="G999" s="16"/>
    </row>
    <row r="1000" ht="24">
      <c r="G1000" s="16"/>
    </row>
    <row r="1001" ht="24">
      <c r="G1001" s="16"/>
    </row>
    <row r="1002" ht="24">
      <c r="G1002" s="16"/>
    </row>
    <row r="1003" ht="24">
      <c r="G1003" s="16"/>
    </row>
    <row r="1004" ht="24">
      <c r="G1004" s="16"/>
    </row>
    <row r="1005" ht="24">
      <c r="G1005" s="16"/>
    </row>
    <row r="1006" ht="24">
      <c r="G1006" s="16"/>
    </row>
    <row r="1007" ht="24">
      <c r="G1007" s="16"/>
    </row>
    <row r="1008" ht="24">
      <c r="G1008" s="16"/>
    </row>
    <row r="1009" ht="24">
      <c r="G1009" s="16"/>
    </row>
    <row r="1010" ht="24">
      <c r="G1010" s="16"/>
    </row>
    <row r="1011" ht="24">
      <c r="G1011" s="16"/>
    </row>
    <row r="1012" ht="24">
      <c r="G1012" s="16"/>
    </row>
    <row r="1013" ht="24">
      <c r="G1013" s="16"/>
    </row>
    <row r="1014" ht="24">
      <c r="G1014" s="16"/>
    </row>
    <row r="1015" ht="24">
      <c r="G1015" s="16"/>
    </row>
    <row r="1016" ht="24">
      <c r="G1016" s="16"/>
    </row>
    <row r="1017" ht="24">
      <c r="G1017" s="16"/>
    </row>
    <row r="1018" ht="24">
      <c r="G1018" s="16"/>
    </row>
    <row r="1019" ht="24">
      <c r="G1019" s="16"/>
    </row>
    <row r="1020" ht="24">
      <c r="G1020" s="16"/>
    </row>
    <row r="1021" ht="24">
      <c r="G1021" s="16"/>
    </row>
    <row r="1022" ht="24">
      <c r="G1022" s="16"/>
    </row>
    <row r="1023" ht="24">
      <c r="G1023" s="16"/>
    </row>
    <row r="1024" ht="24">
      <c r="G1024" s="16"/>
    </row>
    <row r="1025" ht="24">
      <c r="G1025" s="16"/>
    </row>
    <row r="1026" ht="24">
      <c r="G1026" s="16"/>
    </row>
    <row r="1027" ht="24">
      <c r="G1027" s="16"/>
    </row>
    <row r="1028" ht="24">
      <c r="G1028" s="16"/>
    </row>
    <row r="1029" ht="24">
      <c r="G1029" s="16"/>
    </row>
    <row r="1030" ht="24">
      <c r="G1030" s="16"/>
    </row>
    <row r="1031" ht="24">
      <c r="G1031" s="16"/>
    </row>
    <row r="1032" ht="24">
      <c r="G1032" s="16"/>
    </row>
    <row r="1033" ht="24">
      <c r="G1033" s="16"/>
    </row>
    <row r="1034" ht="24">
      <c r="G1034" s="16"/>
    </row>
    <row r="1035" ht="24">
      <c r="G1035" s="16"/>
    </row>
    <row r="1036" ht="24">
      <c r="G1036" s="16"/>
    </row>
    <row r="1037" ht="24">
      <c r="G1037" s="16"/>
    </row>
    <row r="1038" ht="24">
      <c r="G1038" s="16"/>
    </row>
    <row r="1039" ht="24">
      <c r="G1039" s="16"/>
    </row>
    <row r="1040" ht="24">
      <c r="G1040" s="16"/>
    </row>
    <row r="1041" ht="24">
      <c r="G1041" s="16"/>
    </row>
    <row r="1042" ht="24">
      <c r="G1042" s="16"/>
    </row>
    <row r="1043" ht="24">
      <c r="G1043" s="16"/>
    </row>
    <row r="1044" ht="24">
      <c r="G1044" s="16"/>
    </row>
    <row r="1045" ht="24">
      <c r="G1045" s="16"/>
    </row>
    <row r="1046" ht="24">
      <c r="G1046" s="16"/>
    </row>
    <row r="1047" ht="24">
      <c r="G1047" s="16"/>
    </row>
    <row r="1048" ht="24">
      <c r="G1048" s="16"/>
    </row>
    <row r="1049" ht="24">
      <c r="G1049" s="16"/>
    </row>
    <row r="1050" ht="24">
      <c r="G1050" s="16"/>
    </row>
    <row r="1051" ht="24">
      <c r="G1051" s="16"/>
    </row>
    <row r="1052" ht="24">
      <c r="G1052" s="16"/>
    </row>
    <row r="1053" ht="24">
      <c r="G1053" s="16"/>
    </row>
    <row r="1054" ht="24">
      <c r="G1054" s="16"/>
    </row>
    <row r="1055" ht="24">
      <c r="G1055" s="16"/>
    </row>
    <row r="1056" ht="24">
      <c r="G1056" s="16"/>
    </row>
    <row r="1057" ht="24">
      <c r="G1057" s="16"/>
    </row>
    <row r="1058" ht="24">
      <c r="G1058" s="16"/>
    </row>
    <row r="1059" ht="24">
      <c r="G1059" s="16"/>
    </row>
    <row r="1060" ht="24">
      <c r="G1060" s="16"/>
    </row>
    <row r="1061" ht="24">
      <c r="G1061" s="16"/>
    </row>
    <row r="1062" ht="24">
      <c r="G1062" s="16"/>
    </row>
    <row r="1063" ht="24">
      <c r="G1063" s="16"/>
    </row>
    <row r="1064" ht="24">
      <c r="G1064" s="16"/>
    </row>
    <row r="1065" ht="24">
      <c r="G1065" s="16"/>
    </row>
    <row r="1066" ht="24">
      <c r="G1066" s="16"/>
    </row>
    <row r="1067" ht="24">
      <c r="G1067" s="16"/>
    </row>
    <row r="1068" ht="24">
      <c r="G1068" s="16"/>
    </row>
    <row r="1069" ht="24">
      <c r="G1069" s="16"/>
    </row>
    <row r="1070" ht="24">
      <c r="G1070" s="16"/>
    </row>
    <row r="1071" ht="24">
      <c r="G1071" s="16"/>
    </row>
    <row r="1072" ht="24">
      <c r="G1072" s="16"/>
    </row>
    <row r="1073" ht="24">
      <c r="G1073" s="16"/>
    </row>
    <row r="1074" ht="24">
      <c r="G1074" s="16"/>
    </row>
    <row r="1075" ht="24">
      <c r="G1075" s="16"/>
    </row>
    <row r="1076" ht="24">
      <c r="G1076" s="16"/>
    </row>
    <row r="1077" ht="24">
      <c r="G1077" s="16"/>
    </row>
    <row r="1078" ht="24">
      <c r="G1078" s="16"/>
    </row>
    <row r="1079" ht="24">
      <c r="G1079" s="16"/>
    </row>
    <row r="1080" ht="24">
      <c r="G1080" s="16"/>
    </row>
    <row r="1081" ht="24">
      <c r="G1081" s="16"/>
    </row>
    <row r="1082" ht="24">
      <c r="G1082" s="16"/>
    </row>
    <row r="1083" ht="24">
      <c r="G1083" s="16"/>
    </row>
    <row r="1084" ht="24">
      <c r="G1084" s="16"/>
    </row>
    <row r="1085" ht="24">
      <c r="G1085" s="16"/>
    </row>
    <row r="1086" ht="24">
      <c r="G1086" s="16"/>
    </row>
    <row r="1087" ht="24">
      <c r="G1087" s="16"/>
    </row>
    <row r="1088" ht="24">
      <c r="G1088" s="16"/>
    </row>
    <row r="1089" ht="24">
      <c r="G1089" s="16"/>
    </row>
    <row r="1090" ht="24">
      <c r="G1090" s="16"/>
    </row>
    <row r="1091" ht="24">
      <c r="G1091" s="16"/>
    </row>
    <row r="1092" ht="24">
      <c r="G1092" s="16"/>
    </row>
    <row r="1093" ht="24">
      <c r="G1093" s="16"/>
    </row>
    <row r="1094" ht="24">
      <c r="G1094" s="16"/>
    </row>
    <row r="1095" ht="24">
      <c r="G1095" s="16"/>
    </row>
    <row r="1096" ht="24">
      <c r="G1096" s="16"/>
    </row>
    <row r="1097" ht="24">
      <c r="G1097" s="16"/>
    </row>
    <row r="1098" ht="24">
      <c r="G1098" s="16"/>
    </row>
    <row r="1099" ht="24">
      <c r="G1099" s="16"/>
    </row>
    <row r="1100" ht="24">
      <c r="G1100" s="16"/>
    </row>
    <row r="1101" ht="24">
      <c r="G1101" s="16"/>
    </row>
    <row r="1102" ht="24">
      <c r="G1102" s="16"/>
    </row>
    <row r="1103" ht="24">
      <c r="G1103" s="16"/>
    </row>
    <row r="1104" ht="24">
      <c r="G1104" s="16"/>
    </row>
    <row r="1105" ht="24">
      <c r="G1105" s="16"/>
    </row>
    <row r="1106" ht="24">
      <c r="G1106" s="16"/>
    </row>
    <row r="1107" ht="24">
      <c r="G1107" s="16"/>
    </row>
    <row r="1108" ht="24">
      <c r="G1108" s="16"/>
    </row>
    <row r="1109" ht="24">
      <c r="G1109" s="16"/>
    </row>
    <row r="1110" ht="24">
      <c r="G1110" s="16"/>
    </row>
    <row r="1111" ht="24">
      <c r="G1111" s="16"/>
    </row>
    <row r="1112" ht="24">
      <c r="G1112" s="16"/>
    </row>
    <row r="1113" ht="24">
      <c r="G1113" s="16"/>
    </row>
    <row r="1114" ht="24">
      <c r="G1114" s="16"/>
    </row>
    <row r="1115" ht="24">
      <c r="G1115" s="16"/>
    </row>
    <row r="1116" ht="24">
      <c r="G1116" s="16"/>
    </row>
    <row r="1117" ht="24">
      <c r="G1117" s="16"/>
    </row>
    <row r="1118" ht="24">
      <c r="G1118" s="16"/>
    </row>
    <row r="1119" ht="24">
      <c r="G1119" s="16"/>
    </row>
    <row r="1120" ht="24">
      <c r="G1120" s="16"/>
    </row>
    <row r="1121" ht="24">
      <c r="G1121" s="16"/>
    </row>
    <row r="1122" ht="24">
      <c r="G1122" s="16"/>
    </row>
    <row r="1123" ht="24">
      <c r="G1123" s="16"/>
    </row>
    <row r="1124" ht="24">
      <c r="G1124" s="16"/>
    </row>
    <row r="1125" ht="24">
      <c r="G1125" s="16"/>
    </row>
    <row r="1126" ht="24">
      <c r="G1126" s="16"/>
    </row>
    <row r="1127" ht="24">
      <c r="G1127" s="16"/>
    </row>
    <row r="1128" ht="24">
      <c r="G1128" s="16"/>
    </row>
    <row r="1129" ht="24">
      <c r="G1129" s="16"/>
    </row>
    <row r="1130" ht="24">
      <c r="G1130" s="16"/>
    </row>
    <row r="1131" ht="24">
      <c r="G1131" s="16"/>
    </row>
    <row r="1132" ht="24">
      <c r="G1132" s="16"/>
    </row>
    <row r="1133" ht="24">
      <c r="G1133" s="16"/>
    </row>
    <row r="1134" ht="24">
      <c r="G1134" s="16"/>
    </row>
    <row r="1135" ht="24">
      <c r="G1135" s="16"/>
    </row>
    <row r="1136" ht="24">
      <c r="G1136" s="16"/>
    </row>
    <row r="1137" ht="24">
      <c r="G1137" s="16"/>
    </row>
    <row r="1138" ht="24">
      <c r="G1138" s="16"/>
    </row>
    <row r="1139" ht="24">
      <c r="G1139" s="16"/>
    </row>
    <row r="1140" ht="24">
      <c r="G1140" s="16"/>
    </row>
    <row r="1141" ht="24">
      <c r="G1141" s="16"/>
    </row>
    <row r="1142" ht="24">
      <c r="G1142" s="16"/>
    </row>
    <row r="1143" ht="24">
      <c r="G1143" s="16"/>
    </row>
    <row r="1144" ht="24">
      <c r="G1144" s="16"/>
    </row>
    <row r="1145" ht="24">
      <c r="G1145" s="16"/>
    </row>
    <row r="1146" ht="24">
      <c r="G1146" s="16"/>
    </row>
    <row r="1147" ht="24">
      <c r="G1147" s="16"/>
    </row>
    <row r="1148" ht="24">
      <c r="G1148" s="16"/>
    </row>
    <row r="1149" ht="24">
      <c r="G1149" s="16"/>
    </row>
    <row r="1150" ht="24">
      <c r="G1150" s="16"/>
    </row>
    <row r="1151" ht="24">
      <c r="G1151" s="16"/>
    </row>
    <row r="1152" ht="24">
      <c r="G1152" s="16"/>
    </row>
    <row r="1153" ht="24">
      <c r="G1153" s="16"/>
    </row>
    <row r="1154" ht="24">
      <c r="G1154" s="16"/>
    </row>
    <row r="1155" ht="24">
      <c r="G1155" s="16"/>
    </row>
    <row r="1156" ht="24">
      <c r="G1156" s="16"/>
    </row>
    <row r="1157" ht="24">
      <c r="G1157" s="16"/>
    </row>
    <row r="1158" ht="24">
      <c r="G1158" s="16"/>
    </row>
    <row r="1159" ht="24">
      <c r="G1159" s="16"/>
    </row>
    <row r="1160" ht="24">
      <c r="G1160" s="16"/>
    </row>
    <row r="1161" ht="24">
      <c r="G1161" s="16"/>
    </row>
    <row r="1162" ht="24">
      <c r="G1162" s="16"/>
    </row>
    <row r="1163" ht="24">
      <c r="G1163" s="16"/>
    </row>
    <row r="1164" ht="24">
      <c r="G1164" s="16"/>
    </row>
    <row r="1165" ht="24">
      <c r="G1165" s="16"/>
    </row>
    <row r="1166" ht="24">
      <c r="G1166" s="16"/>
    </row>
    <row r="1167" ht="24">
      <c r="G1167" s="16"/>
    </row>
    <row r="1168" ht="24">
      <c r="G1168" s="16"/>
    </row>
    <row r="1169" ht="24">
      <c r="G1169" s="16"/>
    </row>
    <row r="1170" ht="24">
      <c r="G1170" s="16"/>
    </row>
    <row r="1171" ht="24">
      <c r="G1171" s="16"/>
    </row>
    <row r="1172" ht="24">
      <c r="G1172" s="16"/>
    </row>
    <row r="1173" ht="24">
      <c r="G1173" s="16"/>
    </row>
    <row r="1174" ht="24">
      <c r="G1174" s="16"/>
    </row>
    <row r="1175" ht="24">
      <c r="G1175" s="16"/>
    </row>
    <row r="1176" ht="24">
      <c r="G1176" s="16"/>
    </row>
    <row r="1177" ht="24">
      <c r="G1177" s="16"/>
    </row>
    <row r="1178" ht="24">
      <c r="G1178" s="16"/>
    </row>
    <row r="1179" ht="24">
      <c r="G1179" s="16"/>
    </row>
    <row r="1180" ht="24">
      <c r="G1180" s="16"/>
    </row>
    <row r="1181" ht="24">
      <c r="G1181" s="16"/>
    </row>
    <row r="1182" ht="24">
      <c r="G1182" s="16"/>
    </row>
    <row r="1183" ht="24">
      <c r="G1183" s="16"/>
    </row>
    <row r="1184" ht="24">
      <c r="G1184" s="16"/>
    </row>
    <row r="1185" ht="24">
      <c r="G1185" s="16"/>
    </row>
    <row r="1186" ht="24">
      <c r="G1186" s="16"/>
    </row>
    <row r="1187" ht="24">
      <c r="G1187" s="16"/>
    </row>
    <row r="1188" ht="24">
      <c r="G1188" s="16"/>
    </row>
    <row r="1189" ht="24">
      <c r="G1189" s="16"/>
    </row>
    <row r="1190" ht="24">
      <c r="G1190" s="16"/>
    </row>
    <row r="1191" ht="24">
      <c r="G1191" s="16"/>
    </row>
    <row r="1192" ht="24">
      <c r="G1192" s="16"/>
    </row>
    <row r="1193" ht="24">
      <c r="G1193" s="16"/>
    </row>
    <row r="1194" ht="24">
      <c r="G1194" s="16"/>
    </row>
    <row r="1195" ht="24">
      <c r="G1195" s="16"/>
    </row>
    <row r="1196" ht="24">
      <c r="G1196" s="16"/>
    </row>
    <row r="1197" ht="24">
      <c r="G1197" s="16"/>
    </row>
    <row r="1198" ht="24">
      <c r="G1198" s="16"/>
    </row>
    <row r="1199" ht="24">
      <c r="G1199" s="16"/>
    </row>
    <row r="1200" ht="24">
      <c r="G1200" s="16"/>
    </row>
    <row r="1201" ht="24">
      <c r="G1201" s="16"/>
    </row>
    <row r="1202" ht="24">
      <c r="G1202" s="16"/>
    </row>
    <row r="1203" ht="24">
      <c r="G1203" s="16"/>
    </row>
    <row r="1204" ht="24">
      <c r="G1204" s="16"/>
    </row>
    <row r="1205" ht="24">
      <c r="G1205" s="16"/>
    </row>
    <row r="1206" ht="24">
      <c r="G1206" s="16"/>
    </row>
    <row r="1207" ht="24">
      <c r="G1207" s="16"/>
    </row>
    <row r="1208" ht="24">
      <c r="G1208" s="16"/>
    </row>
    <row r="1209" ht="24">
      <c r="G1209" s="16"/>
    </row>
    <row r="1210" ht="24">
      <c r="G1210" s="16"/>
    </row>
    <row r="1211" ht="24">
      <c r="G1211" s="16"/>
    </row>
    <row r="1212" ht="24">
      <c r="G1212" s="16"/>
    </row>
    <row r="1213" ht="24">
      <c r="G1213" s="16"/>
    </row>
    <row r="1214" ht="24">
      <c r="G1214" s="16"/>
    </row>
    <row r="1215" ht="24">
      <c r="G1215" s="16"/>
    </row>
    <row r="1216" ht="24">
      <c r="G1216" s="16"/>
    </row>
    <row r="1217" ht="24">
      <c r="G1217" s="16"/>
    </row>
    <row r="1218" ht="24">
      <c r="G1218" s="16"/>
    </row>
    <row r="1219" ht="24">
      <c r="G1219" s="16"/>
    </row>
    <row r="1220" ht="24">
      <c r="G1220" s="16"/>
    </row>
    <row r="1221" ht="24">
      <c r="G1221" s="16"/>
    </row>
    <row r="1222" ht="24">
      <c r="G1222" s="16"/>
    </row>
    <row r="1223" ht="24">
      <c r="G1223" s="16"/>
    </row>
    <row r="1224" ht="24">
      <c r="G1224" s="16"/>
    </row>
    <row r="1225" ht="24">
      <c r="G1225" s="16"/>
    </row>
    <row r="1226" ht="24">
      <c r="G1226" s="16"/>
    </row>
    <row r="1227" ht="24">
      <c r="G1227" s="16"/>
    </row>
    <row r="1228" ht="24">
      <c r="G1228" s="16"/>
    </row>
    <row r="1229" ht="24">
      <c r="G1229" s="16"/>
    </row>
    <row r="1230" ht="24">
      <c r="G1230" s="16"/>
    </row>
    <row r="1231" ht="24">
      <c r="G1231" s="16"/>
    </row>
    <row r="1232" ht="24">
      <c r="G1232" s="16"/>
    </row>
    <row r="1233" ht="24">
      <c r="G1233" s="16"/>
    </row>
    <row r="1234" ht="24">
      <c r="G1234" s="16"/>
    </row>
    <row r="1235" ht="24">
      <c r="G1235" s="16"/>
    </row>
    <row r="1236" ht="24">
      <c r="G1236" s="16"/>
    </row>
    <row r="1237" ht="24">
      <c r="G1237" s="16"/>
    </row>
    <row r="1238" ht="24">
      <c r="G1238" s="16"/>
    </row>
    <row r="1239" ht="24">
      <c r="G1239" s="16"/>
    </row>
    <row r="1240" ht="24">
      <c r="G1240" s="16"/>
    </row>
    <row r="1241" ht="24">
      <c r="G1241" s="16"/>
    </row>
    <row r="1242" ht="24">
      <c r="G1242" s="16"/>
    </row>
    <row r="1243" ht="24">
      <c r="G1243" s="16"/>
    </row>
    <row r="1244" ht="24">
      <c r="G1244" s="16"/>
    </row>
    <row r="1245" ht="24">
      <c r="G1245" s="16"/>
    </row>
    <row r="1246" ht="24">
      <c r="G1246" s="16"/>
    </row>
    <row r="1247" ht="24">
      <c r="G1247" s="16"/>
    </row>
    <row r="1248" ht="24">
      <c r="G1248" s="16"/>
    </row>
    <row r="1249" ht="24">
      <c r="G1249" s="16"/>
    </row>
    <row r="1250" ht="24">
      <c r="G1250" s="16"/>
    </row>
    <row r="1251" ht="24">
      <c r="G1251" s="16"/>
    </row>
    <row r="1252" ht="24">
      <c r="G1252" s="16"/>
    </row>
    <row r="1253" ht="24">
      <c r="G1253" s="16"/>
    </row>
    <row r="1254" ht="24">
      <c r="G1254" s="16"/>
    </row>
    <row r="1255" ht="24">
      <c r="G1255" s="16"/>
    </row>
    <row r="1256" ht="24">
      <c r="G1256" s="16"/>
    </row>
    <row r="1257" ht="24">
      <c r="G1257" s="16"/>
    </row>
    <row r="1258" ht="24">
      <c r="G1258" s="16"/>
    </row>
    <row r="1259" ht="24">
      <c r="G1259" s="16"/>
    </row>
    <row r="1260" ht="24">
      <c r="G1260" s="16"/>
    </row>
    <row r="1261" ht="24">
      <c r="G1261" s="16"/>
    </row>
    <row r="1262" ht="24">
      <c r="G1262" s="16"/>
    </row>
    <row r="1263" ht="24">
      <c r="G1263" s="16"/>
    </row>
    <row r="1264" ht="24">
      <c r="G1264" s="16"/>
    </row>
    <row r="1265" ht="24">
      <c r="G1265" s="16"/>
    </row>
    <row r="1266" ht="24">
      <c r="G1266" s="16"/>
    </row>
    <row r="1267" ht="24">
      <c r="G1267" s="16"/>
    </row>
    <row r="1268" ht="24">
      <c r="G1268" s="16"/>
    </row>
    <row r="1269" ht="24">
      <c r="G1269" s="16"/>
    </row>
    <row r="1270" ht="24">
      <c r="G1270" s="16"/>
    </row>
    <row r="1271" ht="24">
      <c r="G1271" s="16"/>
    </row>
    <row r="1272" ht="24">
      <c r="G1272" s="16"/>
    </row>
    <row r="1273" ht="24">
      <c r="G1273" s="16"/>
    </row>
    <row r="1274" ht="24">
      <c r="G1274" s="16"/>
    </row>
    <row r="1275" ht="24">
      <c r="G1275" s="16"/>
    </row>
    <row r="1276" ht="24">
      <c r="G1276" s="16"/>
    </row>
    <row r="1277" ht="24">
      <c r="G1277" s="16"/>
    </row>
    <row r="1278" ht="24">
      <c r="G1278" s="16"/>
    </row>
    <row r="1279" ht="24">
      <c r="G1279" s="16"/>
    </row>
    <row r="1280" ht="24">
      <c r="G1280" s="16"/>
    </row>
    <row r="1281" ht="24">
      <c r="G1281" s="16"/>
    </row>
    <row r="1282" ht="24">
      <c r="G1282" s="16"/>
    </row>
    <row r="1283" ht="24">
      <c r="G1283" s="16"/>
    </row>
    <row r="1284" ht="24">
      <c r="G1284" s="16"/>
    </row>
    <row r="1285" ht="24">
      <c r="G1285" s="16"/>
    </row>
    <row r="1286" ht="24">
      <c r="G1286" s="16"/>
    </row>
    <row r="1287" ht="24">
      <c r="G1287" s="16"/>
    </row>
    <row r="1288" ht="24">
      <c r="G1288" s="16"/>
    </row>
    <row r="1289" ht="24">
      <c r="G1289" s="16"/>
    </row>
    <row r="1290" ht="24">
      <c r="G1290" s="16"/>
    </row>
    <row r="1291" ht="24">
      <c r="G1291" s="16"/>
    </row>
    <row r="1292" ht="24">
      <c r="G1292" s="16"/>
    </row>
    <row r="1293" ht="24">
      <c r="G1293" s="16"/>
    </row>
    <row r="1294" ht="24">
      <c r="G1294" s="16"/>
    </row>
    <row r="1295" ht="24">
      <c r="G1295" s="16"/>
    </row>
    <row r="1296" ht="24">
      <c r="G1296" s="16"/>
    </row>
    <row r="1297" ht="24">
      <c r="G1297" s="16"/>
    </row>
    <row r="1298" ht="24">
      <c r="G1298" s="16"/>
    </row>
    <row r="1299" ht="24">
      <c r="G1299" s="16"/>
    </row>
    <row r="1300" ht="24">
      <c r="G1300" s="16"/>
    </row>
    <row r="1301" ht="24">
      <c r="G1301" s="16"/>
    </row>
    <row r="1302" ht="24">
      <c r="G1302" s="16"/>
    </row>
    <row r="1303" ht="24">
      <c r="G1303" s="16"/>
    </row>
    <row r="1304" ht="24">
      <c r="G1304" s="16"/>
    </row>
    <row r="1305" ht="24">
      <c r="G1305" s="16"/>
    </row>
    <row r="1306" ht="24">
      <c r="G1306" s="16"/>
    </row>
    <row r="1307" ht="24">
      <c r="G1307" s="16"/>
    </row>
    <row r="1308" ht="24">
      <c r="G1308" s="16"/>
    </row>
    <row r="1309" ht="24">
      <c r="G1309" s="16"/>
    </row>
    <row r="1310" ht="24">
      <c r="G1310" s="16"/>
    </row>
    <row r="1311" ht="24">
      <c r="G1311" s="16"/>
    </row>
    <row r="1312" ht="24">
      <c r="G1312" s="16"/>
    </row>
    <row r="1313" ht="24">
      <c r="G1313" s="16"/>
    </row>
    <row r="1314" ht="24">
      <c r="G1314" s="16"/>
    </row>
    <row r="1315" ht="24">
      <c r="G1315" s="16"/>
    </row>
    <row r="1316" ht="24">
      <c r="G1316" s="16"/>
    </row>
    <row r="1317" ht="24">
      <c r="G1317" s="16"/>
    </row>
    <row r="1318" ht="24">
      <c r="G1318" s="16"/>
    </row>
    <row r="1319" ht="24">
      <c r="G1319" s="16"/>
    </row>
    <row r="1320" ht="24">
      <c r="G1320" s="16"/>
    </row>
    <row r="1321" ht="24">
      <c r="G1321" s="16"/>
    </row>
    <row r="1322" ht="24">
      <c r="G1322" s="16"/>
    </row>
    <row r="1323" ht="24">
      <c r="G1323" s="16"/>
    </row>
    <row r="1324" ht="24">
      <c r="G1324" s="16"/>
    </row>
    <row r="1325" ht="24">
      <c r="G1325" s="16"/>
    </row>
    <row r="1326" ht="24">
      <c r="G1326" s="16"/>
    </row>
    <row r="1327" ht="24">
      <c r="G1327" s="16"/>
    </row>
    <row r="1328" ht="24">
      <c r="G1328" s="16"/>
    </row>
    <row r="1329" ht="24">
      <c r="G1329" s="16"/>
    </row>
    <row r="1330" ht="24">
      <c r="G1330" s="16"/>
    </row>
    <row r="1331" ht="24">
      <c r="G1331" s="16"/>
    </row>
    <row r="1332" ht="24">
      <c r="G1332" s="16"/>
    </row>
    <row r="1333" ht="24">
      <c r="G1333" s="16"/>
    </row>
    <row r="1334" ht="24">
      <c r="G1334" s="16"/>
    </row>
    <row r="1335" ht="24">
      <c r="G1335" s="16"/>
    </row>
    <row r="1336" ht="24">
      <c r="G1336" s="16"/>
    </row>
    <row r="1337" ht="24">
      <c r="G1337" s="16"/>
    </row>
    <row r="1338" ht="24">
      <c r="G1338" s="16"/>
    </row>
    <row r="1339" ht="24">
      <c r="G1339" s="16"/>
    </row>
    <row r="1340" ht="24">
      <c r="G1340" s="16"/>
    </row>
    <row r="1341" ht="24">
      <c r="G1341" s="16"/>
    </row>
    <row r="1342" ht="24">
      <c r="G1342" s="16"/>
    </row>
    <row r="1343" ht="24">
      <c r="G1343" s="16"/>
    </row>
    <row r="1344" ht="24">
      <c r="G1344" s="16"/>
    </row>
    <row r="1345" ht="24">
      <c r="G1345" s="16"/>
    </row>
    <row r="1346" ht="24">
      <c r="G1346" s="16"/>
    </row>
    <row r="1347" ht="24">
      <c r="G1347" s="16"/>
    </row>
    <row r="1348" ht="24">
      <c r="G1348" s="16"/>
    </row>
    <row r="1349" ht="24">
      <c r="G1349" s="16"/>
    </row>
    <row r="1350" ht="24">
      <c r="G1350" s="16"/>
    </row>
    <row r="1351" ht="24">
      <c r="G1351" s="16"/>
    </row>
    <row r="1352" ht="24">
      <c r="G1352" s="16"/>
    </row>
    <row r="1353" ht="24">
      <c r="G1353" s="16"/>
    </row>
    <row r="1354" ht="24">
      <c r="G1354" s="16"/>
    </row>
    <row r="1355" ht="24">
      <c r="G1355" s="16"/>
    </row>
    <row r="1356" ht="24">
      <c r="G1356" s="16"/>
    </row>
    <row r="1357" ht="24">
      <c r="G1357" s="16"/>
    </row>
    <row r="1358" ht="24">
      <c r="G1358" s="16"/>
    </row>
    <row r="1359" ht="24">
      <c r="G1359" s="16"/>
    </row>
    <row r="1360" ht="24">
      <c r="G1360" s="16"/>
    </row>
    <row r="1361" ht="24">
      <c r="G1361" s="16"/>
    </row>
    <row r="1362" ht="24">
      <c r="G1362" s="16"/>
    </row>
    <row r="1363" ht="24">
      <c r="G1363" s="16"/>
    </row>
    <row r="1364" ht="24">
      <c r="G1364" s="16"/>
    </row>
    <row r="1365" ht="24">
      <c r="G1365" s="16"/>
    </row>
    <row r="1366" ht="24">
      <c r="G1366" s="16"/>
    </row>
    <row r="1367" ht="24">
      <c r="G1367" s="16"/>
    </row>
    <row r="1368" ht="24">
      <c r="G1368" s="16"/>
    </row>
    <row r="1369" ht="24">
      <c r="G1369" s="16"/>
    </row>
    <row r="1370" ht="24">
      <c r="G1370" s="16"/>
    </row>
    <row r="1371" ht="24">
      <c r="G1371" s="16"/>
    </row>
    <row r="1372" ht="24">
      <c r="G1372" s="16"/>
    </row>
    <row r="1373" ht="24">
      <c r="G1373" s="16"/>
    </row>
    <row r="1374" ht="24">
      <c r="G1374" s="16"/>
    </row>
    <row r="1375" ht="24">
      <c r="G1375" s="16"/>
    </row>
    <row r="1376" ht="24">
      <c r="G1376" s="16"/>
    </row>
    <row r="1377" ht="24">
      <c r="G1377" s="16"/>
    </row>
    <row r="1378" ht="24">
      <c r="G1378" s="16"/>
    </row>
    <row r="1379" ht="24">
      <c r="G1379" s="16"/>
    </row>
    <row r="1380" ht="24">
      <c r="G1380" s="16"/>
    </row>
    <row r="1381" ht="24">
      <c r="G1381" s="16"/>
    </row>
    <row r="1382" ht="24">
      <c r="G1382" s="16"/>
    </row>
    <row r="1383" ht="24">
      <c r="G1383" s="16"/>
    </row>
    <row r="1384" ht="24">
      <c r="G1384" s="16"/>
    </row>
    <row r="1385" ht="24">
      <c r="G1385" s="16"/>
    </row>
    <row r="1386" ht="24">
      <c r="G1386" s="16"/>
    </row>
    <row r="1387" ht="24">
      <c r="G1387" s="16"/>
    </row>
    <row r="1388" ht="24">
      <c r="G1388" s="16"/>
    </row>
    <row r="1389" ht="24">
      <c r="G1389" s="16"/>
    </row>
    <row r="1390" ht="24">
      <c r="G1390" s="16"/>
    </row>
    <row r="1391" ht="24">
      <c r="G1391" s="16"/>
    </row>
    <row r="1392" ht="24">
      <c r="G1392" s="16"/>
    </row>
    <row r="1393" ht="24">
      <c r="G1393" s="16"/>
    </row>
    <row r="1394" ht="24">
      <c r="G1394" s="16"/>
    </row>
    <row r="1395" ht="24">
      <c r="G1395" s="16"/>
    </row>
    <row r="1396" ht="24">
      <c r="G1396" s="16"/>
    </row>
    <row r="1397" ht="24">
      <c r="G1397" s="16"/>
    </row>
    <row r="1398" ht="24">
      <c r="G1398" s="16"/>
    </row>
    <row r="1399" ht="24">
      <c r="G1399" s="16"/>
    </row>
    <row r="1400" ht="24">
      <c r="G1400" s="16"/>
    </row>
    <row r="1401" ht="24">
      <c r="G1401" s="16"/>
    </row>
    <row r="1402" ht="24">
      <c r="G1402" s="16"/>
    </row>
    <row r="1403" ht="24">
      <c r="G1403" s="16"/>
    </row>
    <row r="1404" ht="24">
      <c r="G1404" s="16"/>
    </row>
    <row r="1405" ht="24">
      <c r="G1405" s="16"/>
    </row>
    <row r="1406" ht="24">
      <c r="G1406" s="16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22">
      <selection activeCell="P6" sqref="P6"/>
    </sheetView>
  </sheetViews>
  <sheetFormatPr defaultColWidth="9.140625" defaultRowHeight="21.75"/>
  <cols>
    <col min="1" max="1" width="9.57421875" style="45" customWidth="1"/>
    <col min="2" max="2" width="10.8515625" style="45" bestFit="1" customWidth="1"/>
    <col min="3" max="3" width="7.421875" style="45" bestFit="1" customWidth="1"/>
    <col min="4" max="4" width="10.8515625" style="45" bestFit="1" customWidth="1"/>
    <col min="5" max="5" width="11.57421875" style="45" bestFit="1" customWidth="1"/>
    <col min="6" max="6" width="9.421875" style="45" bestFit="1" customWidth="1"/>
    <col min="7" max="7" width="10.7109375" style="45" bestFit="1" customWidth="1"/>
    <col min="8" max="8" width="3.140625" style="45" customWidth="1"/>
    <col min="9" max="9" width="8.8515625" style="45" bestFit="1" customWidth="1"/>
    <col min="10" max="11" width="8.421875" style="45" bestFit="1" customWidth="1"/>
    <col min="12" max="12" width="10.00390625" style="45" bestFit="1" customWidth="1"/>
    <col min="13" max="16384" width="9.140625" style="45" customWidth="1"/>
  </cols>
  <sheetData>
    <row r="1" spans="1:12" s="20" customFormat="1" ht="21" customHeight="1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spans="1:12" s="20" customFormat="1" ht="21" customHeight="1">
      <c r="A2" s="229" t="s">
        <v>147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1"/>
    </row>
    <row r="3" spans="1:12" s="20" customFormat="1" ht="21" customHeight="1">
      <c r="A3" s="232" t="s">
        <v>113</v>
      </c>
      <c r="B3" s="232"/>
      <c r="C3" s="232"/>
      <c r="D3" s="233" t="s">
        <v>114</v>
      </c>
      <c r="E3" s="233"/>
      <c r="F3" s="233"/>
      <c r="G3" s="234" t="s">
        <v>26</v>
      </c>
      <c r="H3" s="234"/>
      <c r="I3" s="234"/>
      <c r="J3" s="238" t="s">
        <v>145</v>
      </c>
      <c r="K3" s="238"/>
      <c r="L3" s="238"/>
    </row>
    <row r="4" spans="1:12" s="20" customFormat="1" ht="21" customHeight="1">
      <c r="A4" s="226" t="s">
        <v>45</v>
      </c>
      <c r="B4" s="226"/>
      <c r="C4" s="226"/>
      <c r="D4" s="227" t="s">
        <v>46</v>
      </c>
      <c r="E4" s="228"/>
      <c r="F4" s="228"/>
      <c r="G4" s="234" t="s">
        <v>146</v>
      </c>
      <c r="H4" s="234"/>
      <c r="I4" s="234"/>
      <c r="J4" s="238" t="s">
        <v>27</v>
      </c>
      <c r="K4" s="238"/>
      <c r="L4" s="238"/>
    </row>
    <row r="5" spans="1:12" s="20" customFormat="1" ht="45" customHeight="1">
      <c r="A5" s="223" t="s">
        <v>5</v>
      </c>
      <c r="B5" s="21" t="s">
        <v>6</v>
      </c>
      <c r="C5" s="224" t="s">
        <v>7</v>
      </c>
      <c r="D5" s="224"/>
      <c r="E5" s="22" t="s">
        <v>8</v>
      </c>
      <c r="F5" s="23" t="s">
        <v>9</v>
      </c>
      <c r="G5" s="239" t="s">
        <v>28</v>
      </c>
      <c r="H5" s="225" t="s">
        <v>29</v>
      </c>
      <c r="I5" s="235" t="s">
        <v>30</v>
      </c>
      <c r="J5" s="237" t="s">
        <v>31</v>
      </c>
      <c r="K5" s="237"/>
      <c r="L5" s="237"/>
    </row>
    <row r="6" spans="1:12" s="20" customFormat="1" ht="42" customHeight="1">
      <c r="A6" s="223"/>
      <c r="B6" s="24" t="s">
        <v>32</v>
      </c>
      <c r="C6" s="25" t="s">
        <v>12</v>
      </c>
      <c r="D6" s="26" t="s">
        <v>13</v>
      </c>
      <c r="E6" s="27" t="s">
        <v>14</v>
      </c>
      <c r="F6" s="28" t="s">
        <v>15</v>
      </c>
      <c r="G6" s="240"/>
      <c r="H6" s="225"/>
      <c r="I6" s="236"/>
      <c r="J6" s="29" t="s">
        <v>33</v>
      </c>
      <c r="K6" s="30" t="s">
        <v>34</v>
      </c>
      <c r="L6" s="31" t="s">
        <v>35</v>
      </c>
    </row>
    <row r="7" spans="1:12" s="20" customFormat="1" ht="19.5" customHeight="1">
      <c r="A7" s="32" t="s">
        <v>16</v>
      </c>
      <c r="B7" s="33" t="s">
        <v>17</v>
      </c>
      <c r="C7" s="34" t="s">
        <v>18</v>
      </c>
      <c r="D7" s="35" t="s">
        <v>19</v>
      </c>
      <c r="E7" s="36" t="s">
        <v>36</v>
      </c>
      <c r="F7" s="37" t="s">
        <v>37</v>
      </c>
      <c r="G7" s="32" t="s">
        <v>22</v>
      </c>
      <c r="H7" s="32" t="s">
        <v>38</v>
      </c>
      <c r="I7" s="38" t="s">
        <v>16</v>
      </c>
      <c r="J7" s="39" t="s">
        <v>39</v>
      </c>
      <c r="K7" s="40" t="s">
        <v>40</v>
      </c>
      <c r="L7" s="41" t="s">
        <v>41</v>
      </c>
    </row>
    <row r="8" spans="1:12" s="42" customFormat="1" ht="16.5" customHeight="1">
      <c r="A8" s="204">
        <v>22009</v>
      </c>
      <c r="B8" s="205">
        <v>333.25</v>
      </c>
      <c r="C8" s="205">
        <v>0.084</v>
      </c>
      <c r="D8" s="95">
        <f aca="true" t="shared" si="0" ref="D8:D36">C8*0.0864</f>
        <v>0.007257600000000001</v>
      </c>
      <c r="E8" s="95">
        <f>SUM(J8:L8)/3</f>
        <v>20.16627</v>
      </c>
      <c r="F8" s="95">
        <f aca="true" t="shared" si="1" ref="F8:F15">E8*D8</f>
        <v>0.14635872115200002</v>
      </c>
      <c r="G8" s="217" t="s">
        <v>72</v>
      </c>
      <c r="H8" s="96">
        <v>1</v>
      </c>
      <c r="I8" s="97">
        <v>22009</v>
      </c>
      <c r="J8" s="205">
        <v>16.77752</v>
      </c>
      <c r="K8" s="205">
        <v>23.06087</v>
      </c>
      <c r="L8" s="205">
        <v>20.66042</v>
      </c>
    </row>
    <row r="9" spans="1:12" s="42" customFormat="1" ht="16.5" customHeight="1">
      <c r="A9" s="204">
        <v>22025</v>
      </c>
      <c r="B9" s="205">
        <v>333.25</v>
      </c>
      <c r="C9" s="205">
        <v>0.085</v>
      </c>
      <c r="D9" s="95">
        <f t="shared" si="0"/>
        <v>0.007344000000000001</v>
      </c>
      <c r="E9" s="95">
        <f aca="true" t="shared" si="2" ref="E9:E15">SUM(J9:L9)/3</f>
        <v>17.4592</v>
      </c>
      <c r="F9" s="95">
        <f t="shared" si="1"/>
        <v>0.12822036480000001</v>
      </c>
      <c r="G9" s="218" t="s">
        <v>73</v>
      </c>
      <c r="H9" s="96">
        <f aca="true" t="shared" si="3" ref="H9:H35">+H8+1</f>
        <v>2</v>
      </c>
      <c r="I9" s="97">
        <v>22025</v>
      </c>
      <c r="J9" s="205">
        <v>15.19154</v>
      </c>
      <c r="K9" s="205">
        <v>22.96172</v>
      </c>
      <c r="L9" s="205">
        <v>14.22434</v>
      </c>
    </row>
    <row r="10" spans="1:13" s="42" customFormat="1" ht="16.5" customHeight="1">
      <c r="A10" s="204">
        <v>22038</v>
      </c>
      <c r="B10" s="205">
        <v>333.25</v>
      </c>
      <c r="C10" s="205">
        <v>0.085</v>
      </c>
      <c r="D10" s="95">
        <f t="shared" si="0"/>
        <v>0.007344000000000001</v>
      </c>
      <c r="E10" s="95">
        <f t="shared" si="2"/>
        <v>9.612086666666666</v>
      </c>
      <c r="F10" s="95">
        <f t="shared" si="1"/>
        <v>0.07059116448000001</v>
      </c>
      <c r="G10" s="218" t="s">
        <v>74</v>
      </c>
      <c r="H10" s="96">
        <f t="shared" si="3"/>
        <v>3</v>
      </c>
      <c r="I10" s="97">
        <v>22038</v>
      </c>
      <c r="J10" s="205">
        <v>11.56298</v>
      </c>
      <c r="K10" s="205">
        <v>6.00658</v>
      </c>
      <c r="L10" s="205">
        <v>11.2667</v>
      </c>
      <c r="M10" s="43"/>
    </row>
    <row r="11" spans="1:13" s="42" customFormat="1" ht="16.5" customHeight="1">
      <c r="A11" s="204">
        <v>22059</v>
      </c>
      <c r="B11" s="205">
        <v>333.65</v>
      </c>
      <c r="C11" s="205">
        <v>4.358</v>
      </c>
      <c r="D11" s="95">
        <f t="shared" si="0"/>
        <v>0.3765312</v>
      </c>
      <c r="E11" s="95">
        <f t="shared" si="2"/>
        <v>65.45697666666666</v>
      </c>
      <c r="F11" s="95">
        <f t="shared" si="1"/>
        <v>24.646593972671997</v>
      </c>
      <c r="G11" s="217" t="s">
        <v>75</v>
      </c>
      <c r="H11" s="96">
        <f t="shared" si="3"/>
        <v>4</v>
      </c>
      <c r="I11" s="97">
        <v>22059</v>
      </c>
      <c r="J11" s="205">
        <v>52.01911</v>
      </c>
      <c r="K11" s="205">
        <v>64.8767</v>
      </c>
      <c r="L11" s="205">
        <v>79.47512</v>
      </c>
      <c r="M11" s="43"/>
    </row>
    <row r="12" spans="1:13" s="42" customFormat="1" ht="16.5" customHeight="1">
      <c r="A12" s="204">
        <v>22067</v>
      </c>
      <c r="B12" s="205">
        <v>334.17</v>
      </c>
      <c r="C12" s="205">
        <v>26.581</v>
      </c>
      <c r="D12" s="95">
        <f t="shared" si="0"/>
        <v>2.2965984</v>
      </c>
      <c r="E12" s="95">
        <f t="shared" si="2"/>
        <v>540.2279</v>
      </c>
      <c r="F12" s="95">
        <f t="shared" si="1"/>
        <v>1240.68653077536</v>
      </c>
      <c r="G12" s="217" t="s">
        <v>76</v>
      </c>
      <c r="H12" s="96">
        <f t="shared" si="3"/>
        <v>5</v>
      </c>
      <c r="I12" s="97">
        <v>22067</v>
      </c>
      <c r="J12" s="205">
        <v>573.70874</v>
      </c>
      <c r="K12" s="205">
        <v>577.45515</v>
      </c>
      <c r="L12" s="205">
        <v>469.51981</v>
      </c>
      <c r="M12" s="43"/>
    </row>
    <row r="13" spans="1:13" s="42" customFormat="1" ht="16.5" customHeight="1">
      <c r="A13" s="204">
        <v>22079</v>
      </c>
      <c r="B13" s="205">
        <v>333.93</v>
      </c>
      <c r="C13" s="205">
        <v>7.104</v>
      </c>
      <c r="D13" s="95">
        <f t="shared" si="0"/>
        <v>0.6137856</v>
      </c>
      <c r="E13" s="95">
        <f t="shared" si="2"/>
        <v>102.59480666666667</v>
      </c>
      <c r="F13" s="95">
        <f t="shared" si="1"/>
        <v>62.971214966784004</v>
      </c>
      <c r="G13" s="217" t="s">
        <v>77</v>
      </c>
      <c r="H13" s="96">
        <f t="shared" si="3"/>
        <v>6</v>
      </c>
      <c r="I13" s="97">
        <v>22079</v>
      </c>
      <c r="J13" s="205">
        <v>95.38532</v>
      </c>
      <c r="K13" s="205">
        <v>97.40876</v>
      </c>
      <c r="L13" s="205">
        <v>114.99034</v>
      </c>
      <c r="M13" s="43"/>
    </row>
    <row r="14" spans="1:13" s="42" customFormat="1" ht="16.5" customHeight="1">
      <c r="A14" s="204">
        <v>22088</v>
      </c>
      <c r="B14" s="205">
        <v>333.22</v>
      </c>
      <c r="C14" s="205">
        <v>0.616</v>
      </c>
      <c r="D14" s="95">
        <f t="shared" si="0"/>
        <v>0.0532224</v>
      </c>
      <c r="E14" s="95">
        <f t="shared" si="2"/>
        <v>82.69144666666666</v>
      </c>
      <c r="F14" s="95">
        <f t="shared" si="1"/>
        <v>4.401037251072</v>
      </c>
      <c r="G14" s="217" t="s">
        <v>78</v>
      </c>
      <c r="H14" s="96">
        <f t="shared" si="3"/>
        <v>7</v>
      </c>
      <c r="I14" s="97">
        <v>22088</v>
      </c>
      <c r="J14" s="205">
        <v>65.10015</v>
      </c>
      <c r="K14" s="205">
        <v>76.64039</v>
      </c>
      <c r="L14" s="205">
        <v>106.3338</v>
      </c>
      <c r="M14" s="43"/>
    </row>
    <row r="15" spans="1:13" s="42" customFormat="1" ht="16.5" customHeight="1">
      <c r="A15" s="204">
        <v>22096</v>
      </c>
      <c r="B15" s="205">
        <v>334.16</v>
      </c>
      <c r="C15" s="205">
        <v>25.235</v>
      </c>
      <c r="D15" s="95">
        <f t="shared" si="0"/>
        <v>2.180304</v>
      </c>
      <c r="E15" s="95">
        <f t="shared" si="2"/>
        <v>2151.503726666667</v>
      </c>
      <c r="F15" s="95">
        <f t="shared" si="1"/>
        <v>4690.93218126624</v>
      </c>
      <c r="G15" s="217" t="s">
        <v>79</v>
      </c>
      <c r="H15" s="96">
        <f t="shared" si="3"/>
        <v>8</v>
      </c>
      <c r="I15" s="97">
        <v>22096</v>
      </c>
      <c r="J15" s="205">
        <v>2274.2252</v>
      </c>
      <c r="K15" s="205">
        <v>2069.07692</v>
      </c>
      <c r="L15" s="205">
        <v>2111.20906</v>
      </c>
      <c r="M15" s="43"/>
    </row>
    <row r="16" spans="1:13" s="42" customFormat="1" ht="16.5" customHeight="1">
      <c r="A16" s="204">
        <v>22100</v>
      </c>
      <c r="B16" s="205">
        <v>333.4</v>
      </c>
      <c r="C16" s="205">
        <v>1.11</v>
      </c>
      <c r="D16" s="95">
        <f>C16*0.0864</f>
        <v>0.09590400000000002</v>
      </c>
      <c r="E16" s="95">
        <f>SUM(J16:L16)/3</f>
        <v>62.16562</v>
      </c>
      <c r="F16" s="95">
        <f>E16*D16</f>
        <v>5.961931620480001</v>
      </c>
      <c r="G16" s="217" t="s">
        <v>80</v>
      </c>
      <c r="H16" s="96">
        <f t="shared" si="3"/>
        <v>9</v>
      </c>
      <c r="I16" s="97">
        <v>22100</v>
      </c>
      <c r="J16" s="205">
        <v>50.76142</v>
      </c>
      <c r="K16" s="205">
        <v>57.2435</v>
      </c>
      <c r="L16" s="205">
        <v>78.49194</v>
      </c>
      <c r="M16" s="43"/>
    </row>
    <row r="17" spans="1:13" s="42" customFormat="1" ht="16.5" customHeight="1">
      <c r="A17" s="204">
        <v>22115</v>
      </c>
      <c r="B17" s="205">
        <v>335.31</v>
      </c>
      <c r="C17" s="205">
        <v>102.998</v>
      </c>
      <c r="D17" s="95">
        <f t="shared" si="0"/>
        <v>8.8990272</v>
      </c>
      <c r="E17" s="95">
        <f aca="true" t="shared" si="4" ref="E17:E35">SUM(J17:L17)/3</f>
        <v>3352.4929233333332</v>
      </c>
      <c r="F17" s="95">
        <f aca="true" t="shared" si="5" ref="F17:F35">E17*D17</f>
        <v>29833.92571255085</v>
      </c>
      <c r="G17" s="217" t="s">
        <v>81</v>
      </c>
      <c r="H17" s="96">
        <f t="shared" si="3"/>
        <v>10</v>
      </c>
      <c r="I17" s="97">
        <v>22115</v>
      </c>
      <c r="J17" s="205">
        <v>2744.0433</v>
      </c>
      <c r="K17" s="205">
        <v>3671.41398</v>
      </c>
      <c r="L17" s="205">
        <v>3642.02149</v>
      </c>
      <c r="M17" s="43"/>
    </row>
    <row r="18" spans="1:13" s="42" customFormat="1" ht="16.5" customHeight="1">
      <c r="A18" s="204">
        <v>22120</v>
      </c>
      <c r="B18" s="205">
        <v>335.91</v>
      </c>
      <c r="C18" s="205">
        <v>227.038</v>
      </c>
      <c r="D18" s="95">
        <f t="shared" si="0"/>
        <v>19.616083200000002</v>
      </c>
      <c r="E18" s="95">
        <f t="shared" si="4"/>
        <v>4701.179926666667</v>
      </c>
      <c r="F18" s="95">
        <f t="shared" si="5"/>
        <v>92218.73657966324</v>
      </c>
      <c r="G18" s="217" t="s">
        <v>82</v>
      </c>
      <c r="H18" s="96">
        <f t="shared" si="3"/>
        <v>11</v>
      </c>
      <c r="I18" s="97">
        <v>22120</v>
      </c>
      <c r="J18" s="205">
        <v>4344.75407</v>
      </c>
      <c r="K18" s="205">
        <v>5096.45593</v>
      </c>
      <c r="L18" s="205">
        <v>4662.32978</v>
      </c>
      <c r="M18" s="43"/>
    </row>
    <row r="19" spans="1:13" s="42" customFormat="1" ht="16.5" customHeight="1">
      <c r="A19" s="204">
        <v>22131</v>
      </c>
      <c r="B19" s="205">
        <v>333.3</v>
      </c>
      <c r="C19" s="205">
        <v>1.288</v>
      </c>
      <c r="D19" s="95">
        <f t="shared" si="0"/>
        <v>0.11128320000000001</v>
      </c>
      <c r="E19" s="95">
        <f t="shared" si="4"/>
        <v>119.13865</v>
      </c>
      <c r="F19" s="95">
        <f t="shared" si="5"/>
        <v>13.258130215680001</v>
      </c>
      <c r="G19" s="217" t="s">
        <v>83</v>
      </c>
      <c r="H19" s="96">
        <f t="shared" si="3"/>
        <v>12</v>
      </c>
      <c r="I19" s="97">
        <v>22131</v>
      </c>
      <c r="J19" s="205">
        <v>115.51588</v>
      </c>
      <c r="K19" s="205">
        <v>129.67695</v>
      </c>
      <c r="L19" s="205">
        <v>112.22312</v>
      </c>
      <c r="M19" s="43"/>
    </row>
    <row r="20" spans="1:13" s="42" customFormat="1" ht="16.5" customHeight="1">
      <c r="A20" s="204">
        <v>22144</v>
      </c>
      <c r="B20" s="205">
        <v>333.15</v>
      </c>
      <c r="C20" s="205">
        <v>0.546</v>
      </c>
      <c r="D20" s="95">
        <f t="shared" si="0"/>
        <v>0.047174400000000005</v>
      </c>
      <c r="E20" s="95">
        <f t="shared" si="4"/>
        <v>42.320683333333335</v>
      </c>
      <c r="F20" s="95">
        <f t="shared" si="5"/>
        <v>1.9964528438400002</v>
      </c>
      <c r="G20" s="217" t="s">
        <v>84</v>
      </c>
      <c r="H20" s="96">
        <f t="shared" si="3"/>
        <v>13</v>
      </c>
      <c r="I20" s="97">
        <v>22144</v>
      </c>
      <c r="J20" s="205">
        <v>34.23579</v>
      </c>
      <c r="K20" s="205">
        <v>44.66098</v>
      </c>
      <c r="L20" s="205">
        <v>48.06528</v>
      </c>
      <c r="M20" s="43"/>
    </row>
    <row r="21" spans="1:13" s="42" customFormat="1" ht="16.5" customHeight="1">
      <c r="A21" s="204">
        <v>22152</v>
      </c>
      <c r="B21" s="205">
        <v>333.4</v>
      </c>
      <c r="C21" s="205">
        <v>1.69</v>
      </c>
      <c r="D21" s="95">
        <f t="shared" si="0"/>
        <v>0.146016</v>
      </c>
      <c r="E21" s="95">
        <f t="shared" si="4"/>
        <v>310.46764666666667</v>
      </c>
      <c r="F21" s="95">
        <f t="shared" si="5"/>
        <v>45.33324389568</v>
      </c>
      <c r="G21" s="217" t="s">
        <v>85</v>
      </c>
      <c r="H21" s="96">
        <f t="shared" si="3"/>
        <v>14</v>
      </c>
      <c r="I21" s="97">
        <v>22152</v>
      </c>
      <c r="J21" s="205">
        <v>305.95753</v>
      </c>
      <c r="K21" s="205">
        <v>320.05771</v>
      </c>
      <c r="L21" s="205">
        <v>305.3877</v>
      </c>
      <c r="M21" s="43"/>
    </row>
    <row r="22" spans="1:12" s="42" customFormat="1" ht="16.5" customHeight="1">
      <c r="A22" s="204">
        <v>22163</v>
      </c>
      <c r="B22" s="205">
        <v>333.8</v>
      </c>
      <c r="C22" s="205">
        <v>23.993</v>
      </c>
      <c r="D22" s="95">
        <f t="shared" si="0"/>
        <v>2.0729952</v>
      </c>
      <c r="E22" s="95">
        <f t="shared" si="4"/>
        <v>1035.3998433333334</v>
      </c>
      <c r="F22" s="95">
        <f t="shared" si="5"/>
        <v>2146.378905310752</v>
      </c>
      <c r="G22" s="217" t="s">
        <v>86</v>
      </c>
      <c r="H22" s="96">
        <f t="shared" si="3"/>
        <v>15</v>
      </c>
      <c r="I22" s="97">
        <v>22163</v>
      </c>
      <c r="J22" s="205">
        <v>834.46242</v>
      </c>
      <c r="K22" s="205">
        <v>902.36639</v>
      </c>
      <c r="L22" s="205">
        <v>1369.37072</v>
      </c>
    </row>
    <row r="23" spans="1:12" s="42" customFormat="1" ht="16.5" customHeight="1">
      <c r="A23" s="204">
        <v>22178</v>
      </c>
      <c r="B23" s="205">
        <v>334.4</v>
      </c>
      <c r="C23" s="205">
        <v>58.001</v>
      </c>
      <c r="D23" s="95">
        <f t="shared" si="0"/>
        <v>5.0112864</v>
      </c>
      <c r="E23" s="95">
        <f t="shared" si="4"/>
        <v>926.2696300000001</v>
      </c>
      <c r="F23" s="95">
        <f t="shared" si="5"/>
        <v>4641.8023995520325</v>
      </c>
      <c r="G23" s="217" t="s">
        <v>87</v>
      </c>
      <c r="H23" s="96">
        <f t="shared" si="3"/>
        <v>16</v>
      </c>
      <c r="I23" s="97">
        <v>22178</v>
      </c>
      <c r="J23" s="205">
        <v>863.39987</v>
      </c>
      <c r="K23" s="205">
        <v>830.42401</v>
      </c>
      <c r="L23" s="205">
        <v>1084.98501</v>
      </c>
    </row>
    <row r="24" spans="1:12" s="42" customFormat="1" ht="16.5" customHeight="1">
      <c r="A24" s="204">
        <v>22185</v>
      </c>
      <c r="B24" s="205">
        <v>333.68</v>
      </c>
      <c r="C24" s="205">
        <v>19.486</v>
      </c>
      <c r="D24" s="95">
        <f t="shared" si="0"/>
        <v>1.6835904000000002</v>
      </c>
      <c r="E24" s="95">
        <f t="shared" si="4"/>
        <v>259.15481</v>
      </c>
      <c r="F24" s="95">
        <f t="shared" si="5"/>
        <v>436.31055022982406</v>
      </c>
      <c r="G24" s="217" t="s">
        <v>88</v>
      </c>
      <c r="H24" s="96">
        <f t="shared" si="3"/>
        <v>17</v>
      </c>
      <c r="I24" s="97">
        <v>22185</v>
      </c>
      <c r="J24" s="205">
        <v>257.90982</v>
      </c>
      <c r="K24" s="205">
        <v>265.73624</v>
      </c>
      <c r="L24" s="205">
        <v>253.81837</v>
      </c>
    </row>
    <row r="25" spans="1:12" s="42" customFormat="1" ht="16.5" customHeight="1">
      <c r="A25" s="204">
        <v>22191</v>
      </c>
      <c r="B25" s="205">
        <v>333.71</v>
      </c>
      <c r="C25" s="205">
        <v>3.68</v>
      </c>
      <c r="D25" s="95">
        <f t="shared" si="0"/>
        <v>0.317952</v>
      </c>
      <c r="E25" s="95">
        <f t="shared" si="4"/>
        <v>818.7579733333333</v>
      </c>
      <c r="F25" s="95">
        <f t="shared" si="5"/>
        <v>260.32573513728</v>
      </c>
      <c r="G25" s="217" t="s">
        <v>89</v>
      </c>
      <c r="H25" s="96">
        <f t="shared" si="3"/>
        <v>18</v>
      </c>
      <c r="I25" s="97">
        <v>22191</v>
      </c>
      <c r="J25" s="205">
        <v>839.5508</v>
      </c>
      <c r="K25" s="205">
        <v>816.12514</v>
      </c>
      <c r="L25" s="205">
        <v>800.59798</v>
      </c>
    </row>
    <row r="26" spans="1:12" s="42" customFormat="1" ht="16.5" customHeight="1">
      <c r="A26" s="204">
        <v>22207</v>
      </c>
      <c r="B26" s="205">
        <v>334.31</v>
      </c>
      <c r="C26" s="205">
        <v>54.274</v>
      </c>
      <c r="D26" s="95">
        <f t="shared" si="0"/>
        <v>4.6892736</v>
      </c>
      <c r="E26" s="95">
        <f t="shared" si="4"/>
        <v>203.55478666666667</v>
      </c>
      <c r="F26" s="95">
        <f t="shared" si="5"/>
        <v>954.524087269632</v>
      </c>
      <c r="G26" s="217" t="s">
        <v>90</v>
      </c>
      <c r="H26" s="96">
        <f>+H25+1</f>
        <v>19</v>
      </c>
      <c r="I26" s="97">
        <v>22207</v>
      </c>
      <c r="J26" s="205">
        <v>198.70377</v>
      </c>
      <c r="K26" s="205">
        <v>226.11988</v>
      </c>
      <c r="L26" s="205">
        <v>185.84071</v>
      </c>
    </row>
    <row r="27" spans="1:12" s="42" customFormat="1" ht="16.5" customHeight="1">
      <c r="A27" s="204">
        <v>22213</v>
      </c>
      <c r="B27" s="205">
        <v>333.96</v>
      </c>
      <c r="C27" s="205">
        <v>7.282</v>
      </c>
      <c r="D27" s="95">
        <f t="shared" si="0"/>
        <v>0.6291648000000001</v>
      </c>
      <c r="E27" s="95">
        <f t="shared" si="4"/>
        <v>866.54072</v>
      </c>
      <c r="F27" s="95">
        <f t="shared" si="5"/>
        <v>545.196918790656</v>
      </c>
      <c r="G27" s="217" t="s">
        <v>69</v>
      </c>
      <c r="H27" s="96">
        <f t="shared" si="3"/>
        <v>20</v>
      </c>
      <c r="I27" s="97">
        <v>22213</v>
      </c>
      <c r="J27" s="205">
        <v>783.96128</v>
      </c>
      <c r="K27" s="205">
        <v>839.38447</v>
      </c>
      <c r="L27" s="205">
        <v>976.27641</v>
      </c>
    </row>
    <row r="28" spans="1:12" s="42" customFormat="1" ht="16.5" customHeight="1">
      <c r="A28" s="204">
        <v>22223</v>
      </c>
      <c r="B28" s="205">
        <v>333.9</v>
      </c>
      <c r="C28" s="205">
        <v>6.841</v>
      </c>
      <c r="D28" s="95">
        <f t="shared" si="0"/>
        <v>0.5910624000000001</v>
      </c>
      <c r="E28" s="95">
        <f t="shared" si="4"/>
        <v>27.850046666666668</v>
      </c>
      <c r="F28" s="95">
        <f t="shared" si="5"/>
        <v>16.461115422912002</v>
      </c>
      <c r="G28" s="217" t="s">
        <v>91</v>
      </c>
      <c r="H28" s="96">
        <f t="shared" si="3"/>
        <v>21</v>
      </c>
      <c r="I28" s="97">
        <v>22223</v>
      </c>
      <c r="J28" s="205">
        <v>24.14273</v>
      </c>
      <c r="K28" s="205">
        <v>32.07482</v>
      </c>
      <c r="L28" s="205">
        <v>27.33259</v>
      </c>
    </row>
    <row r="29" spans="1:12" s="42" customFormat="1" ht="16.5" customHeight="1">
      <c r="A29" s="204">
        <v>22233</v>
      </c>
      <c r="B29" s="205">
        <v>333.9</v>
      </c>
      <c r="C29" s="206">
        <v>6.787</v>
      </c>
      <c r="D29" s="95">
        <f t="shared" si="0"/>
        <v>0.5863968</v>
      </c>
      <c r="E29" s="95">
        <f t="shared" si="4"/>
        <v>50.773923333333336</v>
      </c>
      <c r="F29" s="95">
        <f t="shared" si="5"/>
        <v>29.773666166112005</v>
      </c>
      <c r="G29" s="217" t="s">
        <v>92</v>
      </c>
      <c r="H29" s="96">
        <f t="shared" si="3"/>
        <v>22</v>
      </c>
      <c r="I29" s="97">
        <v>22233</v>
      </c>
      <c r="J29" s="205">
        <v>39.1656</v>
      </c>
      <c r="K29" s="205">
        <v>51.34506</v>
      </c>
      <c r="L29" s="205">
        <v>61.81111</v>
      </c>
    </row>
    <row r="30" spans="1:12" s="42" customFormat="1" ht="16.5" customHeight="1">
      <c r="A30" s="204">
        <v>22242</v>
      </c>
      <c r="B30" s="205">
        <v>333.96</v>
      </c>
      <c r="C30" s="206">
        <v>4.755</v>
      </c>
      <c r="D30" s="95">
        <f t="shared" si="0"/>
        <v>0.41083200000000003</v>
      </c>
      <c r="E30" s="95">
        <f t="shared" si="4"/>
        <v>37.08957</v>
      </c>
      <c r="F30" s="95">
        <f t="shared" si="5"/>
        <v>15.237582222240002</v>
      </c>
      <c r="G30" s="217" t="s">
        <v>70</v>
      </c>
      <c r="H30" s="96">
        <f t="shared" si="3"/>
        <v>23</v>
      </c>
      <c r="I30" s="97">
        <v>22242</v>
      </c>
      <c r="J30" s="205">
        <v>22.09279</v>
      </c>
      <c r="K30" s="205">
        <v>14.63464</v>
      </c>
      <c r="L30" s="205">
        <v>74.54128</v>
      </c>
    </row>
    <row r="31" spans="1:12" s="42" customFormat="1" ht="16.5" customHeight="1">
      <c r="A31" s="204">
        <v>22254</v>
      </c>
      <c r="B31" s="205">
        <v>333.57</v>
      </c>
      <c r="C31" s="206">
        <v>4.152</v>
      </c>
      <c r="D31" s="95">
        <f t="shared" si="0"/>
        <v>0.3587328</v>
      </c>
      <c r="E31" s="95">
        <f t="shared" si="4"/>
        <v>4.161196666666667</v>
      </c>
      <c r="F31" s="95">
        <f t="shared" si="5"/>
        <v>1.4927577315840002</v>
      </c>
      <c r="G31" s="217" t="s">
        <v>71</v>
      </c>
      <c r="H31" s="96">
        <f t="shared" si="3"/>
        <v>24</v>
      </c>
      <c r="I31" s="97">
        <v>22254</v>
      </c>
      <c r="J31" s="205">
        <v>9.79597</v>
      </c>
      <c r="K31" s="205">
        <v>2.06319</v>
      </c>
      <c r="L31" s="205">
        <v>0.62443</v>
      </c>
    </row>
    <row r="32" spans="1:12" s="42" customFormat="1" ht="16.5" customHeight="1">
      <c r="A32" s="204">
        <v>22264</v>
      </c>
      <c r="B32" s="205">
        <v>333.3</v>
      </c>
      <c r="C32" s="206">
        <v>1.288</v>
      </c>
      <c r="D32" s="95">
        <f t="shared" si="0"/>
        <v>0.11128320000000001</v>
      </c>
      <c r="E32" s="95">
        <f t="shared" si="4"/>
        <v>4.36662</v>
      </c>
      <c r="F32" s="95">
        <f t="shared" si="5"/>
        <v>0.4859314467840001</v>
      </c>
      <c r="G32" s="217" t="s">
        <v>93</v>
      </c>
      <c r="H32" s="96">
        <f t="shared" si="3"/>
        <v>25</v>
      </c>
      <c r="I32" s="97">
        <v>22264</v>
      </c>
      <c r="J32" s="205">
        <v>3.60989</v>
      </c>
      <c r="K32" s="205">
        <v>5.22449</v>
      </c>
      <c r="L32" s="205">
        <v>4.26548</v>
      </c>
    </row>
    <row r="33" spans="1:12" s="42" customFormat="1" ht="16.5" customHeight="1">
      <c r="A33" s="204">
        <v>22272</v>
      </c>
      <c r="B33" s="205">
        <v>333.23</v>
      </c>
      <c r="C33" s="206">
        <v>0.616</v>
      </c>
      <c r="D33" s="95">
        <f t="shared" si="0"/>
        <v>0.0532224</v>
      </c>
      <c r="E33" s="95">
        <f t="shared" si="4"/>
        <v>3.092143333333334</v>
      </c>
      <c r="F33" s="95">
        <f t="shared" si="5"/>
        <v>0.16457128934400003</v>
      </c>
      <c r="G33" s="217" t="s">
        <v>94</v>
      </c>
      <c r="H33" s="96">
        <f t="shared" si="3"/>
        <v>26</v>
      </c>
      <c r="I33" s="97">
        <v>22272</v>
      </c>
      <c r="J33" s="205">
        <v>4.39464</v>
      </c>
      <c r="K33" s="205">
        <v>2.72359</v>
      </c>
      <c r="L33" s="205">
        <v>2.1582</v>
      </c>
    </row>
    <row r="34" spans="1:12" s="42" customFormat="1" ht="16.5" customHeight="1">
      <c r="A34" s="204">
        <v>22290</v>
      </c>
      <c r="B34" s="205">
        <v>333.3</v>
      </c>
      <c r="C34" s="206">
        <v>1.288</v>
      </c>
      <c r="D34" s="95">
        <f t="shared" si="0"/>
        <v>0.11128320000000001</v>
      </c>
      <c r="E34" s="95">
        <f t="shared" si="4"/>
        <v>11.580040000000002</v>
      </c>
      <c r="F34" s="95">
        <f t="shared" si="5"/>
        <v>1.2886639073280004</v>
      </c>
      <c r="G34" s="217" t="s">
        <v>95</v>
      </c>
      <c r="H34" s="96">
        <f t="shared" si="3"/>
        <v>27</v>
      </c>
      <c r="I34" s="97">
        <v>22290</v>
      </c>
      <c r="J34" s="205">
        <v>2.10482</v>
      </c>
      <c r="K34" s="205">
        <v>22.75703</v>
      </c>
      <c r="L34" s="205">
        <v>9.87827</v>
      </c>
    </row>
    <row r="35" spans="1:12" s="42" customFormat="1" ht="16.5" customHeight="1">
      <c r="A35" s="204">
        <v>22299</v>
      </c>
      <c r="B35" s="206">
        <v>333.01</v>
      </c>
      <c r="C35" s="206">
        <v>0.361</v>
      </c>
      <c r="D35" s="95">
        <f t="shared" si="0"/>
        <v>0.0311904</v>
      </c>
      <c r="E35" s="95">
        <f t="shared" si="4"/>
        <v>4.9613033333333325</v>
      </c>
      <c r="F35" s="95">
        <f t="shared" si="5"/>
        <v>0.15474503548799998</v>
      </c>
      <c r="G35" s="217" t="s">
        <v>96</v>
      </c>
      <c r="H35" s="96">
        <f t="shared" si="3"/>
        <v>28</v>
      </c>
      <c r="I35" s="97">
        <v>22299</v>
      </c>
      <c r="J35" s="205">
        <v>0.33621</v>
      </c>
      <c r="K35" s="205">
        <v>11.37656</v>
      </c>
      <c r="L35" s="205">
        <v>3.17114</v>
      </c>
    </row>
    <row r="36" spans="1:12" s="42" customFormat="1" ht="16.5" customHeight="1">
      <c r="A36" s="204">
        <v>22306</v>
      </c>
      <c r="B36" s="206">
        <v>333</v>
      </c>
      <c r="C36" s="206">
        <v>0.309</v>
      </c>
      <c r="D36" s="95">
        <f t="shared" si="0"/>
        <v>0.026697600000000002</v>
      </c>
      <c r="E36" s="95">
        <f aca="true" t="shared" si="6" ref="E36:E41">SUM(J36:L36)/3</f>
        <v>11.837956666666665</v>
      </c>
      <c r="F36" s="95">
        <f aca="true" t="shared" si="7" ref="F36:F41">E36*D36</f>
        <v>0.31604503190399996</v>
      </c>
      <c r="G36" s="217" t="s">
        <v>97</v>
      </c>
      <c r="H36" s="96">
        <f>+H35+1</f>
        <v>29</v>
      </c>
      <c r="I36" s="97">
        <v>22306</v>
      </c>
      <c r="J36" s="205">
        <v>5.78439</v>
      </c>
      <c r="K36" s="205">
        <v>5.54362</v>
      </c>
      <c r="L36" s="205">
        <v>24.18586</v>
      </c>
    </row>
    <row r="37" spans="1:12" s="44" customFormat="1" ht="16.5" customHeight="1">
      <c r="A37" s="204">
        <v>22314</v>
      </c>
      <c r="B37" s="206">
        <v>333.01</v>
      </c>
      <c r="C37" s="206">
        <v>0.37</v>
      </c>
      <c r="D37" s="95">
        <f>C37*0.0864</f>
        <v>0.031968</v>
      </c>
      <c r="E37" s="95">
        <f t="shared" si="6"/>
        <v>21.55645</v>
      </c>
      <c r="F37" s="95">
        <f t="shared" si="7"/>
        <v>0.6891165936000001</v>
      </c>
      <c r="G37" s="219" t="s">
        <v>98</v>
      </c>
      <c r="H37" s="96">
        <f>+H36+1</f>
        <v>30</v>
      </c>
      <c r="I37" s="97">
        <v>22314</v>
      </c>
      <c r="J37" s="205">
        <v>23.69829</v>
      </c>
      <c r="K37" s="205">
        <v>24.10342</v>
      </c>
      <c r="L37" s="205">
        <v>16.86764</v>
      </c>
    </row>
    <row r="38" spans="1:12" ht="16.5" customHeight="1">
      <c r="A38" s="207">
        <v>22332</v>
      </c>
      <c r="B38" s="208">
        <v>333</v>
      </c>
      <c r="C38" s="208">
        <v>0.316</v>
      </c>
      <c r="D38" s="209">
        <f>C38*0.0864</f>
        <v>0.0273024</v>
      </c>
      <c r="E38" s="209">
        <f t="shared" si="6"/>
        <v>19.038006666666664</v>
      </c>
      <c r="F38" s="209">
        <f t="shared" si="7"/>
        <v>0.5197832732159999</v>
      </c>
      <c r="G38" s="219" t="s">
        <v>99</v>
      </c>
      <c r="H38" s="210">
        <v>31</v>
      </c>
      <c r="I38" s="207">
        <v>22332</v>
      </c>
      <c r="J38" s="208">
        <v>17.03814</v>
      </c>
      <c r="K38" s="208">
        <v>18.18356</v>
      </c>
      <c r="L38" s="208">
        <v>21.89232</v>
      </c>
    </row>
    <row r="39" spans="1:12" ht="16.5" customHeight="1">
      <c r="A39" s="204">
        <v>22340</v>
      </c>
      <c r="B39" s="205">
        <v>333.24</v>
      </c>
      <c r="C39" s="205">
        <v>0.416</v>
      </c>
      <c r="D39" s="95">
        <f>C39*0.0864</f>
        <v>0.0359424</v>
      </c>
      <c r="E39" s="95">
        <f t="shared" si="6"/>
        <v>23.004589999999997</v>
      </c>
      <c r="F39" s="95">
        <f t="shared" si="7"/>
        <v>0.8268401756159999</v>
      </c>
      <c r="G39" s="217" t="s">
        <v>100</v>
      </c>
      <c r="H39" s="98">
        <v>32</v>
      </c>
      <c r="I39" s="204">
        <v>22340</v>
      </c>
      <c r="J39" s="205">
        <v>24.28869</v>
      </c>
      <c r="K39" s="205">
        <v>20.58445</v>
      </c>
      <c r="L39" s="205">
        <v>24.14063</v>
      </c>
    </row>
    <row r="40" spans="1:12" ht="16.5" customHeight="1">
      <c r="A40" s="204">
        <v>22360</v>
      </c>
      <c r="B40" s="205">
        <v>332.94</v>
      </c>
      <c r="C40" s="205">
        <v>0.191</v>
      </c>
      <c r="D40" s="95">
        <f>C40*0.0864</f>
        <v>0.0165024</v>
      </c>
      <c r="E40" s="95">
        <f t="shared" si="6"/>
        <v>37.87569666666667</v>
      </c>
      <c r="F40" s="95">
        <f t="shared" si="7"/>
        <v>0.6250398966720001</v>
      </c>
      <c r="G40" s="217" t="s">
        <v>108</v>
      </c>
      <c r="H40" s="98">
        <v>33</v>
      </c>
      <c r="I40" s="204">
        <v>22360</v>
      </c>
      <c r="J40" s="205">
        <v>45.45053</v>
      </c>
      <c r="K40" s="205">
        <v>37.31622</v>
      </c>
      <c r="L40" s="205">
        <v>30.86034</v>
      </c>
    </row>
    <row r="41" spans="1:12" ht="16.5" customHeight="1">
      <c r="A41" s="204">
        <v>22368</v>
      </c>
      <c r="B41" s="216">
        <v>332.98</v>
      </c>
      <c r="C41" s="216">
        <v>0.165</v>
      </c>
      <c r="D41" s="95">
        <f>C41*0.0864</f>
        <v>0.014256000000000001</v>
      </c>
      <c r="E41" s="95">
        <f t="shared" si="6"/>
        <v>39.25765</v>
      </c>
      <c r="F41" s="95">
        <f t="shared" si="7"/>
        <v>0.5596570584</v>
      </c>
      <c r="G41" s="217" t="s">
        <v>109</v>
      </c>
      <c r="H41" s="98">
        <v>34</v>
      </c>
      <c r="I41" s="215">
        <v>22368</v>
      </c>
      <c r="J41" s="205">
        <v>29.81096</v>
      </c>
      <c r="K41" s="205">
        <v>54.24955</v>
      </c>
      <c r="L41" s="205">
        <v>33.71244</v>
      </c>
    </row>
    <row r="42" spans="1:12" ht="16.5" customHeight="1">
      <c r="A42" s="94"/>
      <c r="B42" s="77"/>
      <c r="C42" s="77"/>
      <c r="D42" s="158"/>
      <c r="E42" s="158"/>
      <c r="F42" s="158"/>
      <c r="G42" s="159"/>
      <c r="H42" s="160"/>
      <c r="I42" s="94"/>
      <c r="J42" s="77"/>
      <c r="K42" s="77"/>
      <c r="L42" s="77"/>
    </row>
    <row r="43" spans="1:12" ht="16.5" customHeight="1">
      <c r="A43" s="94"/>
      <c r="B43" s="77"/>
      <c r="C43" s="77"/>
      <c r="D43" s="158"/>
      <c r="E43" s="158"/>
      <c r="F43" s="158"/>
      <c r="G43" s="159"/>
      <c r="H43" s="160"/>
      <c r="I43" s="94"/>
      <c r="J43" s="77"/>
      <c r="K43" s="77"/>
      <c r="L43" s="77"/>
    </row>
    <row r="44" spans="1:3" ht="26.25">
      <c r="A44" s="94"/>
      <c r="B44" s="77"/>
      <c r="C44" s="77"/>
    </row>
    <row r="45" spans="1:3" ht="26.25">
      <c r="A45" s="94"/>
      <c r="B45" s="77"/>
      <c r="C45" s="77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6">
      <selection activeCell="N26" sqref="N26"/>
    </sheetView>
  </sheetViews>
  <sheetFormatPr defaultColWidth="9.140625" defaultRowHeight="21.75"/>
  <cols>
    <col min="1" max="9" width="9.7109375" style="46" customWidth="1"/>
    <col min="10" max="16384" width="9.140625" style="46" customWidth="1"/>
  </cols>
  <sheetData>
    <row r="17" spans="4:6" ht="24" customHeight="1">
      <c r="D17" s="47" t="s">
        <v>42</v>
      </c>
      <c r="E17" s="48">
        <v>34</v>
      </c>
      <c r="F17" s="49" t="s">
        <v>23</v>
      </c>
    </row>
    <row r="34" spans="4:6" ht="23.25">
      <c r="D34" s="47" t="s">
        <v>43</v>
      </c>
      <c r="E34" s="48">
        <v>348</v>
      </c>
      <c r="F34" s="49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tabSelected="1" zoomScalePageLayoutView="0" workbookViewId="0" topLeftCell="A1">
      <selection activeCell="Q38" sqref="Q38"/>
    </sheetView>
  </sheetViews>
  <sheetFormatPr defaultColWidth="11.421875" defaultRowHeight="21.75"/>
  <cols>
    <col min="1" max="1" width="9.421875" style="62" customWidth="1"/>
    <col min="2" max="2" width="2.7109375" style="63" bestFit="1" customWidth="1"/>
    <col min="3" max="4" width="7.421875" style="64" customWidth="1"/>
    <col min="5" max="5" width="8.421875" style="53" bestFit="1" customWidth="1"/>
    <col min="6" max="6" width="8.7109375" style="54" customWidth="1"/>
    <col min="7" max="15" width="9.7109375" style="54" customWidth="1"/>
    <col min="16" max="16384" width="11.421875" style="54" customWidth="1"/>
  </cols>
  <sheetData>
    <row r="1" spans="1:17" ht="22.5" customHeight="1">
      <c r="A1" s="174">
        <v>42826</v>
      </c>
      <c r="B1" s="51">
        <v>37712</v>
      </c>
      <c r="C1"/>
      <c r="D1" s="52">
        <v>333.25</v>
      </c>
      <c r="F1" s="72">
        <v>334</v>
      </c>
      <c r="Q1" s="73"/>
    </row>
    <row r="2" spans="1:17" ht="22.5" customHeight="1">
      <c r="A2" s="174">
        <v>42827</v>
      </c>
      <c r="B2" s="51">
        <v>37713</v>
      </c>
      <c r="C2"/>
      <c r="D2" s="52">
        <v>333.25</v>
      </c>
      <c r="Q2" s="73"/>
    </row>
    <row r="3" spans="1:17" ht="22.5" customHeight="1">
      <c r="A3" s="174">
        <v>42828</v>
      </c>
      <c r="B3" s="51">
        <v>37714</v>
      </c>
      <c r="C3"/>
      <c r="D3" s="52">
        <v>333.25</v>
      </c>
      <c r="E3" s="53">
        <v>333.25</v>
      </c>
      <c r="Q3" s="73"/>
    </row>
    <row r="4" spans="1:17" ht="22.5" customHeight="1">
      <c r="A4" s="174">
        <v>42829</v>
      </c>
      <c r="B4" s="51">
        <v>37715</v>
      </c>
      <c r="C4"/>
      <c r="D4" s="52">
        <v>333.25</v>
      </c>
      <c r="Q4" s="73"/>
    </row>
    <row r="5" spans="1:17" ht="22.5" customHeight="1">
      <c r="A5" s="174">
        <v>42830</v>
      </c>
      <c r="B5" s="51">
        <v>37716</v>
      </c>
      <c r="C5"/>
      <c r="D5" s="52">
        <v>333.25</v>
      </c>
      <c r="Q5" s="73"/>
    </row>
    <row r="6" spans="1:17" ht="22.5" customHeight="1">
      <c r="A6" s="174">
        <v>42831</v>
      </c>
      <c r="B6" s="51">
        <v>37717</v>
      </c>
      <c r="C6"/>
      <c r="D6" s="52">
        <v>333.25</v>
      </c>
      <c r="Q6" s="73"/>
    </row>
    <row r="7" spans="1:17" ht="22.5" customHeight="1">
      <c r="A7" s="174">
        <v>42832</v>
      </c>
      <c r="B7" s="51">
        <v>37718</v>
      </c>
      <c r="C7"/>
      <c r="D7" s="52">
        <v>333.25</v>
      </c>
      <c r="Q7" s="73"/>
    </row>
    <row r="8" spans="1:17" ht="22.5" customHeight="1">
      <c r="A8" s="174">
        <v>42833</v>
      </c>
      <c r="B8" s="51">
        <v>37719</v>
      </c>
      <c r="C8"/>
      <c r="D8" s="52">
        <v>333.25</v>
      </c>
      <c r="Q8" s="73"/>
    </row>
    <row r="9" spans="1:17" ht="22.5" customHeight="1">
      <c r="A9" s="174">
        <v>42834</v>
      </c>
      <c r="B9" s="51">
        <v>37720</v>
      </c>
      <c r="C9"/>
      <c r="D9" s="52">
        <v>333.25</v>
      </c>
      <c r="Q9" s="73"/>
    </row>
    <row r="10" spans="1:17" ht="22.5" customHeight="1">
      <c r="A10" s="174">
        <v>42835</v>
      </c>
      <c r="B10" s="51">
        <v>37721</v>
      </c>
      <c r="C10"/>
      <c r="D10" s="52">
        <v>333.25</v>
      </c>
      <c r="Q10" s="73"/>
    </row>
    <row r="11" spans="1:17" ht="22.5" customHeight="1">
      <c r="A11" s="174">
        <v>42836</v>
      </c>
      <c r="B11" s="51">
        <v>37722</v>
      </c>
      <c r="C11"/>
      <c r="D11" s="52">
        <v>333.25</v>
      </c>
      <c r="E11" s="55"/>
      <c r="Q11" s="73"/>
    </row>
    <row r="12" spans="1:17" ht="22.5" customHeight="1">
      <c r="A12" s="174">
        <v>42837</v>
      </c>
      <c r="B12" s="51">
        <v>37723</v>
      </c>
      <c r="C12"/>
      <c r="D12" s="52">
        <v>333.25</v>
      </c>
      <c r="Q12" s="73"/>
    </row>
    <row r="13" spans="1:17" ht="22.5" customHeight="1">
      <c r="A13" s="174">
        <v>42838</v>
      </c>
      <c r="B13" s="51">
        <v>37724</v>
      </c>
      <c r="C13"/>
      <c r="D13" s="52">
        <v>333.25</v>
      </c>
      <c r="Q13" s="73"/>
    </row>
    <row r="14" spans="1:17" ht="22.5" customHeight="1">
      <c r="A14" s="174">
        <v>42839</v>
      </c>
      <c r="B14" s="51">
        <v>37725</v>
      </c>
      <c r="C14"/>
      <c r="D14" s="52">
        <v>333.25</v>
      </c>
      <c r="Q14" s="73"/>
    </row>
    <row r="15" spans="1:17" ht="22.5" customHeight="1">
      <c r="A15" s="174">
        <v>42840</v>
      </c>
      <c r="B15" s="51">
        <v>37726</v>
      </c>
      <c r="C15"/>
      <c r="D15" s="52">
        <v>333.25</v>
      </c>
      <c r="Q15" s="73"/>
    </row>
    <row r="16" spans="1:17" ht="22.5" customHeight="1">
      <c r="A16" s="174">
        <v>42841</v>
      </c>
      <c r="B16" s="51">
        <v>37727</v>
      </c>
      <c r="C16"/>
      <c r="D16" s="52">
        <v>333.25</v>
      </c>
      <c r="Q16" s="73"/>
    </row>
    <row r="17" spans="1:17" ht="22.5" customHeight="1">
      <c r="A17" s="174">
        <v>42842</v>
      </c>
      <c r="B17" s="51">
        <v>37728</v>
      </c>
      <c r="C17"/>
      <c r="D17" s="52">
        <v>333.25</v>
      </c>
      <c r="J17" s="56" t="s">
        <v>42</v>
      </c>
      <c r="K17" s="57">
        <v>34</v>
      </c>
      <c r="L17" s="58" t="s">
        <v>23</v>
      </c>
      <c r="Q17" s="73"/>
    </row>
    <row r="18" spans="1:17" ht="22.5" customHeight="1">
      <c r="A18" s="174">
        <v>42843</v>
      </c>
      <c r="B18" s="51">
        <v>37729</v>
      </c>
      <c r="C18"/>
      <c r="D18" s="52">
        <v>333.25</v>
      </c>
      <c r="Q18" s="73"/>
    </row>
    <row r="19" spans="1:17" ht="22.5" customHeight="1">
      <c r="A19" s="174">
        <v>42844</v>
      </c>
      <c r="B19" s="51">
        <v>37730</v>
      </c>
      <c r="C19"/>
      <c r="D19" s="52">
        <v>333.25</v>
      </c>
      <c r="E19" s="53">
        <v>333.25</v>
      </c>
      <c r="Q19" s="73"/>
    </row>
    <row r="20" spans="1:17" ht="22.5" customHeight="1">
      <c r="A20" s="174">
        <v>42845</v>
      </c>
      <c r="B20" s="51">
        <v>37731</v>
      </c>
      <c r="C20"/>
      <c r="D20" s="52">
        <v>333.25</v>
      </c>
      <c r="Q20" s="73"/>
    </row>
    <row r="21" spans="1:17" ht="22.5" customHeight="1">
      <c r="A21" s="174">
        <v>42846</v>
      </c>
      <c r="B21" s="51">
        <v>37732</v>
      </c>
      <c r="C21"/>
      <c r="D21" s="52">
        <v>333.25</v>
      </c>
      <c r="Q21" s="73"/>
    </row>
    <row r="22" spans="1:17" ht="22.5" customHeight="1">
      <c r="A22" s="174">
        <v>42847</v>
      </c>
      <c r="B22" s="51">
        <v>37733</v>
      </c>
      <c r="C22"/>
      <c r="D22" s="52">
        <v>333.25</v>
      </c>
      <c r="Q22" s="73"/>
    </row>
    <row r="23" spans="1:17" ht="22.5" customHeight="1">
      <c r="A23" s="174">
        <v>42848</v>
      </c>
      <c r="B23" s="51">
        <v>37734</v>
      </c>
      <c r="C23"/>
      <c r="D23" s="52">
        <v>333.25</v>
      </c>
      <c r="Q23" s="73"/>
    </row>
    <row r="24" spans="1:17" ht="22.5" customHeight="1">
      <c r="A24" s="174">
        <v>42849</v>
      </c>
      <c r="B24" s="51">
        <v>37735</v>
      </c>
      <c r="C24"/>
      <c r="D24" s="52">
        <v>333.25</v>
      </c>
      <c r="Q24" s="73"/>
    </row>
    <row r="25" spans="1:17" ht="22.5" customHeight="1">
      <c r="A25" s="174">
        <v>42850</v>
      </c>
      <c r="B25" s="51">
        <v>37736</v>
      </c>
      <c r="C25"/>
      <c r="D25" s="52">
        <v>333.25</v>
      </c>
      <c r="Q25" s="73"/>
    </row>
    <row r="26" spans="1:17" ht="22.5" customHeight="1">
      <c r="A26" s="174">
        <v>42851</v>
      </c>
      <c r="B26" s="51">
        <v>37737</v>
      </c>
      <c r="C26"/>
      <c r="D26" s="52">
        <v>333.25</v>
      </c>
      <c r="Q26" s="73"/>
    </row>
    <row r="27" spans="1:19" ht="22.5" customHeight="1">
      <c r="A27" s="174">
        <v>42852</v>
      </c>
      <c r="B27" s="51">
        <v>37738</v>
      </c>
      <c r="C27"/>
      <c r="D27" s="52">
        <v>333.25</v>
      </c>
      <c r="G27" s="60"/>
      <c r="L27" s="60"/>
      <c r="M27" s="60"/>
      <c r="N27" s="60"/>
      <c r="O27" s="60"/>
      <c r="P27" s="60"/>
      <c r="Q27" s="73"/>
      <c r="R27" s="60"/>
      <c r="S27" s="60"/>
    </row>
    <row r="28" spans="1:19" s="60" customFormat="1" ht="22.5" customHeight="1">
      <c r="A28" s="174">
        <v>42853</v>
      </c>
      <c r="B28" s="51">
        <v>37739</v>
      </c>
      <c r="C28"/>
      <c r="D28" s="52">
        <v>333.25</v>
      </c>
      <c r="E28" s="61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3"/>
      <c r="R28" s="54"/>
      <c r="S28" s="54"/>
    </row>
    <row r="29" spans="1:17" ht="22.5" customHeight="1">
      <c r="A29" s="174">
        <v>42854</v>
      </c>
      <c r="B29" s="51">
        <v>37740</v>
      </c>
      <c r="C29"/>
      <c r="D29" s="52">
        <v>333.25</v>
      </c>
      <c r="Q29" s="73"/>
    </row>
    <row r="30" spans="1:17" ht="22.5" customHeight="1">
      <c r="A30" s="174">
        <v>42855</v>
      </c>
      <c r="B30" s="51">
        <v>37741</v>
      </c>
      <c r="C30"/>
      <c r="D30" s="52">
        <v>333.25</v>
      </c>
      <c r="Q30" s="73"/>
    </row>
    <row r="31" spans="1:17" ht="22.5" customHeight="1">
      <c r="A31" s="174">
        <v>42856</v>
      </c>
      <c r="B31" s="51">
        <v>37742</v>
      </c>
      <c r="C31"/>
      <c r="D31" s="52">
        <v>333.25</v>
      </c>
      <c r="Q31" s="73"/>
    </row>
    <row r="32" spans="1:5" ht="22.5" customHeight="1">
      <c r="A32" s="174">
        <v>42857</v>
      </c>
      <c r="B32" s="51">
        <v>37743</v>
      </c>
      <c r="C32"/>
      <c r="D32" s="52">
        <v>333.25</v>
      </c>
      <c r="E32" s="53">
        <v>333.25</v>
      </c>
    </row>
    <row r="33" spans="1:4" ht="22.5" customHeight="1">
      <c r="A33" s="174">
        <v>42858</v>
      </c>
      <c r="B33" s="51">
        <v>37744</v>
      </c>
      <c r="C33"/>
      <c r="D33" s="52">
        <v>333.25</v>
      </c>
    </row>
    <row r="34" spans="1:12" ht="21" customHeight="1">
      <c r="A34" s="174">
        <v>42859</v>
      </c>
      <c r="B34" s="51">
        <v>37745</v>
      </c>
      <c r="C34"/>
      <c r="D34" s="52">
        <v>333.25</v>
      </c>
      <c r="J34" s="47" t="s">
        <v>44</v>
      </c>
      <c r="K34" s="48">
        <f>+COUNT(DATA!#REF!)</f>
        <v>0</v>
      </c>
      <c r="L34" s="49" t="s">
        <v>23</v>
      </c>
    </row>
    <row r="35" spans="1:4" ht="21" customHeight="1">
      <c r="A35" s="174">
        <v>42860</v>
      </c>
      <c r="B35" s="51">
        <v>37746</v>
      </c>
      <c r="C35"/>
      <c r="D35" s="52">
        <v>333.25</v>
      </c>
    </row>
    <row r="36" spans="1:12" ht="21" customHeight="1">
      <c r="A36" s="174">
        <v>42861</v>
      </c>
      <c r="B36" s="51">
        <v>37747</v>
      </c>
      <c r="C36"/>
      <c r="D36" s="52">
        <v>333.25</v>
      </c>
      <c r="J36" s="56" t="s">
        <v>42</v>
      </c>
      <c r="K36" s="57">
        <v>34</v>
      </c>
      <c r="L36" s="58" t="s">
        <v>23</v>
      </c>
    </row>
    <row r="37" spans="1:4" ht="21" customHeight="1">
      <c r="A37" s="174">
        <v>42862</v>
      </c>
      <c r="B37" s="51">
        <v>37748</v>
      </c>
      <c r="C37"/>
      <c r="D37" s="52">
        <v>333.25</v>
      </c>
    </row>
    <row r="38" spans="1:4" ht="21" customHeight="1">
      <c r="A38" s="174">
        <v>42863</v>
      </c>
      <c r="B38" s="51">
        <v>37749</v>
      </c>
      <c r="C38"/>
      <c r="D38" s="52">
        <v>333.25</v>
      </c>
    </row>
    <row r="39" spans="1:4" ht="23.25">
      <c r="A39" s="174">
        <v>42864</v>
      </c>
      <c r="B39" s="51">
        <v>37750</v>
      </c>
      <c r="C39"/>
      <c r="D39" s="52">
        <v>333.25</v>
      </c>
    </row>
    <row r="40" spans="1:4" ht="23.25">
      <c r="A40" s="174">
        <v>42865</v>
      </c>
      <c r="B40" s="51">
        <v>37751</v>
      </c>
      <c r="C40"/>
      <c r="D40" s="52">
        <v>333.25</v>
      </c>
    </row>
    <row r="41" spans="1:4" ht="23.25">
      <c r="A41" s="174">
        <v>42866</v>
      </c>
      <c r="B41" s="51">
        <v>37752</v>
      </c>
      <c r="C41"/>
      <c r="D41" s="52">
        <v>333.25</v>
      </c>
    </row>
    <row r="42" spans="1:4" ht="23.25">
      <c r="A42" s="174">
        <v>42867</v>
      </c>
      <c r="B42" s="51">
        <v>37753</v>
      </c>
      <c r="C42"/>
      <c r="D42" s="52">
        <v>333.25</v>
      </c>
    </row>
    <row r="43" spans="1:4" ht="23.25">
      <c r="A43" s="174">
        <v>42868</v>
      </c>
      <c r="B43" s="51">
        <v>37754</v>
      </c>
      <c r="C43"/>
      <c r="D43" s="52">
        <v>333.25</v>
      </c>
    </row>
    <row r="44" spans="1:4" ht="23.25">
      <c r="A44" s="174">
        <v>42869</v>
      </c>
      <c r="B44" s="51">
        <v>37755</v>
      </c>
      <c r="C44"/>
      <c r="D44" s="52">
        <v>333.25</v>
      </c>
    </row>
    <row r="45" spans="1:4" ht="23.25">
      <c r="A45" s="174">
        <v>42870</v>
      </c>
      <c r="B45" s="51">
        <v>37756</v>
      </c>
      <c r="C45"/>
      <c r="D45" s="52">
        <v>333.25</v>
      </c>
    </row>
    <row r="46" spans="1:4" ht="23.25">
      <c r="A46" s="174">
        <v>42871</v>
      </c>
      <c r="B46" s="51">
        <v>37757</v>
      </c>
      <c r="C46"/>
      <c r="D46" s="52">
        <v>333.25</v>
      </c>
    </row>
    <row r="47" spans="1:4" ht="23.25">
      <c r="A47" s="174">
        <v>42872</v>
      </c>
      <c r="B47" s="51">
        <v>37758</v>
      </c>
      <c r="C47"/>
      <c r="D47" s="52">
        <v>333.65</v>
      </c>
    </row>
    <row r="48" spans="1:5" ht="21.75">
      <c r="A48" s="174">
        <v>42873</v>
      </c>
      <c r="B48" s="51">
        <v>37759</v>
      </c>
      <c r="C48"/>
      <c r="D48" s="52">
        <v>334.43</v>
      </c>
      <c r="E48" s="55"/>
    </row>
    <row r="49" spans="1:4" ht="23.25">
      <c r="A49" s="174">
        <v>42874</v>
      </c>
      <c r="B49" s="51">
        <v>37760</v>
      </c>
      <c r="C49"/>
      <c r="D49" s="52">
        <v>334.4</v>
      </c>
    </row>
    <row r="50" spans="1:4" ht="23.25">
      <c r="A50" s="174">
        <v>42875</v>
      </c>
      <c r="B50" s="51">
        <v>37761</v>
      </c>
      <c r="C50"/>
      <c r="D50" s="52">
        <v>334.33</v>
      </c>
    </row>
    <row r="51" spans="1:4" ht="23.25">
      <c r="A51" s="174">
        <v>42876</v>
      </c>
      <c r="B51" s="51">
        <v>37762</v>
      </c>
      <c r="C51"/>
      <c r="D51" s="52">
        <v>334.27</v>
      </c>
    </row>
    <row r="52" spans="1:4" ht="23.25">
      <c r="A52" s="174">
        <v>42877</v>
      </c>
      <c r="B52" s="51">
        <v>37763</v>
      </c>
      <c r="C52"/>
      <c r="D52" s="52">
        <v>333.96</v>
      </c>
    </row>
    <row r="53" spans="1:5" ht="23.25">
      <c r="A53" s="174">
        <v>42878</v>
      </c>
      <c r="B53" s="51">
        <v>37764</v>
      </c>
      <c r="C53"/>
      <c r="D53" s="52">
        <v>333.93</v>
      </c>
      <c r="E53" s="53">
        <v>333.65</v>
      </c>
    </row>
    <row r="54" spans="1:4" ht="23.25">
      <c r="A54" s="174">
        <v>42879</v>
      </c>
      <c r="B54" s="51">
        <v>37765</v>
      </c>
      <c r="C54"/>
      <c r="D54" s="52">
        <v>333.7</v>
      </c>
    </row>
    <row r="55" spans="1:4" ht="23.25">
      <c r="A55" s="174">
        <v>42880</v>
      </c>
      <c r="B55" s="51">
        <v>37766</v>
      </c>
      <c r="C55"/>
      <c r="D55" s="52">
        <v>333.68</v>
      </c>
    </row>
    <row r="56" spans="1:4" ht="23.25">
      <c r="A56" s="174">
        <v>42881</v>
      </c>
      <c r="B56" s="51">
        <v>37767</v>
      </c>
      <c r="C56"/>
      <c r="D56" s="52">
        <v>334.2</v>
      </c>
    </row>
    <row r="57" spans="1:4" ht="23.25">
      <c r="A57" s="174">
        <v>42882</v>
      </c>
      <c r="B57" s="51">
        <v>37768</v>
      </c>
      <c r="C57"/>
      <c r="D57" s="52">
        <v>334.2</v>
      </c>
    </row>
    <row r="58" spans="1:5" ht="23.25">
      <c r="A58" s="174">
        <v>42883</v>
      </c>
      <c r="B58" s="51">
        <v>37769</v>
      </c>
      <c r="C58"/>
      <c r="D58" s="52">
        <v>333.86</v>
      </c>
      <c r="E58" s="59"/>
    </row>
    <row r="59" spans="1:4" ht="23.25">
      <c r="A59" s="174">
        <v>42884</v>
      </c>
      <c r="B59" s="51">
        <v>37770</v>
      </c>
      <c r="C59"/>
      <c r="D59" s="52">
        <v>334</v>
      </c>
    </row>
    <row r="60" spans="1:4" ht="23.25">
      <c r="A60" s="174">
        <v>42885</v>
      </c>
      <c r="B60" s="51">
        <v>37771</v>
      </c>
      <c r="C60"/>
      <c r="D60" s="52">
        <v>334.01</v>
      </c>
    </row>
    <row r="61" spans="1:5" ht="23.25">
      <c r="A61" s="174">
        <v>42886</v>
      </c>
      <c r="B61" s="51">
        <v>37772</v>
      </c>
      <c r="C61"/>
      <c r="D61" s="52">
        <v>334.25</v>
      </c>
      <c r="E61" s="53">
        <v>334.17</v>
      </c>
    </row>
    <row r="62" spans="1:4" ht="23.25">
      <c r="A62" s="174">
        <v>42887</v>
      </c>
      <c r="B62" s="51">
        <v>37773</v>
      </c>
      <c r="C62"/>
      <c r="D62" s="52">
        <v>334.17</v>
      </c>
    </row>
    <row r="63" spans="1:4" ht="23.25">
      <c r="A63" s="174">
        <v>42888</v>
      </c>
      <c r="B63" s="51">
        <v>37774</v>
      </c>
      <c r="C63"/>
      <c r="D63" s="52">
        <v>334.1</v>
      </c>
    </row>
    <row r="64" spans="1:5" ht="24">
      <c r="A64" s="174">
        <v>42889</v>
      </c>
      <c r="B64" s="51">
        <v>37775</v>
      </c>
      <c r="C64"/>
      <c r="D64" s="52">
        <v>333.93</v>
      </c>
      <c r="E64" s="16"/>
    </row>
    <row r="65" spans="1:4" ht="23.25">
      <c r="A65" s="174">
        <v>42890</v>
      </c>
      <c r="B65" s="51">
        <v>37776</v>
      </c>
      <c r="C65"/>
      <c r="D65" s="52">
        <v>333.75</v>
      </c>
    </row>
    <row r="66" spans="1:4" ht="23.25">
      <c r="A66" s="174">
        <v>42891</v>
      </c>
      <c r="B66" s="51">
        <v>37777</v>
      </c>
      <c r="C66"/>
      <c r="D66" s="52">
        <v>333.73</v>
      </c>
    </row>
    <row r="67" spans="1:4" ht="23.25">
      <c r="A67" s="174">
        <v>42892</v>
      </c>
      <c r="B67" s="51">
        <v>37778</v>
      </c>
      <c r="C67"/>
      <c r="D67" s="52">
        <v>333.54</v>
      </c>
    </row>
    <row r="68" spans="1:4" ht="23.25">
      <c r="A68" s="174">
        <v>42893</v>
      </c>
      <c r="B68" s="51">
        <v>37779</v>
      </c>
      <c r="C68"/>
      <c r="D68" s="52">
        <v>333.37</v>
      </c>
    </row>
    <row r="69" spans="1:4" ht="23.25">
      <c r="A69" s="174">
        <v>42894</v>
      </c>
      <c r="B69" s="51">
        <v>37780</v>
      </c>
      <c r="C69"/>
      <c r="D69" s="52">
        <v>333.69</v>
      </c>
    </row>
    <row r="70" spans="1:4" ht="23.25">
      <c r="A70" s="174">
        <v>42895</v>
      </c>
      <c r="B70" s="51">
        <v>37781</v>
      </c>
      <c r="C70"/>
      <c r="D70" s="52">
        <v>334.15</v>
      </c>
    </row>
    <row r="71" spans="1:4" ht="23.25">
      <c r="A71" s="174">
        <v>42896</v>
      </c>
      <c r="B71" s="51">
        <v>37782</v>
      </c>
      <c r="C71"/>
      <c r="D71" s="52">
        <v>334.02</v>
      </c>
    </row>
    <row r="72" spans="1:4" ht="23.25">
      <c r="A72" s="174">
        <v>42897</v>
      </c>
      <c r="B72" s="51">
        <v>37783</v>
      </c>
      <c r="C72"/>
      <c r="D72" s="52">
        <v>333.96</v>
      </c>
    </row>
    <row r="73" spans="1:5" ht="23.25">
      <c r="A73" s="174">
        <v>42898</v>
      </c>
      <c r="B73" s="51">
        <v>37784</v>
      </c>
      <c r="C73"/>
      <c r="D73" s="52">
        <v>333.97</v>
      </c>
      <c r="E73" s="53">
        <v>333.93</v>
      </c>
    </row>
    <row r="74" spans="1:4" ht="23.25">
      <c r="A74" s="174">
        <v>42899</v>
      </c>
      <c r="B74" s="51">
        <v>37785</v>
      </c>
      <c r="C74"/>
      <c r="D74" s="52">
        <v>333.97</v>
      </c>
    </row>
    <row r="75" spans="1:4" ht="23.25">
      <c r="A75" s="174">
        <v>42900</v>
      </c>
      <c r="B75" s="51">
        <v>37786</v>
      </c>
      <c r="C75"/>
      <c r="D75" s="52">
        <v>333.77</v>
      </c>
    </row>
    <row r="76" spans="1:4" ht="23.25">
      <c r="A76" s="174">
        <v>42901</v>
      </c>
      <c r="B76" s="51">
        <v>37787</v>
      </c>
      <c r="C76"/>
      <c r="D76" s="52">
        <v>333.74</v>
      </c>
    </row>
    <row r="77" spans="1:4" ht="23.25">
      <c r="A77" s="174">
        <v>42902</v>
      </c>
      <c r="B77" s="51">
        <v>37788</v>
      </c>
      <c r="C77"/>
      <c r="D77" s="52">
        <v>333.76</v>
      </c>
    </row>
    <row r="78" spans="1:4" ht="23.25">
      <c r="A78" s="174">
        <v>42903</v>
      </c>
      <c r="B78" s="51">
        <v>37789</v>
      </c>
      <c r="C78"/>
      <c r="D78" s="52">
        <v>333.77</v>
      </c>
    </row>
    <row r="79" spans="1:4" ht="23.25">
      <c r="A79" s="174">
        <v>42904</v>
      </c>
      <c r="B79" s="51">
        <v>37790</v>
      </c>
      <c r="C79"/>
      <c r="D79" s="52">
        <v>333.74</v>
      </c>
    </row>
    <row r="80" spans="1:4" ht="23.25">
      <c r="A80" s="174">
        <v>42905</v>
      </c>
      <c r="B80" s="51">
        <v>37791</v>
      </c>
      <c r="C80"/>
      <c r="D80" s="52">
        <v>333.35</v>
      </c>
    </row>
    <row r="81" spans="1:5" ht="23.25">
      <c r="A81" s="174">
        <v>42906</v>
      </c>
      <c r="B81" s="51">
        <v>37792</v>
      </c>
      <c r="C81"/>
      <c r="D81" s="52">
        <v>333.22</v>
      </c>
      <c r="E81" s="59"/>
    </row>
    <row r="82" spans="1:5" ht="23.25">
      <c r="A82" s="174">
        <v>42907</v>
      </c>
      <c r="B82" s="51">
        <v>37793</v>
      </c>
      <c r="C82"/>
      <c r="D82" s="52">
        <v>333.22</v>
      </c>
      <c r="E82" s="53">
        <v>333.22</v>
      </c>
    </row>
    <row r="83" spans="1:4" ht="23.25">
      <c r="A83" s="174">
        <v>42908</v>
      </c>
      <c r="B83" s="51">
        <v>37794</v>
      </c>
      <c r="C83"/>
      <c r="D83" s="52">
        <v>333.22</v>
      </c>
    </row>
    <row r="84" spans="1:4" ht="23.25">
      <c r="A84" s="174">
        <v>42909</v>
      </c>
      <c r="B84" s="51">
        <v>37795</v>
      </c>
      <c r="C84"/>
      <c r="D84" s="52">
        <v>333.22</v>
      </c>
    </row>
    <row r="85" spans="1:4" ht="23.25">
      <c r="A85" s="174">
        <v>42910</v>
      </c>
      <c r="B85" s="51">
        <v>37796</v>
      </c>
      <c r="C85"/>
      <c r="D85" s="52">
        <v>333.2</v>
      </c>
    </row>
    <row r="86" spans="1:4" ht="23.25">
      <c r="A86" s="174">
        <v>42911</v>
      </c>
      <c r="B86" s="51">
        <v>37797</v>
      </c>
      <c r="C86"/>
      <c r="D86" s="52">
        <v>333.2</v>
      </c>
    </row>
    <row r="87" spans="1:4" ht="23.25">
      <c r="A87" s="174">
        <v>42912</v>
      </c>
      <c r="B87" s="51">
        <v>37798</v>
      </c>
      <c r="C87"/>
      <c r="D87" s="52">
        <v>333.17</v>
      </c>
    </row>
    <row r="88" spans="1:4" ht="23.25">
      <c r="A88" s="174">
        <v>42913</v>
      </c>
      <c r="B88" s="51">
        <v>37799</v>
      </c>
      <c r="C88"/>
      <c r="D88" s="52">
        <v>333.18</v>
      </c>
    </row>
    <row r="89" spans="1:4" ht="23.25">
      <c r="A89" s="174">
        <v>42914</v>
      </c>
      <c r="B89" s="51">
        <v>37800</v>
      </c>
      <c r="C89"/>
      <c r="D89" s="52">
        <v>334.03</v>
      </c>
    </row>
    <row r="90" spans="1:5" ht="23.25">
      <c r="A90" s="174">
        <v>42915</v>
      </c>
      <c r="B90" s="51">
        <v>37801</v>
      </c>
      <c r="C90"/>
      <c r="D90" s="52">
        <v>334.45</v>
      </c>
      <c r="E90" s="53">
        <v>334.16</v>
      </c>
    </row>
    <row r="91" spans="1:4" ht="23.25">
      <c r="A91" s="174">
        <v>42916</v>
      </c>
      <c r="B91" s="51">
        <v>37802</v>
      </c>
      <c r="C91"/>
      <c r="D91" s="52">
        <v>333.82</v>
      </c>
    </row>
    <row r="92" spans="1:4" ht="23.25">
      <c r="A92" s="174">
        <v>42917</v>
      </c>
      <c r="B92" s="51">
        <v>37803</v>
      </c>
      <c r="C92"/>
      <c r="D92" s="52">
        <v>333.3</v>
      </c>
    </row>
    <row r="93" spans="1:4" ht="23.25">
      <c r="A93" s="174">
        <v>42918</v>
      </c>
      <c r="B93" s="51">
        <v>37804</v>
      </c>
      <c r="C93"/>
      <c r="D93" s="52">
        <v>333.9</v>
      </c>
    </row>
    <row r="94" spans="1:5" ht="23.25">
      <c r="A94" s="174">
        <v>42919</v>
      </c>
      <c r="B94" s="51">
        <v>37805</v>
      </c>
      <c r="C94"/>
      <c r="D94" s="52">
        <v>333.56</v>
      </c>
      <c r="E94" s="53">
        <v>333.4</v>
      </c>
    </row>
    <row r="95" spans="1:4" ht="23.25">
      <c r="A95" s="174">
        <v>42920</v>
      </c>
      <c r="B95" s="51">
        <v>37806</v>
      </c>
      <c r="C95"/>
      <c r="D95" s="52">
        <v>333.27</v>
      </c>
    </row>
    <row r="96" spans="1:4" ht="23.25">
      <c r="A96" s="174">
        <v>42921</v>
      </c>
      <c r="B96" s="51">
        <v>37807</v>
      </c>
      <c r="C96"/>
      <c r="D96" s="52">
        <v>333.18</v>
      </c>
    </row>
    <row r="97" spans="1:4" ht="23.25">
      <c r="A97" s="174">
        <v>42922</v>
      </c>
      <c r="B97" s="51">
        <v>37808</v>
      </c>
      <c r="C97"/>
      <c r="D97" s="52">
        <v>333.2</v>
      </c>
    </row>
    <row r="98" spans="1:4" ht="23.25">
      <c r="A98" s="174">
        <v>42923</v>
      </c>
      <c r="B98" s="51">
        <v>37809</v>
      </c>
      <c r="C98"/>
      <c r="D98" s="52">
        <v>333.2</v>
      </c>
    </row>
    <row r="99" spans="1:4" ht="23.25">
      <c r="A99" s="174">
        <v>42924</v>
      </c>
      <c r="B99" s="51">
        <v>37810</v>
      </c>
      <c r="C99"/>
      <c r="D99" s="52">
        <v>333.2</v>
      </c>
    </row>
    <row r="100" spans="1:4" ht="23.25">
      <c r="A100" s="174">
        <v>42925</v>
      </c>
      <c r="B100" s="51">
        <v>37811</v>
      </c>
      <c r="C100"/>
      <c r="D100" s="52">
        <v>333.2</v>
      </c>
    </row>
    <row r="101" spans="1:4" ht="23.25">
      <c r="A101" s="174">
        <v>42926</v>
      </c>
      <c r="B101" s="51">
        <v>37812</v>
      </c>
      <c r="C101"/>
      <c r="D101" s="52">
        <v>333.17</v>
      </c>
    </row>
    <row r="102" spans="1:4" ht="23.25">
      <c r="A102" s="174">
        <v>42927</v>
      </c>
      <c r="B102" s="51">
        <v>37813</v>
      </c>
      <c r="C102"/>
      <c r="D102" s="52">
        <v>333.16</v>
      </c>
    </row>
    <row r="103" spans="1:4" ht="23.25">
      <c r="A103" s="174">
        <v>42928</v>
      </c>
      <c r="B103" s="51">
        <v>37814</v>
      </c>
      <c r="C103"/>
      <c r="D103" s="52">
        <v>333.44</v>
      </c>
    </row>
    <row r="104" spans="1:4" ht="23.25">
      <c r="A104" s="174">
        <v>42929</v>
      </c>
      <c r="B104" s="51">
        <v>37815</v>
      </c>
      <c r="C104"/>
      <c r="D104" s="52">
        <v>334.34</v>
      </c>
    </row>
    <row r="105" spans="1:4" ht="23.25">
      <c r="A105" s="174">
        <v>42930</v>
      </c>
      <c r="B105" s="51">
        <v>37816</v>
      </c>
      <c r="C105"/>
      <c r="D105" s="52">
        <v>334.32</v>
      </c>
    </row>
    <row r="106" spans="1:4" ht="23.25">
      <c r="A106" s="174">
        <v>42931</v>
      </c>
      <c r="B106" s="51">
        <v>37817</v>
      </c>
      <c r="C106"/>
      <c r="D106" s="52">
        <v>333.91</v>
      </c>
    </row>
    <row r="107" spans="1:4" ht="23.25">
      <c r="A107" s="174">
        <v>42932</v>
      </c>
      <c r="B107" s="51">
        <v>37818</v>
      </c>
      <c r="C107"/>
      <c r="D107" s="52">
        <v>333.86</v>
      </c>
    </row>
    <row r="108" spans="1:4" ht="23.25">
      <c r="A108" s="174">
        <v>42933</v>
      </c>
      <c r="B108" s="51">
        <v>37819</v>
      </c>
      <c r="C108"/>
      <c r="D108" s="52">
        <v>334.58</v>
      </c>
    </row>
    <row r="109" spans="1:5" ht="23.25">
      <c r="A109" s="174">
        <v>42934</v>
      </c>
      <c r="B109" s="51">
        <v>37820</v>
      </c>
      <c r="C109"/>
      <c r="D109" s="52">
        <v>335.37</v>
      </c>
      <c r="E109" s="53">
        <v>335.31</v>
      </c>
    </row>
    <row r="110" spans="1:4" ht="23.25">
      <c r="A110" s="174">
        <v>42935</v>
      </c>
      <c r="B110" s="51">
        <v>37821</v>
      </c>
      <c r="C110"/>
      <c r="D110" s="52">
        <v>335.11</v>
      </c>
    </row>
    <row r="111" spans="1:4" ht="23.25">
      <c r="A111" s="174">
        <v>42936</v>
      </c>
      <c r="B111" s="51">
        <v>37822</v>
      </c>
      <c r="C111"/>
      <c r="D111" s="52">
        <v>334.91</v>
      </c>
    </row>
    <row r="112" spans="1:4" ht="23.25">
      <c r="A112" s="174">
        <v>42937</v>
      </c>
      <c r="B112" s="51">
        <v>37823</v>
      </c>
      <c r="C112"/>
      <c r="D112" s="52">
        <v>334.9</v>
      </c>
    </row>
    <row r="113" spans="1:5" ht="24">
      <c r="A113" s="174">
        <v>42938</v>
      </c>
      <c r="B113" s="51">
        <v>37824</v>
      </c>
      <c r="C113"/>
      <c r="D113" s="52">
        <v>335.29</v>
      </c>
      <c r="E113" s="16"/>
    </row>
    <row r="114" spans="1:5" ht="23.25">
      <c r="A114" s="174">
        <v>42939</v>
      </c>
      <c r="B114" s="51">
        <v>37825</v>
      </c>
      <c r="C114"/>
      <c r="D114" s="52">
        <v>335.92</v>
      </c>
      <c r="E114" s="53">
        <v>335.91</v>
      </c>
    </row>
    <row r="115" spans="1:5" ht="23.25">
      <c r="A115" s="174">
        <v>42940</v>
      </c>
      <c r="B115" s="51">
        <v>37826</v>
      </c>
      <c r="C115"/>
      <c r="D115" s="52">
        <v>335.35</v>
      </c>
      <c r="E115" s="59"/>
    </row>
    <row r="116" spans="1:4" ht="23.25">
      <c r="A116" s="174">
        <v>42941</v>
      </c>
      <c r="B116" s="51">
        <v>37827</v>
      </c>
      <c r="C116"/>
      <c r="D116" s="52">
        <v>334.5</v>
      </c>
    </row>
    <row r="117" spans="1:4" ht="23.25">
      <c r="A117" s="174">
        <v>42942</v>
      </c>
      <c r="B117" s="51">
        <v>37828</v>
      </c>
      <c r="C117"/>
      <c r="D117" s="52">
        <v>334.84</v>
      </c>
    </row>
    <row r="118" spans="1:5" ht="24">
      <c r="A118" s="174">
        <v>42943</v>
      </c>
      <c r="B118" s="51">
        <v>37829</v>
      </c>
      <c r="C118"/>
      <c r="D118" s="52">
        <v>334.87</v>
      </c>
      <c r="E118" s="16"/>
    </row>
    <row r="119" spans="1:5" ht="23.25">
      <c r="A119" s="174">
        <v>42944</v>
      </c>
      <c r="B119" s="51">
        <v>37830</v>
      </c>
      <c r="C119"/>
      <c r="D119" s="52">
        <v>334.36</v>
      </c>
      <c r="E119" s="59"/>
    </row>
    <row r="120" spans="1:4" ht="23.25">
      <c r="A120" s="174">
        <v>42945</v>
      </c>
      <c r="B120" s="51">
        <v>37831</v>
      </c>
      <c r="C120"/>
      <c r="D120" s="52">
        <v>334.29</v>
      </c>
    </row>
    <row r="121" spans="1:4" ht="23.25">
      <c r="A121" s="174">
        <v>42946</v>
      </c>
      <c r="B121" s="51">
        <v>37832</v>
      </c>
      <c r="C121"/>
      <c r="D121" s="52">
        <v>333.89</v>
      </c>
    </row>
    <row r="122" spans="1:4" ht="23.25">
      <c r="A122" s="174">
        <v>42947</v>
      </c>
      <c r="B122" s="51">
        <v>37833</v>
      </c>
      <c r="C122"/>
      <c r="D122" s="52">
        <v>333.75</v>
      </c>
    </row>
    <row r="123" spans="1:4" ht="23.25">
      <c r="A123" s="174">
        <v>42948</v>
      </c>
      <c r="B123" s="51">
        <v>37834</v>
      </c>
      <c r="C123"/>
      <c r="D123" s="52">
        <v>333.58</v>
      </c>
    </row>
    <row r="124" spans="1:4" ht="23.25">
      <c r="A124" s="174">
        <v>42949</v>
      </c>
      <c r="B124" s="51">
        <v>37835</v>
      </c>
      <c r="C124"/>
      <c r="D124" s="52">
        <v>333.39</v>
      </c>
    </row>
    <row r="125" spans="1:5" ht="23.25">
      <c r="A125" s="174">
        <v>42950</v>
      </c>
      <c r="B125" s="51">
        <v>37836</v>
      </c>
      <c r="C125"/>
      <c r="D125" s="52">
        <v>333.32</v>
      </c>
      <c r="E125" s="53">
        <v>333.3</v>
      </c>
    </row>
    <row r="126" spans="1:4" ht="23.25">
      <c r="A126" s="174">
        <v>42951</v>
      </c>
      <c r="B126" s="51">
        <v>37837</v>
      </c>
      <c r="C126"/>
      <c r="D126" s="52">
        <v>333.34</v>
      </c>
    </row>
    <row r="127" spans="1:4" ht="23.25">
      <c r="A127" s="174">
        <v>42952</v>
      </c>
      <c r="B127" s="51">
        <v>37838</v>
      </c>
      <c r="C127"/>
      <c r="D127" s="52">
        <v>333.45</v>
      </c>
    </row>
    <row r="128" spans="1:4" ht="23.25">
      <c r="A128" s="174">
        <v>42953</v>
      </c>
      <c r="B128" s="51">
        <v>37839</v>
      </c>
      <c r="C128"/>
      <c r="D128" s="52">
        <v>333.43</v>
      </c>
    </row>
    <row r="129" spans="1:4" ht="23.25">
      <c r="A129" s="174">
        <v>42954</v>
      </c>
      <c r="B129" s="51">
        <v>37840</v>
      </c>
      <c r="C129"/>
      <c r="D129" s="52">
        <v>333.68</v>
      </c>
    </row>
    <row r="130" spans="1:4" ht="23.25">
      <c r="A130" s="174">
        <v>42955</v>
      </c>
      <c r="B130" s="51">
        <v>37841</v>
      </c>
      <c r="C130"/>
      <c r="D130" s="52">
        <v>333.65</v>
      </c>
    </row>
    <row r="131" spans="1:4" ht="23.25">
      <c r="A131" s="174">
        <v>42956</v>
      </c>
      <c r="B131" s="51">
        <v>37842</v>
      </c>
      <c r="C131"/>
      <c r="D131" s="52">
        <v>333.45</v>
      </c>
    </row>
    <row r="132" spans="1:4" ht="23.25">
      <c r="A132" s="174">
        <v>42957</v>
      </c>
      <c r="B132" s="51">
        <v>37843</v>
      </c>
      <c r="C132"/>
      <c r="D132" s="52">
        <v>333.4</v>
      </c>
    </row>
    <row r="133" spans="1:4" ht="23.25">
      <c r="A133" s="174">
        <v>42958</v>
      </c>
      <c r="B133" s="51">
        <v>37844</v>
      </c>
      <c r="C133"/>
      <c r="D133" s="52">
        <v>333.31</v>
      </c>
    </row>
    <row r="134" spans="1:4" ht="23.25">
      <c r="A134" s="174">
        <v>42959</v>
      </c>
      <c r="B134" s="51">
        <v>37845</v>
      </c>
      <c r="C134"/>
      <c r="D134" s="52">
        <v>333.28</v>
      </c>
    </row>
    <row r="135" spans="1:5" ht="23.25">
      <c r="A135" s="174">
        <v>42960</v>
      </c>
      <c r="B135" s="51">
        <v>37846</v>
      </c>
      <c r="C135"/>
      <c r="D135" s="52">
        <v>333.28</v>
      </c>
      <c r="E135" s="59"/>
    </row>
    <row r="136" spans="1:4" ht="23.25">
      <c r="A136" s="174">
        <v>42961</v>
      </c>
      <c r="B136" s="51">
        <v>37847</v>
      </c>
      <c r="C136"/>
      <c r="D136" s="52">
        <v>333.24</v>
      </c>
    </row>
    <row r="137" spans="1:4" ht="23.25">
      <c r="A137" s="174">
        <v>42962</v>
      </c>
      <c r="B137" s="51">
        <v>37848</v>
      </c>
      <c r="C137"/>
      <c r="D137" s="52">
        <v>333.2</v>
      </c>
    </row>
    <row r="138" spans="1:5" ht="23.25">
      <c r="A138" s="174">
        <v>42963</v>
      </c>
      <c r="B138" s="51">
        <v>37849</v>
      </c>
      <c r="C138"/>
      <c r="D138" s="52">
        <v>333.29</v>
      </c>
      <c r="E138" s="53">
        <v>333.15</v>
      </c>
    </row>
    <row r="139" spans="1:4" ht="23.25">
      <c r="A139" s="174">
        <v>42964</v>
      </c>
      <c r="B139" s="51">
        <v>37850</v>
      </c>
      <c r="C139"/>
      <c r="D139" s="52">
        <v>333.54</v>
      </c>
    </row>
    <row r="140" spans="1:4" ht="23.25">
      <c r="A140" s="174">
        <v>42965</v>
      </c>
      <c r="B140" s="51">
        <v>37851</v>
      </c>
      <c r="C140"/>
      <c r="D140" s="52">
        <v>333.58</v>
      </c>
    </row>
    <row r="141" spans="1:4" ht="23.25">
      <c r="A141" s="174">
        <v>42966</v>
      </c>
      <c r="B141" s="51">
        <v>37852</v>
      </c>
      <c r="C141"/>
      <c r="D141" s="52">
        <v>333.57</v>
      </c>
    </row>
    <row r="142" spans="1:4" ht="23.25">
      <c r="A142" s="174">
        <v>42967</v>
      </c>
      <c r="B142" s="51">
        <v>37853</v>
      </c>
      <c r="C142"/>
      <c r="D142" s="52">
        <v>333.59</v>
      </c>
    </row>
    <row r="143" spans="1:4" ht="23.25">
      <c r="A143" s="174">
        <v>42968</v>
      </c>
      <c r="B143" s="51">
        <v>37854</v>
      </c>
      <c r="C143"/>
      <c r="D143" s="52">
        <v>333.6</v>
      </c>
    </row>
    <row r="144" spans="1:4" ht="23.25">
      <c r="A144" s="174">
        <v>42969</v>
      </c>
      <c r="B144" s="51">
        <v>37855</v>
      </c>
      <c r="C144"/>
      <c r="D144" s="52">
        <v>333.64</v>
      </c>
    </row>
    <row r="145" spans="1:4" ht="23.25">
      <c r="A145" s="174">
        <v>42970</v>
      </c>
      <c r="B145" s="51">
        <v>37856</v>
      </c>
      <c r="C145"/>
      <c r="D145" s="52">
        <v>333.67</v>
      </c>
    </row>
    <row r="146" spans="1:5" ht="23.25">
      <c r="A146" s="174">
        <v>42971</v>
      </c>
      <c r="B146" s="51">
        <v>37857</v>
      </c>
      <c r="C146"/>
      <c r="D146" s="52">
        <v>333.61</v>
      </c>
      <c r="E146" s="53">
        <v>333.4</v>
      </c>
    </row>
    <row r="147" spans="1:4" ht="23.25">
      <c r="A147" s="174">
        <v>42972</v>
      </c>
      <c r="B147" s="51">
        <v>37858</v>
      </c>
      <c r="C147"/>
      <c r="D147" s="52">
        <v>334</v>
      </c>
    </row>
    <row r="148" spans="1:4" ht="23.25">
      <c r="A148" s="174">
        <v>42973</v>
      </c>
      <c r="B148" s="51">
        <v>37859</v>
      </c>
      <c r="C148"/>
      <c r="D148" s="52">
        <v>333.98</v>
      </c>
    </row>
    <row r="149" spans="1:5" ht="24">
      <c r="A149" s="174">
        <v>42974</v>
      </c>
      <c r="B149" s="51">
        <v>37860</v>
      </c>
      <c r="C149"/>
      <c r="D149" s="52">
        <v>334.56</v>
      </c>
      <c r="E149" s="16"/>
    </row>
    <row r="150" spans="1:4" ht="23.25">
      <c r="A150" s="174">
        <v>42975</v>
      </c>
      <c r="B150" s="51">
        <v>37861</v>
      </c>
      <c r="C150"/>
      <c r="D150" s="52">
        <v>334.47</v>
      </c>
    </row>
    <row r="151" spans="1:4" ht="23.25">
      <c r="A151" s="174">
        <v>42976</v>
      </c>
      <c r="B151" s="51">
        <v>37862</v>
      </c>
      <c r="C151"/>
      <c r="D151" s="52">
        <v>334.49</v>
      </c>
    </row>
    <row r="152" spans="1:4" ht="23.25">
      <c r="A152" s="174">
        <v>42977</v>
      </c>
      <c r="B152" s="51">
        <v>37863</v>
      </c>
      <c r="C152"/>
      <c r="D152" s="52">
        <v>334.26</v>
      </c>
    </row>
    <row r="153" spans="1:4" ht="23.25">
      <c r="A153" s="174">
        <v>42978</v>
      </c>
      <c r="B153" s="51">
        <v>37864</v>
      </c>
      <c r="C153"/>
      <c r="D153" s="52">
        <v>334.42</v>
      </c>
    </row>
    <row r="154" spans="1:4" ht="23.25">
      <c r="A154" s="174">
        <v>42979</v>
      </c>
      <c r="B154" s="51">
        <v>37865</v>
      </c>
      <c r="C154"/>
      <c r="D154" s="52">
        <v>334.35</v>
      </c>
    </row>
    <row r="155" spans="1:4" ht="23.25">
      <c r="A155" s="174">
        <v>42980</v>
      </c>
      <c r="B155" s="51">
        <v>37866</v>
      </c>
      <c r="C155"/>
      <c r="D155" s="52">
        <v>334.2</v>
      </c>
    </row>
    <row r="156" spans="1:4" ht="23.25">
      <c r="A156" s="174">
        <v>42981</v>
      </c>
      <c r="B156" s="51">
        <v>37867</v>
      </c>
      <c r="C156"/>
      <c r="D156" s="52">
        <v>334.18</v>
      </c>
    </row>
    <row r="157" spans="1:5" ht="23.25">
      <c r="A157" s="174">
        <v>42982</v>
      </c>
      <c r="B157" s="51">
        <v>37868</v>
      </c>
      <c r="C157"/>
      <c r="D157" s="52">
        <v>333.89</v>
      </c>
      <c r="E157" s="53">
        <v>333.8</v>
      </c>
    </row>
    <row r="158" spans="1:4" ht="23.25">
      <c r="A158" s="174">
        <v>42983</v>
      </c>
      <c r="B158" s="51">
        <v>37869</v>
      </c>
      <c r="C158"/>
      <c r="D158" s="52">
        <v>333.96</v>
      </c>
    </row>
    <row r="159" spans="1:4" ht="23.25">
      <c r="A159" s="174">
        <v>42984</v>
      </c>
      <c r="B159" s="51">
        <v>37870</v>
      </c>
      <c r="C159"/>
      <c r="D159" s="52">
        <v>333.97</v>
      </c>
    </row>
    <row r="160" spans="1:4" ht="23.25">
      <c r="A160" s="174">
        <v>42985</v>
      </c>
      <c r="B160" s="51">
        <v>37871</v>
      </c>
      <c r="C160"/>
      <c r="D160" s="52">
        <v>333.82</v>
      </c>
    </row>
    <row r="161" spans="1:4" ht="23.25">
      <c r="A161" s="174">
        <v>42986</v>
      </c>
      <c r="B161" s="51">
        <v>37872</v>
      </c>
      <c r="C161"/>
      <c r="D161" s="52">
        <v>333.96</v>
      </c>
    </row>
    <row r="162" spans="1:4" ht="23.25">
      <c r="A162" s="174">
        <v>42987</v>
      </c>
      <c r="B162" s="51">
        <v>37873</v>
      </c>
      <c r="C162"/>
      <c r="D162" s="52">
        <v>333.92</v>
      </c>
    </row>
    <row r="163" spans="1:4" ht="23.25">
      <c r="A163" s="174">
        <v>42988</v>
      </c>
      <c r="B163" s="51">
        <v>37874</v>
      </c>
      <c r="C163"/>
      <c r="D163" s="52">
        <v>333.9</v>
      </c>
    </row>
    <row r="164" spans="1:4" ht="23.25">
      <c r="A164" s="174">
        <v>42989</v>
      </c>
      <c r="B164" s="51">
        <v>37875</v>
      </c>
      <c r="C164"/>
      <c r="D164" s="52">
        <v>333.81</v>
      </c>
    </row>
    <row r="165" spans="1:4" ht="23.25">
      <c r="A165" s="174">
        <v>42990</v>
      </c>
      <c r="B165" s="51">
        <v>37876</v>
      </c>
      <c r="C165"/>
      <c r="D165" s="52">
        <v>333.66</v>
      </c>
    </row>
    <row r="166" spans="1:4" ht="23.25">
      <c r="A166" s="174">
        <v>42991</v>
      </c>
      <c r="B166" s="51">
        <v>37877</v>
      </c>
      <c r="C166"/>
      <c r="D166" s="52">
        <v>333.65</v>
      </c>
    </row>
    <row r="167" spans="1:4" ht="23.25">
      <c r="A167" s="174">
        <v>42992</v>
      </c>
      <c r="B167" s="51">
        <v>37878</v>
      </c>
      <c r="C167"/>
      <c r="D167" s="52">
        <v>333.64</v>
      </c>
    </row>
    <row r="168" spans="1:4" ht="23.25">
      <c r="A168" s="174">
        <v>42993</v>
      </c>
      <c r="B168" s="51">
        <v>37879</v>
      </c>
      <c r="C168"/>
      <c r="D168" s="52">
        <v>333.62</v>
      </c>
    </row>
    <row r="169" spans="1:5" ht="24">
      <c r="A169" s="174">
        <v>42994</v>
      </c>
      <c r="B169" s="51">
        <v>37880</v>
      </c>
      <c r="C169"/>
      <c r="D169" s="52">
        <v>333.96</v>
      </c>
      <c r="E169" s="16"/>
    </row>
    <row r="170" spans="1:4" ht="23.25">
      <c r="A170" s="174">
        <v>42995</v>
      </c>
      <c r="B170" s="51">
        <v>37881</v>
      </c>
      <c r="C170"/>
      <c r="D170" s="52">
        <v>335.21</v>
      </c>
    </row>
    <row r="171" spans="1:5" ht="24">
      <c r="A171" s="174">
        <v>42996</v>
      </c>
      <c r="B171" s="51">
        <v>37882</v>
      </c>
      <c r="C171"/>
      <c r="D171" s="52">
        <v>335.81</v>
      </c>
      <c r="E171" s="16"/>
    </row>
    <row r="172" spans="1:5" ht="23.25">
      <c r="A172" s="174">
        <v>42997</v>
      </c>
      <c r="B172" s="51">
        <v>37883</v>
      </c>
      <c r="C172"/>
      <c r="D172" s="52">
        <v>334.97</v>
      </c>
      <c r="E172" s="53">
        <v>334.4</v>
      </c>
    </row>
    <row r="173" spans="1:4" ht="23.25">
      <c r="A173" s="174">
        <v>42998</v>
      </c>
      <c r="B173" s="51">
        <v>37884</v>
      </c>
      <c r="C173"/>
      <c r="D173" s="52">
        <v>334.18</v>
      </c>
    </row>
    <row r="174" spans="1:5" ht="24">
      <c r="A174" s="174">
        <v>42999</v>
      </c>
      <c r="B174" s="51">
        <v>37885</v>
      </c>
      <c r="C174"/>
      <c r="D174" s="52">
        <v>334.1</v>
      </c>
      <c r="E174" s="16"/>
    </row>
    <row r="175" spans="1:4" ht="23.25">
      <c r="A175" s="174">
        <v>43000</v>
      </c>
      <c r="B175" s="51">
        <v>37886</v>
      </c>
      <c r="C175"/>
      <c r="D175" s="52">
        <v>334.26</v>
      </c>
    </row>
    <row r="176" spans="1:4" ht="23.25">
      <c r="A176" s="174">
        <v>43001</v>
      </c>
      <c r="B176" s="51">
        <v>37887</v>
      </c>
      <c r="C176"/>
      <c r="D176" s="52">
        <v>334.14</v>
      </c>
    </row>
    <row r="177" spans="1:4" ht="23.25">
      <c r="A177" s="174">
        <v>43002</v>
      </c>
      <c r="B177" s="51">
        <v>37888</v>
      </c>
      <c r="C177"/>
      <c r="D177" s="52">
        <v>333.75</v>
      </c>
    </row>
    <row r="178" spans="1:4" ht="23.25">
      <c r="A178" s="174">
        <v>43003</v>
      </c>
      <c r="B178" s="51">
        <v>37889</v>
      </c>
      <c r="C178"/>
      <c r="D178" s="52">
        <v>333.77</v>
      </c>
    </row>
    <row r="179" spans="1:5" ht="23.25">
      <c r="A179" s="174">
        <v>43004</v>
      </c>
      <c r="B179" s="51">
        <v>37890</v>
      </c>
      <c r="C179"/>
      <c r="D179" s="52">
        <v>334.16</v>
      </c>
      <c r="E179" s="53">
        <v>333.68</v>
      </c>
    </row>
    <row r="180" spans="1:4" ht="23.25">
      <c r="A180" s="174">
        <v>43005</v>
      </c>
      <c r="B180" s="51">
        <v>37891</v>
      </c>
      <c r="C180"/>
      <c r="D180" s="52">
        <v>334.47</v>
      </c>
    </row>
    <row r="181" spans="1:4" ht="23.25">
      <c r="A181" s="174">
        <v>43006</v>
      </c>
      <c r="B181" s="51">
        <v>37892</v>
      </c>
      <c r="C181"/>
      <c r="D181" s="52">
        <v>334.01</v>
      </c>
    </row>
    <row r="182" spans="1:4" ht="23.25">
      <c r="A182" s="174">
        <v>43007</v>
      </c>
      <c r="B182" s="51">
        <v>37893</v>
      </c>
      <c r="C182"/>
      <c r="D182" s="52">
        <v>333.89</v>
      </c>
    </row>
    <row r="183" spans="1:4" ht="23.25">
      <c r="A183" s="174">
        <v>43008</v>
      </c>
      <c r="B183" s="51">
        <v>37894</v>
      </c>
      <c r="C183"/>
      <c r="D183" s="52">
        <v>333.9</v>
      </c>
    </row>
    <row r="184" spans="1:4" ht="23.25">
      <c r="A184" s="174">
        <v>43009</v>
      </c>
      <c r="B184" s="51">
        <v>37895</v>
      </c>
      <c r="C184"/>
      <c r="D184" s="52">
        <v>333.84</v>
      </c>
    </row>
    <row r="185" spans="1:5" ht="23.25">
      <c r="A185" s="174">
        <v>43010</v>
      </c>
      <c r="B185" s="51">
        <v>37896</v>
      </c>
      <c r="C185"/>
      <c r="D185" s="52">
        <v>333.75</v>
      </c>
      <c r="E185" s="53">
        <v>333.71</v>
      </c>
    </row>
    <row r="186" spans="1:4" ht="23.25">
      <c r="A186" s="174">
        <v>43011</v>
      </c>
      <c r="B186" s="51">
        <v>37897</v>
      </c>
      <c r="C186"/>
      <c r="D186" s="52">
        <v>333.7</v>
      </c>
    </row>
    <row r="187" spans="1:4" ht="23.25">
      <c r="A187" s="174">
        <v>43012</v>
      </c>
      <c r="B187" s="51">
        <v>37898</v>
      </c>
      <c r="C187"/>
      <c r="D187" s="52">
        <v>333.93</v>
      </c>
    </row>
    <row r="188" spans="1:4" ht="23.25">
      <c r="A188" s="174">
        <v>43013</v>
      </c>
      <c r="B188" s="51">
        <v>37899</v>
      </c>
      <c r="C188"/>
      <c r="D188" s="52">
        <v>333.86</v>
      </c>
    </row>
    <row r="189" spans="1:4" ht="23.25">
      <c r="A189" s="174">
        <v>43014</v>
      </c>
      <c r="B189" s="51">
        <v>37900</v>
      </c>
      <c r="C189"/>
      <c r="D189" s="52">
        <v>333.88</v>
      </c>
    </row>
    <row r="190" spans="1:4" ht="23.25">
      <c r="A190" s="174">
        <v>43015</v>
      </c>
      <c r="B190" s="51">
        <v>37901</v>
      </c>
      <c r="C190"/>
      <c r="D190" s="52">
        <v>333.84</v>
      </c>
    </row>
    <row r="191" spans="1:4" ht="23.25">
      <c r="A191" s="174">
        <v>43016</v>
      </c>
      <c r="B191" s="51">
        <v>37902</v>
      </c>
      <c r="C191"/>
      <c r="D191" s="52">
        <v>333.83</v>
      </c>
    </row>
    <row r="192" spans="1:4" ht="23.25">
      <c r="A192" s="174">
        <v>43017</v>
      </c>
      <c r="B192" s="51">
        <v>37903</v>
      </c>
      <c r="C192"/>
      <c r="D192" s="52">
        <v>333.9</v>
      </c>
    </row>
    <row r="193" spans="1:4" ht="23.25">
      <c r="A193" s="174">
        <v>43018</v>
      </c>
      <c r="B193" s="51">
        <v>37904</v>
      </c>
      <c r="C193"/>
      <c r="D193" s="52">
        <v>333.85</v>
      </c>
    </row>
    <row r="194" spans="1:4" ht="23.25">
      <c r="A194" s="174">
        <v>43019</v>
      </c>
      <c r="B194" s="51">
        <v>37905</v>
      </c>
      <c r="C194"/>
      <c r="D194" s="52">
        <v>334.36</v>
      </c>
    </row>
    <row r="195" spans="1:4" ht="23.25">
      <c r="A195" s="174">
        <v>43020</v>
      </c>
      <c r="B195" s="51">
        <v>37906</v>
      </c>
      <c r="C195"/>
      <c r="D195" s="52">
        <v>334.98</v>
      </c>
    </row>
    <row r="196" spans="1:4" ht="23.25">
      <c r="A196" s="174">
        <v>43021</v>
      </c>
      <c r="B196" s="51">
        <v>37907</v>
      </c>
      <c r="C196"/>
      <c r="D196" s="52">
        <v>334.9</v>
      </c>
    </row>
    <row r="197" spans="1:4" ht="23.25">
      <c r="A197" s="174">
        <v>43022</v>
      </c>
      <c r="B197" s="51">
        <v>37908</v>
      </c>
      <c r="C197"/>
      <c r="D197" s="52">
        <v>334.77</v>
      </c>
    </row>
    <row r="198" spans="1:4" ht="23.25">
      <c r="A198" s="174">
        <v>43023</v>
      </c>
      <c r="B198" s="51">
        <v>37909</v>
      </c>
      <c r="C198"/>
      <c r="D198" s="52">
        <v>334.63</v>
      </c>
    </row>
    <row r="199" spans="1:5" ht="23.25">
      <c r="A199" s="174">
        <v>43024</v>
      </c>
      <c r="B199" s="51">
        <v>37910</v>
      </c>
      <c r="C199"/>
      <c r="D199" s="52">
        <v>334.8</v>
      </c>
      <c r="E199" s="59"/>
    </row>
    <row r="200" spans="1:4" ht="23.25">
      <c r="A200" s="174">
        <v>43025</v>
      </c>
      <c r="B200" s="51">
        <v>37911</v>
      </c>
      <c r="C200"/>
      <c r="D200" s="52">
        <v>334.62</v>
      </c>
    </row>
    <row r="201" spans="1:5" ht="23.25">
      <c r="A201" s="174">
        <v>43026</v>
      </c>
      <c r="B201" s="51">
        <v>37912</v>
      </c>
      <c r="C201"/>
      <c r="D201" s="52">
        <v>334.34</v>
      </c>
      <c r="E201" s="53">
        <v>334.31</v>
      </c>
    </row>
    <row r="202" spans="1:4" ht="23.25">
      <c r="A202" s="174">
        <v>43027</v>
      </c>
      <c r="B202" s="51">
        <v>37913</v>
      </c>
      <c r="C202"/>
      <c r="D202" s="52">
        <v>334.18</v>
      </c>
    </row>
    <row r="203" spans="1:4" ht="23.25">
      <c r="A203" s="174">
        <v>43028</v>
      </c>
      <c r="B203" s="51">
        <v>37914</v>
      </c>
      <c r="C203"/>
      <c r="D203" s="52">
        <v>334.06</v>
      </c>
    </row>
    <row r="204" spans="1:4" ht="23.25">
      <c r="A204" s="174">
        <v>43029</v>
      </c>
      <c r="B204" s="51">
        <v>37915</v>
      </c>
      <c r="C204"/>
      <c r="D204" s="52">
        <v>334.02</v>
      </c>
    </row>
    <row r="205" spans="1:4" ht="23.25">
      <c r="A205" s="174">
        <v>43030</v>
      </c>
      <c r="B205" s="51">
        <v>37916</v>
      </c>
      <c r="C205"/>
      <c r="D205" s="52">
        <v>333.99</v>
      </c>
    </row>
    <row r="206" spans="1:4" ht="23.25">
      <c r="A206" s="174">
        <v>43031</v>
      </c>
      <c r="B206" s="51">
        <v>37917</v>
      </c>
      <c r="C206"/>
      <c r="D206" s="52">
        <v>333.99</v>
      </c>
    </row>
    <row r="207" spans="1:5" ht="23.25">
      <c r="A207" s="174">
        <v>43032</v>
      </c>
      <c r="B207" s="51">
        <v>37918</v>
      </c>
      <c r="C207"/>
      <c r="D207" s="52">
        <v>334.44</v>
      </c>
      <c r="E207" s="53">
        <v>333.96</v>
      </c>
    </row>
    <row r="208" spans="1:4" ht="23.25">
      <c r="A208" s="174">
        <v>43033</v>
      </c>
      <c r="B208" s="51">
        <v>37919</v>
      </c>
      <c r="C208"/>
      <c r="D208" s="52">
        <v>335.88</v>
      </c>
    </row>
    <row r="209" spans="1:4" ht="23.25">
      <c r="A209" s="174">
        <v>43034</v>
      </c>
      <c r="B209" s="51">
        <v>37920</v>
      </c>
      <c r="C209"/>
      <c r="D209" s="52">
        <v>335.5</v>
      </c>
    </row>
    <row r="210" spans="1:4" ht="23.25">
      <c r="A210" s="174">
        <v>43035</v>
      </c>
      <c r="B210" s="51">
        <v>37921</v>
      </c>
      <c r="C210"/>
      <c r="D210" s="52">
        <v>334.29</v>
      </c>
    </row>
    <row r="211" spans="1:5" ht="24">
      <c r="A211" s="174">
        <v>43036</v>
      </c>
      <c r="B211" s="51">
        <v>37922</v>
      </c>
      <c r="C211"/>
      <c r="D211" s="52">
        <v>334.86</v>
      </c>
      <c r="E211" s="16"/>
    </row>
    <row r="212" spans="1:5" ht="23.25">
      <c r="A212" s="174">
        <v>43037</v>
      </c>
      <c r="B212" s="51">
        <v>37923</v>
      </c>
      <c r="C212"/>
      <c r="D212" s="52">
        <v>334.62</v>
      </c>
      <c r="E212" s="59"/>
    </row>
    <row r="213" spans="1:4" ht="23.25">
      <c r="A213" s="174">
        <v>43038</v>
      </c>
      <c r="B213" s="51">
        <v>37924</v>
      </c>
      <c r="C213"/>
      <c r="D213" s="52">
        <v>334.23</v>
      </c>
    </row>
    <row r="214" spans="1:4" ht="23.25">
      <c r="A214" s="174">
        <v>43039</v>
      </c>
      <c r="B214" s="51">
        <v>37925</v>
      </c>
      <c r="C214"/>
      <c r="D214" s="52">
        <v>334.02</v>
      </c>
    </row>
    <row r="215" spans="1:4" ht="23.25">
      <c r="A215" s="174">
        <v>43040</v>
      </c>
      <c r="B215" s="51">
        <v>37926</v>
      </c>
      <c r="C215"/>
      <c r="D215" s="52">
        <v>333.95</v>
      </c>
    </row>
    <row r="216" spans="1:4" ht="23.25">
      <c r="A216" s="174">
        <v>43041</v>
      </c>
      <c r="B216" s="51">
        <v>37927</v>
      </c>
      <c r="C216"/>
      <c r="D216" s="52">
        <v>333.92</v>
      </c>
    </row>
    <row r="217" spans="1:5" ht="23.25">
      <c r="A217" s="174">
        <v>43042</v>
      </c>
      <c r="B217" s="51">
        <v>37928</v>
      </c>
      <c r="C217"/>
      <c r="D217" s="52">
        <v>333.91</v>
      </c>
      <c r="E217" s="53">
        <v>333.9</v>
      </c>
    </row>
    <row r="218" spans="1:4" ht="23.25">
      <c r="A218" s="174">
        <v>43043</v>
      </c>
      <c r="B218" s="51">
        <v>37929</v>
      </c>
      <c r="C218"/>
      <c r="D218" s="52">
        <v>333.93</v>
      </c>
    </row>
    <row r="219" spans="1:4" ht="23.25">
      <c r="A219" s="174">
        <v>43044</v>
      </c>
      <c r="B219" s="51">
        <v>37930</v>
      </c>
      <c r="C219"/>
      <c r="D219" s="52">
        <v>333.94</v>
      </c>
    </row>
    <row r="220" spans="1:4" ht="23.25">
      <c r="A220" s="174">
        <v>43045</v>
      </c>
      <c r="B220" s="51">
        <v>37931</v>
      </c>
      <c r="C220"/>
      <c r="D220" s="52">
        <v>333.91</v>
      </c>
    </row>
    <row r="221" spans="1:4" ht="23.25">
      <c r="A221" s="174">
        <v>43046</v>
      </c>
      <c r="B221" s="51">
        <v>37932</v>
      </c>
      <c r="C221"/>
      <c r="D221" s="52">
        <v>333.9</v>
      </c>
    </row>
    <row r="222" spans="1:4" ht="23.25">
      <c r="A222" s="174">
        <v>43047</v>
      </c>
      <c r="B222" s="51">
        <v>37933</v>
      </c>
      <c r="C222"/>
      <c r="D222" s="52">
        <v>333.9</v>
      </c>
    </row>
    <row r="223" spans="1:4" ht="23.25">
      <c r="A223" s="174">
        <v>43048</v>
      </c>
      <c r="B223" s="51">
        <v>37934</v>
      </c>
      <c r="C223"/>
      <c r="D223" s="52">
        <v>333.9</v>
      </c>
    </row>
    <row r="224" spans="1:4" ht="23.25">
      <c r="A224" s="174">
        <v>43049</v>
      </c>
      <c r="B224" s="51">
        <v>37935</v>
      </c>
      <c r="C224"/>
      <c r="D224" s="52">
        <v>333.9</v>
      </c>
    </row>
    <row r="225" spans="1:4" ht="23.25">
      <c r="A225" s="174">
        <v>43050</v>
      </c>
      <c r="B225" s="51">
        <v>37936</v>
      </c>
      <c r="C225"/>
      <c r="D225" s="52">
        <v>333.9</v>
      </c>
    </row>
    <row r="226" spans="1:4" ht="23.25">
      <c r="A226" s="174">
        <v>43051</v>
      </c>
      <c r="B226" s="51">
        <v>37937</v>
      </c>
      <c r="C226"/>
      <c r="D226" s="52">
        <v>333.9</v>
      </c>
    </row>
    <row r="227" spans="1:5" ht="23.25">
      <c r="A227" s="174">
        <v>43052</v>
      </c>
      <c r="B227" s="51">
        <v>37938</v>
      </c>
      <c r="C227"/>
      <c r="D227" s="52">
        <v>333.9</v>
      </c>
      <c r="E227" s="53">
        <v>333.9</v>
      </c>
    </row>
    <row r="228" spans="1:4" ht="23.25">
      <c r="A228" s="174">
        <v>43053</v>
      </c>
      <c r="B228" s="51">
        <v>37939</v>
      </c>
      <c r="C228"/>
      <c r="D228" s="52">
        <v>333.9</v>
      </c>
    </row>
    <row r="229" spans="1:5" ht="24">
      <c r="A229" s="174">
        <v>43054</v>
      </c>
      <c r="B229" s="51">
        <v>37940</v>
      </c>
      <c r="C229"/>
      <c r="D229" s="52">
        <v>333.9</v>
      </c>
      <c r="E229" s="16"/>
    </row>
    <row r="230" spans="1:4" ht="23.25">
      <c r="A230" s="174">
        <v>43055</v>
      </c>
      <c r="B230" s="51">
        <v>37941</v>
      </c>
      <c r="C230"/>
      <c r="D230" s="52">
        <v>333.9</v>
      </c>
    </row>
    <row r="231" spans="1:4" ht="23.25">
      <c r="A231" s="174">
        <v>43056</v>
      </c>
      <c r="B231" s="51">
        <v>37942</v>
      </c>
      <c r="C231"/>
      <c r="D231" s="52">
        <v>333.9</v>
      </c>
    </row>
    <row r="232" spans="1:4" ht="23.25">
      <c r="A232" s="174">
        <v>43057</v>
      </c>
      <c r="B232" s="51">
        <v>37943</v>
      </c>
      <c r="C232"/>
      <c r="D232" s="52">
        <v>333.82</v>
      </c>
    </row>
    <row r="233" spans="1:4" ht="23.25">
      <c r="A233" s="174">
        <v>43058</v>
      </c>
      <c r="B233" s="51">
        <v>37944</v>
      </c>
      <c r="C233"/>
      <c r="D233" s="52">
        <v>333.8</v>
      </c>
    </row>
    <row r="234" spans="1:4" ht="23.25">
      <c r="A234" s="174">
        <v>43059</v>
      </c>
      <c r="B234" s="51">
        <v>37945</v>
      </c>
      <c r="C234"/>
      <c r="D234" s="52">
        <v>333.8</v>
      </c>
    </row>
    <row r="235" spans="1:4" ht="23.25">
      <c r="A235" s="174">
        <v>43060</v>
      </c>
      <c r="B235" s="51">
        <v>37946</v>
      </c>
      <c r="C235"/>
      <c r="D235" s="52">
        <v>333.8</v>
      </c>
    </row>
    <row r="236" spans="1:7" ht="23.25">
      <c r="A236" s="174">
        <v>43061</v>
      </c>
      <c r="B236" s="51">
        <v>37947</v>
      </c>
      <c r="C236"/>
      <c r="D236" s="52">
        <v>333.8</v>
      </c>
      <c r="G236" s="53">
        <v>333.96</v>
      </c>
    </row>
    <row r="237" spans="1:4" ht="23.25">
      <c r="A237" s="174">
        <v>43062</v>
      </c>
      <c r="B237" s="51">
        <v>37948</v>
      </c>
      <c r="C237"/>
      <c r="D237" s="52">
        <v>333.8</v>
      </c>
    </row>
    <row r="238" spans="1:5" ht="24">
      <c r="A238" s="174">
        <v>43063</v>
      </c>
      <c r="B238" s="51">
        <v>37949</v>
      </c>
      <c r="C238"/>
      <c r="D238" s="52">
        <v>333.8</v>
      </c>
      <c r="E238" s="16"/>
    </row>
    <row r="239" spans="1:4" ht="23.25">
      <c r="A239" s="174">
        <v>43064</v>
      </c>
      <c r="B239" s="51">
        <v>37950</v>
      </c>
      <c r="C239"/>
      <c r="D239" s="52">
        <v>333.72</v>
      </c>
    </row>
    <row r="240" spans="1:4" ht="23.25">
      <c r="A240" s="174">
        <v>43065</v>
      </c>
      <c r="B240" s="51">
        <v>37951</v>
      </c>
      <c r="C240"/>
      <c r="D240" s="52">
        <v>333.7</v>
      </c>
    </row>
    <row r="241" spans="1:4" ht="23.25">
      <c r="A241" s="174">
        <v>43066</v>
      </c>
      <c r="B241" s="51">
        <v>37952</v>
      </c>
      <c r="C241"/>
      <c r="D241" s="52">
        <v>333.7</v>
      </c>
    </row>
    <row r="242" spans="1:5" ht="23.25">
      <c r="A242" s="174">
        <v>43067</v>
      </c>
      <c r="B242" s="51">
        <v>37953</v>
      </c>
      <c r="C242"/>
      <c r="D242" s="52">
        <v>333.7</v>
      </c>
      <c r="E242" s="59"/>
    </row>
    <row r="243" spans="1:4" ht="23.25">
      <c r="A243" s="174">
        <v>43068</v>
      </c>
      <c r="B243" s="51">
        <v>37954</v>
      </c>
      <c r="C243"/>
      <c r="D243" s="52">
        <v>333.7</v>
      </c>
    </row>
    <row r="244" spans="1:4" ht="23.25">
      <c r="A244" s="174">
        <v>43069</v>
      </c>
      <c r="B244" s="51">
        <v>37955</v>
      </c>
      <c r="C244"/>
      <c r="D244" s="52">
        <v>333.66</v>
      </c>
    </row>
    <row r="245" spans="1:4" ht="23.25">
      <c r="A245" s="174">
        <v>43070</v>
      </c>
      <c r="B245" s="51">
        <v>37956</v>
      </c>
      <c r="C245"/>
      <c r="D245" s="52">
        <v>333.65</v>
      </c>
    </row>
    <row r="246" spans="1:4" ht="23.25">
      <c r="A246" s="174">
        <v>43071</v>
      </c>
      <c r="B246" s="51">
        <v>37957</v>
      </c>
      <c r="C246"/>
      <c r="D246" s="52">
        <v>333.65</v>
      </c>
    </row>
    <row r="247" spans="1:4" ht="23.25">
      <c r="A247" s="174">
        <v>43072</v>
      </c>
      <c r="B247" s="51">
        <v>37958</v>
      </c>
      <c r="C247"/>
      <c r="D247" s="52">
        <v>333.65</v>
      </c>
    </row>
    <row r="248" spans="1:5" ht="23.25">
      <c r="A248" s="174">
        <v>43073</v>
      </c>
      <c r="B248" s="51">
        <v>37959</v>
      </c>
      <c r="C248"/>
      <c r="D248" s="52">
        <v>333.59</v>
      </c>
      <c r="E248" s="53">
        <v>333.57</v>
      </c>
    </row>
    <row r="249" spans="1:4" ht="23.25">
      <c r="A249" s="174">
        <v>43074</v>
      </c>
      <c r="B249" s="51">
        <v>37960</v>
      </c>
      <c r="C249"/>
      <c r="D249" s="52">
        <v>333.4</v>
      </c>
    </row>
    <row r="250" spans="1:4" ht="23.25">
      <c r="A250" s="174">
        <v>43075</v>
      </c>
      <c r="B250" s="51">
        <v>37961</v>
      </c>
      <c r="C250"/>
      <c r="D250" s="52">
        <v>333.37</v>
      </c>
    </row>
    <row r="251" spans="1:4" ht="23.25">
      <c r="A251" s="174">
        <v>43076</v>
      </c>
      <c r="B251" s="51">
        <v>37962</v>
      </c>
      <c r="C251"/>
      <c r="D251" s="52">
        <v>333.37</v>
      </c>
    </row>
    <row r="252" spans="1:4" ht="23.25">
      <c r="A252" s="174">
        <v>43077</v>
      </c>
      <c r="B252" s="51">
        <v>37963</v>
      </c>
      <c r="C252"/>
      <c r="D252" s="52">
        <v>333.36</v>
      </c>
    </row>
    <row r="253" spans="1:4" ht="23.25">
      <c r="A253" s="174">
        <v>43078</v>
      </c>
      <c r="B253" s="51">
        <v>37964</v>
      </c>
      <c r="C253"/>
      <c r="D253" s="52">
        <v>333.35</v>
      </c>
    </row>
    <row r="254" spans="1:4" ht="23.25">
      <c r="A254" s="174">
        <v>43079</v>
      </c>
      <c r="B254" s="51">
        <v>37965</v>
      </c>
      <c r="C254"/>
      <c r="D254" s="52">
        <v>333.35</v>
      </c>
    </row>
    <row r="255" spans="1:4" ht="23.25">
      <c r="A255" s="174">
        <v>43080</v>
      </c>
      <c r="B255" s="51">
        <v>37966</v>
      </c>
      <c r="C255"/>
      <c r="D255" s="52">
        <v>333.35</v>
      </c>
    </row>
    <row r="256" spans="1:4" ht="23.25">
      <c r="A256" s="174">
        <v>43081</v>
      </c>
      <c r="B256" s="51">
        <v>37967</v>
      </c>
      <c r="C256"/>
      <c r="D256" s="52">
        <v>333.35</v>
      </c>
    </row>
    <row r="257" spans="1:4" ht="23.25">
      <c r="A257" s="174">
        <v>43082</v>
      </c>
      <c r="B257" s="51">
        <v>37968</v>
      </c>
      <c r="C257"/>
      <c r="D257" s="52">
        <v>333.31</v>
      </c>
    </row>
    <row r="258" spans="1:5" ht="23.25">
      <c r="A258" s="174">
        <v>43083</v>
      </c>
      <c r="B258" s="51">
        <v>37969</v>
      </c>
      <c r="C258"/>
      <c r="D258" s="52">
        <v>333.3</v>
      </c>
      <c r="E258" s="53">
        <v>333.3</v>
      </c>
    </row>
    <row r="259" spans="1:4" ht="23.25">
      <c r="A259" s="174">
        <v>43084</v>
      </c>
      <c r="B259" s="51">
        <v>37970</v>
      </c>
      <c r="C259"/>
      <c r="D259" s="52">
        <v>333.3</v>
      </c>
    </row>
    <row r="260" spans="1:4" ht="23.25">
      <c r="A260" s="174">
        <v>43085</v>
      </c>
      <c r="B260" s="51">
        <v>37971</v>
      </c>
      <c r="C260"/>
      <c r="D260" s="52">
        <v>333.3</v>
      </c>
    </row>
    <row r="261" spans="1:4" ht="23.25">
      <c r="A261" s="174">
        <v>43086</v>
      </c>
      <c r="B261" s="51">
        <v>37972</v>
      </c>
      <c r="C261"/>
      <c r="D261" s="52">
        <v>333.3</v>
      </c>
    </row>
    <row r="262" spans="1:4" ht="23.25">
      <c r="A262" s="174">
        <v>43087</v>
      </c>
      <c r="B262" s="51">
        <v>37973</v>
      </c>
      <c r="C262"/>
      <c r="D262" s="52">
        <v>333.25</v>
      </c>
    </row>
    <row r="263" spans="1:4" ht="23.25">
      <c r="A263" s="174">
        <v>43088</v>
      </c>
      <c r="B263" s="51">
        <v>37974</v>
      </c>
      <c r="C263"/>
      <c r="D263" s="52">
        <v>333.24</v>
      </c>
    </row>
    <row r="264" spans="1:4" ht="23.25">
      <c r="A264" s="174">
        <v>43089</v>
      </c>
      <c r="B264" s="51">
        <v>37975</v>
      </c>
      <c r="C264"/>
      <c r="D264" s="52">
        <v>333.24</v>
      </c>
    </row>
    <row r="265" spans="1:4" ht="23.25">
      <c r="A265" s="174">
        <v>43090</v>
      </c>
      <c r="B265" s="51">
        <v>37976</v>
      </c>
      <c r="C265"/>
      <c r="D265" s="52">
        <v>333.24</v>
      </c>
    </row>
    <row r="266" spans="1:5" ht="23.25">
      <c r="A266" s="174">
        <v>43091</v>
      </c>
      <c r="B266" s="51">
        <v>37977</v>
      </c>
      <c r="C266"/>
      <c r="D266" s="52">
        <v>333.23</v>
      </c>
      <c r="E266" s="53">
        <v>333.23</v>
      </c>
    </row>
    <row r="267" spans="1:4" ht="23.25">
      <c r="A267" s="174">
        <v>43092</v>
      </c>
      <c r="B267" s="51">
        <v>37978</v>
      </c>
      <c r="C267"/>
      <c r="D267" s="52">
        <v>333.23</v>
      </c>
    </row>
    <row r="268" spans="1:4" ht="23.25">
      <c r="A268" s="174">
        <v>43093</v>
      </c>
      <c r="B268" s="51">
        <v>37979</v>
      </c>
      <c r="C268"/>
      <c r="D268" s="52">
        <v>333.23</v>
      </c>
    </row>
    <row r="269" spans="1:4" ht="23.25">
      <c r="A269" s="174">
        <v>43094</v>
      </c>
      <c r="B269" s="51">
        <v>37980</v>
      </c>
      <c r="C269"/>
      <c r="D269" s="52">
        <v>333.2</v>
      </c>
    </row>
    <row r="270" spans="1:4" ht="23.25">
      <c r="A270" s="174">
        <v>43095</v>
      </c>
      <c r="B270" s="51">
        <v>37981</v>
      </c>
      <c r="C270"/>
      <c r="D270" s="52">
        <v>333.2</v>
      </c>
    </row>
    <row r="271" spans="1:4" ht="23.25">
      <c r="A271" s="174">
        <v>43096</v>
      </c>
      <c r="B271" s="51">
        <v>37982</v>
      </c>
      <c r="C271"/>
      <c r="D271" s="52">
        <v>333.2</v>
      </c>
    </row>
    <row r="272" spans="1:4" ht="23.25">
      <c r="A272" s="174">
        <v>43097</v>
      </c>
      <c r="B272" s="51">
        <v>37983</v>
      </c>
      <c r="C272"/>
      <c r="D272" s="52">
        <v>333.16</v>
      </c>
    </row>
    <row r="273" spans="1:4" ht="23.25">
      <c r="A273" s="174">
        <v>43098</v>
      </c>
      <c r="B273" s="51">
        <v>37984</v>
      </c>
      <c r="C273"/>
      <c r="D273" s="52">
        <v>333.15</v>
      </c>
    </row>
    <row r="274" spans="1:4" ht="23.25">
      <c r="A274" s="174">
        <v>43099</v>
      </c>
      <c r="B274" s="51">
        <v>37985</v>
      </c>
      <c r="C274"/>
      <c r="D274" s="52">
        <v>333.2</v>
      </c>
    </row>
    <row r="275" spans="1:5" ht="23.25">
      <c r="A275" s="174">
        <v>43100</v>
      </c>
      <c r="B275" s="51">
        <v>37986</v>
      </c>
      <c r="C275"/>
      <c r="D275" s="52">
        <v>333.24</v>
      </c>
      <c r="E275" s="59"/>
    </row>
    <row r="276" spans="1:4" ht="23.25">
      <c r="A276" s="174">
        <v>43101</v>
      </c>
      <c r="B276" s="51">
        <v>37987</v>
      </c>
      <c r="C276"/>
      <c r="D276" s="52">
        <v>333.25</v>
      </c>
    </row>
    <row r="277" spans="1:4" ht="23.25">
      <c r="A277" s="174">
        <v>43102</v>
      </c>
      <c r="B277" s="51">
        <v>37988</v>
      </c>
      <c r="C277"/>
      <c r="D277" s="52">
        <v>333.25</v>
      </c>
    </row>
    <row r="278" spans="1:4" ht="23.25">
      <c r="A278" s="174">
        <v>43103</v>
      </c>
      <c r="B278" s="51">
        <v>37989</v>
      </c>
      <c r="C278"/>
      <c r="D278" s="52">
        <v>333.25</v>
      </c>
    </row>
    <row r="279" spans="1:4" ht="23.25">
      <c r="A279" s="174">
        <v>43104</v>
      </c>
      <c r="B279" s="51">
        <v>37990</v>
      </c>
      <c r="C279"/>
      <c r="D279" s="52">
        <v>333.17</v>
      </c>
    </row>
    <row r="280" spans="1:4" ht="23.25">
      <c r="A280" s="174">
        <v>43105</v>
      </c>
      <c r="B280" s="51">
        <v>37991</v>
      </c>
      <c r="C280"/>
      <c r="D280" s="52">
        <v>333.15</v>
      </c>
    </row>
    <row r="281" spans="1:4" ht="23.25">
      <c r="A281" s="174">
        <v>43106</v>
      </c>
      <c r="B281" s="51">
        <v>37992</v>
      </c>
      <c r="C281"/>
      <c r="D281" s="52">
        <v>333.15</v>
      </c>
    </row>
    <row r="282" spans="1:4" ht="23.25">
      <c r="A282" s="174">
        <v>43107</v>
      </c>
      <c r="B282" s="51">
        <v>37993</v>
      </c>
      <c r="C282"/>
      <c r="D282" s="52">
        <v>333.19</v>
      </c>
    </row>
    <row r="283" spans="1:4" ht="23.25">
      <c r="A283" s="174">
        <v>43108</v>
      </c>
      <c r="B283" s="51">
        <v>37994</v>
      </c>
      <c r="C283"/>
      <c r="D283" s="52">
        <v>333.28</v>
      </c>
    </row>
    <row r="284" spans="1:5" ht="23.25">
      <c r="A284" s="174">
        <v>43109</v>
      </c>
      <c r="B284" s="51">
        <v>37995</v>
      </c>
      <c r="C284"/>
      <c r="D284" s="52">
        <v>333.31</v>
      </c>
      <c r="E284" s="53">
        <v>333.3</v>
      </c>
    </row>
    <row r="285" spans="1:4" ht="23.25">
      <c r="A285" s="174">
        <v>43110</v>
      </c>
      <c r="B285" s="51">
        <v>37996</v>
      </c>
      <c r="C285"/>
      <c r="D285" s="52">
        <v>333.3</v>
      </c>
    </row>
    <row r="286" spans="1:4" ht="23.25">
      <c r="A286" s="174">
        <v>43111</v>
      </c>
      <c r="B286" s="51">
        <v>37997</v>
      </c>
      <c r="C286"/>
      <c r="D286" s="52">
        <v>333.17</v>
      </c>
    </row>
    <row r="287" spans="1:4" ht="23.25">
      <c r="A287" s="174">
        <v>43112</v>
      </c>
      <c r="B287" s="51">
        <v>37998</v>
      </c>
      <c r="C287"/>
      <c r="D287" s="52">
        <v>333.12</v>
      </c>
    </row>
    <row r="288" spans="1:4" ht="23.25">
      <c r="A288" s="174">
        <v>43113</v>
      </c>
      <c r="B288" s="51">
        <v>37999</v>
      </c>
      <c r="C288"/>
      <c r="D288" s="52">
        <v>333.13</v>
      </c>
    </row>
    <row r="289" spans="1:4" ht="23.25">
      <c r="A289" s="174">
        <v>43114</v>
      </c>
      <c r="B289" s="51">
        <v>38000</v>
      </c>
      <c r="C289"/>
      <c r="D289" s="52">
        <v>333.13</v>
      </c>
    </row>
    <row r="290" spans="1:4" ht="23.25">
      <c r="A290" s="174">
        <v>43115</v>
      </c>
      <c r="B290" s="51">
        <v>38001</v>
      </c>
      <c r="C290"/>
      <c r="D290" s="52">
        <v>333.1</v>
      </c>
    </row>
    <row r="291" spans="1:4" ht="23.25">
      <c r="A291" s="174">
        <v>43116</v>
      </c>
      <c r="B291" s="51">
        <v>38002</v>
      </c>
      <c r="C291"/>
      <c r="D291" s="52">
        <v>333.1</v>
      </c>
    </row>
    <row r="292" spans="1:4" ht="23.25">
      <c r="A292" s="174">
        <v>43117</v>
      </c>
      <c r="B292" s="51">
        <v>38003</v>
      </c>
      <c r="C292"/>
      <c r="D292" s="52">
        <v>333.1</v>
      </c>
    </row>
    <row r="293" spans="1:5" ht="23.25">
      <c r="A293" s="174">
        <v>43118</v>
      </c>
      <c r="B293" s="51">
        <v>38004</v>
      </c>
      <c r="C293"/>
      <c r="D293" s="52">
        <v>333.03</v>
      </c>
      <c r="E293" s="53">
        <v>333.01</v>
      </c>
    </row>
    <row r="294" spans="1:4" ht="23.25">
      <c r="A294" s="174">
        <v>43119</v>
      </c>
      <c r="B294" s="51">
        <v>38005</v>
      </c>
      <c r="C294"/>
      <c r="D294" s="52">
        <v>333.01</v>
      </c>
    </row>
    <row r="295" spans="1:4" ht="23.25">
      <c r="A295" s="174">
        <v>43120</v>
      </c>
      <c r="B295" s="51">
        <v>38006</v>
      </c>
      <c r="C295"/>
      <c r="D295" s="52">
        <v>333.01</v>
      </c>
    </row>
    <row r="296" spans="1:4" ht="23.25">
      <c r="A296" s="174">
        <v>43121</v>
      </c>
      <c r="B296" s="51">
        <v>38007</v>
      </c>
      <c r="C296"/>
      <c r="D296" s="52">
        <v>333.02</v>
      </c>
    </row>
    <row r="297" spans="1:4" ht="23.25">
      <c r="A297" s="174">
        <v>43122</v>
      </c>
      <c r="B297" s="51">
        <v>38007</v>
      </c>
      <c r="C297"/>
      <c r="D297" s="52">
        <v>333.02</v>
      </c>
    </row>
    <row r="298" spans="1:4" ht="23.25">
      <c r="A298" s="174">
        <v>43123</v>
      </c>
      <c r="B298" s="51">
        <v>38008</v>
      </c>
      <c r="C298"/>
      <c r="D298" s="52">
        <v>333.02</v>
      </c>
    </row>
    <row r="299" spans="1:4" ht="23.25">
      <c r="A299" s="174">
        <v>43124</v>
      </c>
      <c r="B299" s="51">
        <v>38009</v>
      </c>
      <c r="C299"/>
      <c r="D299" s="52">
        <v>333.02</v>
      </c>
    </row>
    <row r="300" spans="1:4" ht="23.25">
      <c r="A300" s="174">
        <v>43125</v>
      </c>
      <c r="B300" s="51">
        <v>38010</v>
      </c>
      <c r="C300"/>
      <c r="D300" s="52">
        <v>333.02</v>
      </c>
    </row>
    <row r="301" spans="1:5" ht="23.25">
      <c r="A301" s="174">
        <v>43126</v>
      </c>
      <c r="B301" s="51">
        <v>38011</v>
      </c>
      <c r="C301"/>
      <c r="D301" s="52">
        <v>333.01</v>
      </c>
      <c r="E301" s="53">
        <v>333</v>
      </c>
    </row>
    <row r="302" spans="1:4" ht="23.25">
      <c r="A302" s="174">
        <v>43127</v>
      </c>
      <c r="B302" s="51">
        <v>38012</v>
      </c>
      <c r="C302"/>
      <c r="D302" s="52">
        <v>333.01</v>
      </c>
    </row>
    <row r="303" spans="1:4" ht="23.25">
      <c r="A303" s="174">
        <v>43128</v>
      </c>
      <c r="B303" s="51">
        <v>38013</v>
      </c>
      <c r="C303"/>
      <c r="D303" s="52">
        <v>333.01</v>
      </c>
    </row>
    <row r="304" spans="1:4" ht="23.25">
      <c r="A304" s="174">
        <v>43129</v>
      </c>
      <c r="B304" s="51">
        <v>38014</v>
      </c>
      <c r="C304"/>
      <c r="D304" s="52">
        <v>333.01</v>
      </c>
    </row>
    <row r="305" spans="1:4" ht="23.25">
      <c r="A305" s="174">
        <v>43130</v>
      </c>
      <c r="B305" s="51">
        <v>38015</v>
      </c>
      <c r="C305"/>
      <c r="D305" s="52">
        <v>333.01</v>
      </c>
    </row>
    <row r="306" spans="1:4" ht="23.25">
      <c r="A306" s="174">
        <v>43131</v>
      </c>
      <c r="B306" s="51">
        <v>38016</v>
      </c>
      <c r="C306"/>
      <c r="D306" s="52">
        <v>333.01</v>
      </c>
    </row>
    <row r="307" spans="1:4" ht="23.25">
      <c r="A307" s="174">
        <v>43132</v>
      </c>
      <c r="B307" s="51">
        <v>38017</v>
      </c>
      <c r="C307"/>
      <c r="D307" s="52">
        <v>333.01</v>
      </c>
    </row>
    <row r="308" spans="1:4" ht="23.25">
      <c r="A308" s="174">
        <v>43133</v>
      </c>
      <c r="B308" s="51">
        <v>38018</v>
      </c>
      <c r="C308"/>
      <c r="D308" s="52">
        <v>333.01</v>
      </c>
    </row>
    <row r="309" spans="1:4" ht="23.25">
      <c r="A309" s="174">
        <v>43134</v>
      </c>
      <c r="B309" s="51">
        <v>38019</v>
      </c>
      <c r="C309"/>
      <c r="D309" s="52">
        <v>333.01</v>
      </c>
    </row>
    <row r="310" spans="1:4" ht="23.25">
      <c r="A310" s="174">
        <v>43135</v>
      </c>
      <c r="B310" s="51">
        <v>38020</v>
      </c>
      <c r="C310"/>
      <c r="D310" s="52">
        <v>333.01</v>
      </c>
    </row>
    <row r="311" spans="1:4" ht="23.25">
      <c r="A311" s="174">
        <v>43136</v>
      </c>
      <c r="B311" s="51">
        <v>38021</v>
      </c>
      <c r="C311"/>
      <c r="D311" s="52">
        <v>333.01</v>
      </c>
    </row>
    <row r="312" spans="1:4" ht="23.25">
      <c r="A312" s="174">
        <v>43137</v>
      </c>
      <c r="B312" s="51">
        <v>38022</v>
      </c>
      <c r="C312"/>
      <c r="D312" s="52">
        <v>333.01</v>
      </c>
    </row>
    <row r="313" spans="1:4" ht="23.25">
      <c r="A313" s="174">
        <v>43138</v>
      </c>
      <c r="B313" s="51">
        <v>38023</v>
      </c>
      <c r="C313"/>
      <c r="D313" s="52">
        <v>333.01</v>
      </c>
    </row>
    <row r="314" spans="1:4" ht="23.25">
      <c r="A314" s="174">
        <v>43139</v>
      </c>
      <c r="B314" s="51">
        <v>38024</v>
      </c>
      <c r="C314"/>
      <c r="D314" s="52">
        <v>333.01</v>
      </c>
    </row>
    <row r="315" spans="1:4" ht="23.25">
      <c r="A315" s="174">
        <v>43140</v>
      </c>
      <c r="B315" s="51">
        <v>38025</v>
      </c>
      <c r="C315"/>
      <c r="D315" s="52">
        <v>333.01</v>
      </c>
    </row>
    <row r="316" spans="1:7" ht="23.25">
      <c r="A316" s="174">
        <v>43141</v>
      </c>
      <c r="B316" s="51">
        <v>38026</v>
      </c>
      <c r="C316"/>
      <c r="D316" s="52">
        <v>333.01</v>
      </c>
      <c r="G316" s="53">
        <v>333.3</v>
      </c>
    </row>
    <row r="317" spans="1:4" ht="23.25">
      <c r="A317" s="174">
        <v>43142</v>
      </c>
      <c r="B317" s="51">
        <v>38027</v>
      </c>
      <c r="C317"/>
      <c r="D317" s="52">
        <v>333.01</v>
      </c>
    </row>
    <row r="318" spans="1:4" ht="23.25">
      <c r="A318" s="174">
        <v>43143</v>
      </c>
      <c r="B318" s="51">
        <v>38028</v>
      </c>
      <c r="C318"/>
      <c r="D318" s="52">
        <v>333.01</v>
      </c>
    </row>
    <row r="319" spans="1:4" ht="23.25">
      <c r="A319" s="174">
        <v>43144</v>
      </c>
      <c r="B319" s="51">
        <v>38029</v>
      </c>
      <c r="C319"/>
      <c r="D319" s="52">
        <v>333</v>
      </c>
    </row>
    <row r="320" spans="1:4" ht="23.25">
      <c r="A320" s="174">
        <v>43145</v>
      </c>
      <c r="B320" s="51">
        <v>38030</v>
      </c>
      <c r="C320"/>
      <c r="D320" s="52">
        <v>333</v>
      </c>
    </row>
    <row r="321" spans="1:4" ht="23.25">
      <c r="A321" s="174">
        <v>43146</v>
      </c>
      <c r="B321" s="51">
        <v>38031</v>
      </c>
      <c r="C321"/>
      <c r="D321" s="52">
        <v>333</v>
      </c>
    </row>
    <row r="322" spans="1:4" ht="23.25">
      <c r="A322" s="174">
        <v>43147</v>
      </c>
      <c r="B322" s="51">
        <v>38032</v>
      </c>
      <c r="C322"/>
      <c r="D322" s="52">
        <v>333</v>
      </c>
    </row>
    <row r="323" spans="1:4" ht="23.25">
      <c r="A323" s="174">
        <v>43148</v>
      </c>
      <c r="B323" s="51">
        <v>38033</v>
      </c>
      <c r="C323"/>
      <c r="D323" s="52">
        <v>333</v>
      </c>
    </row>
    <row r="324" spans="1:4" ht="23.25">
      <c r="A324" s="174">
        <v>43149</v>
      </c>
      <c r="B324" s="51">
        <v>38034</v>
      </c>
      <c r="C324"/>
      <c r="D324" s="52">
        <v>333</v>
      </c>
    </row>
    <row r="325" spans="1:5" ht="23.25">
      <c r="A325" s="174">
        <v>43150</v>
      </c>
      <c r="B325" s="51">
        <v>38035</v>
      </c>
      <c r="C325"/>
      <c r="D325" s="52">
        <v>333</v>
      </c>
      <c r="E325" s="53">
        <v>333.01</v>
      </c>
    </row>
    <row r="326" spans="1:4" ht="23.25">
      <c r="A326" s="174">
        <v>43151</v>
      </c>
      <c r="B326" s="51">
        <v>38036</v>
      </c>
      <c r="C326"/>
      <c r="D326" s="52">
        <v>333</v>
      </c>
    </row>
    <row r="327" spans="1:4" ht="23.25">
      <c r="A327" s="174">
        <v>43152</v>
      </c>
      <c r="B327" s="51">
        <v>38037</v>
      </c>
      <c r="C327"/>
      <c r="D327" s="52">
        <v>333</v>
      </c>
    </row>
    <row r="328" spans="1:4" ht="23.25">
      <c r="A328" s="174">
        <v>43153</v>
      </c>
      <c r="B328" s="51">
        <v>38038</v>
      </c>
      <c r="C328"/>
      <c r="D328" s="52">
        <v>333</v>
      </c>
    </row>
    <row r="329" spans="1:4" ht="23.25">
      <c r="A329" s="174">
        <v>43154</v>
      </c>
      <c r="B329" s="51">
        <v>38039</v>
      </c>
      <c r="C329"/>
      <c r="D329" s="52">
        <v>333</v>
      </c>
    </row>
    <row r="330" spans="1:4" ht="23.25">
      <c r="A330" s="174">
        <v>43155</v>
      </c>
      <c r="B330" s="51">
        <v>38040</v>
      </c>
      <c r="C330"/>
      <c r="D330" s="52">
        <v>333</v>
      </c>
    </row>
    <row r="331" spans="1:4" ht="23.25">
      <c r="A331" s="174">
        <v>43156</v>
      </c>
      <c r="B331" s="51">
        <v>38041</v>
      </c>
      <c r="C331"/>
      <c r="D331" s="52">
        <v>333.2</v>
      </c>
    </row>
    <row r="332" spans="1:5" ht="23.25">
      <c r="A332" s="174">
        <v>43157</v>
      </c>
      <c r="B332" s="51">
        <v>38042</v>
      </c>
      <c r="C332"/>
      <c r="D332" s="52">
        <v>333.25</v>
      </c>
      <c r="E332" s="53">
        <v>333</v>
      </c>
    </row>
    <row r="333" spans="1:5" ht="23.25">
      <c r="A333" s="174">
        <v>43158</v>
      </c>
      <c r="B333" s="51">
        <v>38043</v>
      </c>
      <c r="C333"/>
      <c r="D333" s="52">
        <v>333.25</v>
      </c>
      <c r="E333" s="59"/>
    </row>
    <row r="334" spans="1:4" ht="23.25">
      <c r="A334" s="174">
        <v>43159</v>
      </c>
      <c r="B334" s="51">
        <v>38044</v>
      </c>
      <c r="C334"/>
      <c r="D334" s="52">
        <v>333.24</v>
      </c>
    </row>
    <row r="335" spans="1:4" ht="23.25">
      <c r="A335" s="174">
        <v>43160</v>
      </c>
      <c r="B335" s="51">
        <v>38045</v>
      </c>
      <c r="C335"/>
      <c r="D335" s="52">
        <v>333.25</v>
      </c>
    </row>
    <row r="336" spans="1:4" ht="23.25">
      <c r="A336" s="174">
        <v>43161</v>
      </c>
      <c r="B336" s="51">
        <v>38046</v>
      </c>
      <c r="C336"/>
      <c r="D336" s="52">
        <v>333.05</v>
      </c>
    </row>
    <row r="337" spans="1:4" ht="23.25">
      <c r="A337" s="174">
        <v>43162</v>
      </c>
      <c r="B337" s="51">
        <v>38047</v>
      </c>
      <c r="C337"/>
      <c r="D337" s="52">
        <v>333</v>
      </c>
    </row>
    <row r="338" spans="1:4" ht="23.25">
      <c r="A338" s="174">
        <v>43163</v>
      </c>
      <c r="B338" s="51">
        <v>38048</v>
      </c>
      <c r="C338"/>
      <c r="D338" s="52">
        <v>333</v>
      </c>
    </row>
    <row r="339" spans="1:4" ht="23.25">
      <c r="A339" s="174">
        <v>43164</v>
      </c>
      <c r="B339" s="51">
        <v>38049</v>
      </c>
      <c r="C339"/>
      <c r="D339" s="52">
        <v>333</v>
      </c>
    </row>
    <row r="340" spans="1:4" ht="23.25">
      <c r="A340" s="174">
        <v>43165</v>
      </c>
      <c r="B340" s="51">
        <v>38050</v>
      </c>
      <c r="C340"/>
      <c r="D340" s="52">
        <v>333</v>
      </c>
    </row>
    <row r="341" spans="1:4" ht="23.25">
      <c r="A341" s="174">
        <v>43166</v>
      </c>
      <c r="B341" s="51">
        <v>38051</v>
      </c>
      <c r="C341"/>
      <c r="D341" s="52">
        <v>333</v>
      </c>
    </row>
    <row r="342" spans="1:4" ht="23.25">
      <c r="A342" s="174">
        <v>43167</v>
      </c>
      <c r="B342" s="51">
        <v>38052</v>
      </c>
      <c r="C342"/>
      <c r="D342" s="52">
        <v>333</v>
      </c>
    </row>
    <row r="343" spans="1:4" ht="23.25">
      <c r="A343" s="174">
        <v>43168</v>
      </c>
      <c r="B343" s="51">
        <v>38053</v>
      </c>
      <c r="C343"/>
      <c r="D343" s="52">
        <v>333</v>
      </c>
    </row>
    <row r="344" spans="1:4" ht="23.25">
      <c r="A344" s="174">
        <v>43169</v>
      </c>
      <c r="B344" s="51">
        <v>38054</v>
      </c>
      <c r="C344"/>
      <c r="D344" s="52">
        <v>333</v>
      </c>
    </row>
    <row r="345" spans="1:4" ht="23.25">
      <c r="A345" s="174">
        <v>43170</v>
      </c>
      <c r="B345" s="51">
        <v>38055</v>
      </c>
      <c r="C345"/>
      <c r="D345" s="52">
        <v>333</v>
      </c>
    </row>
    <row r="346" spans="1:4" ht="23.25">
      <c r="A346" s="174">
        <v>43171</v>
      </c>
      <c r="B346" s="51">
        <v>38056</v>
      </c>
      <c r="C346"/>
      <c r="D346" s="52">
        <v>333</v>
      </c>
    </row>
    <row r="347" spans="1:4" ht="23.25">
      <c r="A347" s="174">
        <v>43172</v>
      </c>
      <c r="B347" s="51">
        <v>38057</v>
      </c>
      <c r="C347"/>
      <c r="D347" s="52">
        <v>333</v>
      </c>
    </row>
    <row r="348" spans="1:4" ht="23.25">
      <c r="A348" s="174">
        <v>43173</v>
      </c>
      <c r="B348" s="51">
        <v>38058</v>
      </c>
      <c r="C348"/>
      <c r="D348" s="52">
        <v>333</v>
      </c>
    </row>
    <row r="349" spans="1:4" ht="23.25">
      <c r="A349" s="174">
        <v>43174</v>
      </c>
      <c r="B349" s="51">
        <v>38059</v>
      </c>
      <c r="C349"/>
      <c r="D349" s="52">
        <v>333</v>
      </c>
    </row>
    <row r="350" spans="1:4" ht="23.25">
      <c r="A350" s="174">
        <v>43175</v>
      </c>
      <c r="B350" s="51">
        <v>38060</v>
      </c>
      <c r="C350"/>
      <c r="D350" s="52">
        <v>333</v>
      </c>
    </row>
    <row r="351" spans="1:4" ht="23.25">
      <c r="A351" s="174">
        <v>43176</v>
      </c>
      <c r="B351" s="51">
        <v>38061</v>
      </c>
      <c r="C351"/>
      <c r="D351" s="52">
        <v>333</v>
      </c>
    </row>
    <row r="352" spans="1:4" ht="23.25">
      <c r="A352" s="174">
        <v>43177</v>
      </c>
      <c r="B352" s="51">
        <v>38062</v>
      </c>
      <c r="C352"/>
      <c r="D352" s="52">
        <v>333</v>
      </c>
    </row>
    <row r="353" spans="1:4" ht="23.25">
      <c r="A353" s="174">
        <v>43178</v>
      </c>
      <c r="B353" s="51">
        <v>38063</v>
      </c>
      <c r="C353"/>
      <c r="D353" s="52">
        <v>333</v>
      </c>
    </row>
    <row r="354" spans="1:4" ht="23.25">
      <c r="A354" s="174">
        <v>43179</v>
      </c>
      <c r="B354" s="51">
        <v>38064</v>
      </c>
      <c r="C354"/>
      <c r="D354" s="52">
        <v>332.97</v>
      </c>
    </row>
    <row r="355" spans="1:4" ht="23.25">
      <c r="A355" s="174">
        <v>43180</v>
      </c>
      <c r="B355" s="51">
        <v>38065</v>
      </c>
      <c r="C355"/>
      <c r="D355" s="52">
        <v>333</v>
      </c>
    </row>
    <row r="356" spans="1:5" ht="23.25">
      <c r="A356" s="174">
        <v>43181</v>
      </c>
      <c r="B356" s="51">
        <v>38066</v>
      </c>
      <c r="C356"/>
      <c r="D356" s="52">
        <v>332.97</v>
      </c>
      <c r="E356" s="53">
        <v>332.94</v>
      </c>
    </row>
    <row r="357" spans="1:4" ht="23.25">
      <c r="A357" s="174">
        <v>43182</v>
      </c>
      <c r="B357" s="51">
        <v>38067</v>
      </c>
      <c r="C357"/>
      <c r="D357" s="52">
        <v>332.96</v>
      </c>
    </row>
    <row r="358" spans="1:4" ht="23.25">
      <c r="A358" s="174">
        <v>43183</v>
      </c>
      <c r="B358" s="51">
        <v>38068</v>
      </c>
      <c r="C358"/>
      <c r="D358" s="52">
        <v>332.96</v>
      </c>
    </row>
    <row r="359" spans="1:4" ht="23.25">
      <c r="A359" s="174">
        <v>43184</v>
      </c>
      <c r="B359" s="51">
        <v>38069</v>
      </c>
      <c r="C359"/>
      <c r="D359" s="52">
        <v>332.97</v>
      </c>
    </row>
    <row r="360" spans="1:4" ht="23.25">
      <c r="A360" s="174">
        <v>43185</v>
      </c>
      <c r="B360" s="51">
        <v>38070</v>
      </c>
      <c r="C360"/>
      <c r="D360" s="52">
        <v>332.98</v>
      </c>
    </row>
    <row r="361" spans="1:4" ht="23.25">
      <c r="A361" s="174">
        <v>43186</v>
      </c>
      <c r="B361" s="51">
        <v>38071</v>
      </c>
      <c r="C361"/>
      <c r="D361" s="52">
        <v>332.98</v>
      </c>
    </row>
    <row r="362" spans="1:4" ht="23.25">
      <c r="A362" s="174">
        <v>43187</v>
      </c>
      <c r="B362" s="51">
        <v>38072</v>
      </c>
      <c r="C362"/>
      <c r="D362" s="52">
        <v>332.98</v>
      </c>
    </row>
    <row r="363" spans="1:4" ht="23.25">
      <c r="A363" s="174">
        <v>43188</v>
      </c>
      <c r="B363" s="51">
        <v>38073</v>
      </c>
      <c r="C363"/>
      <c r="D363" s="52">
        <v>332.98</v>
      </c>
    </row>
    <row r="364" spans="1:5" ht="23.25">
      <c r="A364" s="174">
        <v>43189</v>
      </c>
      <c r="B364" s="51">
        <v>38074</v>
      </c>
      <c r="C364"/>
      <c r="D364" s="52">
        <v>332.98</v>
      </c>
      <c r="E364" s="53">
        <v>332.98</v>
      </c>
    </row>
    <row r="365" spans="1:4" ht="23.25">
      <c r="A365" s="174">
        <v>43190</v>
      </c>
      <c r="B365" s="51">
        <v>38075</v>
      </c>
      <c r="C365"/>
      <c r="D365" s="52"/>
    </row>
    <row r="366" spans="1:4" ht="23.25">
      <c r="A366" s="50"/>
      <c r="B366" s="51"/>
      <c r="C366"/>
      <c r="D366" s="52"/>
    </row>
    <row r="367" spans="1:4" ht="23.25">
      <c r="A367" s="50"/>
      <c r="B367" s="51"/>
      <c r="C367"/>
      <c r="D367" s="52"/>
    </row>
    <row r="368" ht="21">
      <c r="E368" s="54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2004-09-24T03:56:28Z</cp:lastPrinted>
  <dcterms:created xsi:type="dcterms:W3CDTF">1998-07-27T01:24:41Z</dcterms:created>
  <dcterms:modified xsi:type="dcterms:W3CDTF">2018-06-12T04:21:32Z</dcterms:modified>
  <cp:category/>
  <cp:version/>
  <cp:contentType/>
  <cp:contentStatus/>
</cp:coreProperties>
</file>