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24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<sst xmlns="http://schemas.openxmlformats.org/spreadsheetml/2006/main" count="50" uniqueCount="25">
  <si>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</si>
  <si>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</si>
  <si>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</si>
  <si>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</si>
  <si>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</si>
  <si>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</si>
  <si>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</si>
  <si>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</si>
  <si>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</si>
  <si>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</si>
  <si>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</si>
  <si>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</si>
  <si>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</si>
  <si>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</si>
  <si>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</si>
  <si>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</si>
  <si>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</si>
  <si>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</si>
  <si>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</si>
  <si>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</si>
  <si>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</si>
  <si>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</si>
  <si>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</si>
  <si>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P.24A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</si>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</sst>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name val="TH SarabunPSK"/>
      <family val="2"/>
    </font>
    <font>
      <sz val="14"/>
      <color indexed="10"/>
      <name val="CordiaUPC"/>
      <family val="2"/>
    </font>
    <font>
      <sz val="16"/>
      <color indexed="12"/>
      <name val="CordiaUPC"/>
      <family val="2"/>
    </font>
    <font>
      <b/>
      <sz val="14"/>
      <color indexed="12"/>
      <name val="CordiaUPC"/>
      <family val="2"/>
    </font>
    <font>
      <b/>
      <sz val="18"/>
      <color indexed="12"/>
      <name val="CordiaUPC"/>
      <family val="2"/>
    </font>
    <font>
      <b/>
      <sz val="16"/>
      <color indexed="12"/>
      <name val="CordiaUPC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22" borderId="0" applyNumberFormat="0" applyBorder="0" applyAlignment="0" applyProtection="0"/>
    <xf numFmtId="0" fontId="56" fillId="23" borderId="1" applyNumberFormat="0" applyAlignment="0" applyProtection="0"/>
    <xf numFmtId="0" fontId="57" fillId="24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20" borderId="5" applyNumberFormat="0" applyAlignment="0" applyProtection="0"/>
    <xf numFmtId="0" fontId="0" fillId="32" borderId="6" applyNumberFormat="0" applyFont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21" fillId="0" borderId="12" xfId="0" applyNumberFormat="1" applyFont="1" applyBorder="1" applyAlignment="1">
      <alignment/>
    </xf>
    <xf numFmtId="2" fontId="21" fillId="0" borderId="11" xfId="0" applyNumberFormat="1" applyFont="1" applyBorder="1" applyAlignment="1">
      <alignment horizontal="right"/>
    </xf>
    <xf numFmtId="2" fontId="21" fillId="0" borderId="11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2" fontId="40" fillId="33" borderId="16" xfId="0" applyNumberFormat="1" applyFont="1" applyFill="1" applyBorder="1" applyAlignment="1">
      <alignment horizontal="center"/>
    </xf>
    <xf numFmtId="2" fontId="40" fillId="33" borderId="17" xfId="0" applyNumberFormat="1" applyFont="1" applyFill="1" applyBorder="1" applyAlignment="1">
      <alignment horizontal="center"/>
    </xf>
    <xf numFmtId="2" fontId="40" fillId="33" borderId="18" xfId="0" applyNumberFormat="1" applyFont="1" applyFill="1" applyBorder="1" applyAlignment="1">
      <alignment horizontal="center"/>
    </xf>
    <xf numFmtId="0" fontId="40" fillId="0" borderId="19" xfId="0" applyFont="1" applyFill="1" applyBorder="1" applyAlignment="1">
      <alignment horizontal="center"/>
    </xf>
    <xf numFmtId="2" fontId="41" fillId="0" borderId="20" xfId="0" applyNumberFormat="1" applyFont="1" applyFill="1" applyBorder="1" applyAlignment="1">
      <alignment horizontal="center"/>
    </xf>
    <xf numFmtId="1" fontId="40" fillId="0" borderId="21" xfId="0" applyNumberFormat="1" applyFont="1" applyFill="1" applyBorder="1" applyAlignment="1">
      <alignment/>
    </xf>
    <xf numFmtId="2" fontId="41" fillId="0" borderId="22" xfId="0" applyNumberFormat="1" applyFont="1" applyFill="1" applyBorder="1" applyAlignment="1">
      <alignment horizontal="center"/>
    </xf>
    <xf numFmtId="0" fontId="42" fillId="0" borderId="22" xfId="0" applyFont="1" applyBorder="1" applyAlignment="1">
      <alignment/>
    </xf>
    <xf numFmtId="0" fontId="40" fillId="0" borderId="23" xfId="0" applyFont="1" applyFill="1" applyBorder="1" applyAlignment="1">
      <alignment horizontal="center"/>
    </xf>
    <xf numFmtId="2" fontId="41" fillId="0" borderId="24" xfId="0" applyNumberFormat="1" applyFont="1" applyFill="1" applyBorder="1" applyAlignment="1">
      <alignment horizontal="center"/>
    </xf>
    <xf numFmtId="1" fontId="40" fillId="0" borderId="25" xfId="0" applyNumberFormat="1" applyFont="1" applyFill="1" applyBorder="1" applyAlignment="1">
      <alignment/>
    </xf>
    <xf numFmtId="0" fontId="42" fillId="0" borderId="26" xfId="0" applyFont="1" applyBorder="1" applyAlignment="1">
      <alignment/>
    </xf>
    <xf numFmtId="0" fontId="40" fillId="0" borderId="27" xfId="0" applyFont="1" applyFill="1" applyBorder="1" applyAlignment="1">
      <alignment horizontal="center"/>
    </xf>
    <xf numFmtId="2" fontId="41" fillId="0" borderId="28" xfId="0" applyNumberFormat="1" applyFont="1" applyFill="1" applyBorder="1" applyAlignment="1">
      <alignment horizontal="center"/>
    </xf>
    <xf numFmtId="1" fontId="40" fillId="0" borderId="29" xfId="0" applyNumberFormat="1" applyFont="1" applyFill="1" applyBorder="1" applyAlignment="1">
      <alignment/>
    </xf>
    <xf numFmtId="2" fontId="41" fillId="0" borderId="30" xfId="0" applyNumberFormat="1" applyFont="1" applyFill="1" applyBorder="1" applyAlignment="1">
      <alignment horizontal="center"/>
    </xf>
    <xf numFmtId="1" fontId="40" fillId="0" borderId="10" xfId="0" applyNumberFormat="1" applyFont="1" applyFill="1" applyBorder="1" applyAlignment="1">
      <alignment horizontal="center"/>
    </xf>
    <xf numFmtId="2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P.24A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น้ำแม่กลาง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จอมทอง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3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8925"/>
          <c:w val="0.88775"/>
          <c:h val="0.78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'P.24A'!$D$36:$O$36</c:f>
              <c:numCache/>
            </c:numRef>
          </c:xVal>
          <c:yVal>
            <c:numRef>
              <c:f>'P.24A'!$D$37:$O$37</c:f>
              <c:numCache/>
            </c:numRef>
          </c:yVal>
          <c:smooth val="0"/>
        </c:ser>
        <c:axId val="12158736"/>
        <c:axId val="42319761"/>
      </c:scatterChart>
      <c:valAx>
        <c:axId val="12158736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2319761"/>
        <c:crossesAt val="1"/>
        <c:crossBetween val="midCat"/>
        <c:dispUnits/>
        <c:majorUnit val="10"/>
      </c:valAx>
      <c:valAx>
        <c:axId val="42319761"/>
        <c:scaling>
          <c:logBase val="10"/>
          <c:orientation val="minMax"/>
          <c:max val="1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</a:t>
                </a:r>
              </a:p>
            </c:rich>
          </c:tx>
          <c:layout>
            <c:manualLayout>
              <c:xMode val="factor"/>
              <c:yMode val="factor"/>
              <c:x val="0.007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1587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32" sqref="T32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84" t="s">
        <v>23</v>
      </c>
      <c r="B3" s="85"/>
      <c r="C3" s="85"/>
      <c r="D3" s="8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COUNT(J41:J88)</f>
        <v>48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87" t="s">
        <v>19</v>
      </c>
      <c r="B4" s="88"/>
      <c r="C4" s="88"/>
      <c r="D4" s="8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AVERAGE(J41:J88)</f>
        <v>3.3954791666666657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3" t="s">
        <v>1</v>
      </c>
      <c r="B5" s="104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(VAR(J41:J88))</f>
        <v>0.42864527615248293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9">
        <f>I41</f>
        <v>2516</v>
      </c>
      <c r="B6" s="100">
        <f>J41</f>
        <v>3.7099999999999795</v>
      </c>
      <c r="C6" s="101">
        <f aca="true" t="shared" si="0" ref="C6:D12">I70</f>
        <v>2545</v>
      </c>
      <c r="D6" s="102">
        <f t="shared" si="0"/>
        <v>4.230000000000018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STDEV(J41:J88)</f>
        <v>0.6547100703001925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f aca="true" t="shared" si="1" ref="A7:A34">I42</f>
        <v>2517</v>
      </c>
      <c r="B7" s="91">
        <f aca="true" t="shared" si="2" ref="B7:B34">J42</f>
        <v>3.339999999999975</v>
      </c>
      <c r="C7" s="92">
        <f t="shared" si="0"/>
        <v>2546</v>
      </c>
      <c r="D7" s="93">
        <f t="shared" si="0"/>
        <v>2.3000000000000114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f t="shared" si="1"/>
        <v>2518</v>
      </c>
      <c r="B8" s="91">
        <f t="shared" si="2"/>
        <v>2.730000000000018</v>
      </c>
      <c r="C8" s="92">
        <f t="shared" si="0"/>
        <v>2547</v>
      </c>
      <c r="D8" s="93">
        <f t="shared" si="0"/>
        <v>2.87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f t="shared" si="1"/>
        <v>2519</v>
      </c>
      <c r="B9" s="91">
        <f t="shared" si="2"/>
        <v>2.930000000000007</v>
      </c>
      <c r="C9" s="92">
        <f t="shared" si="0"/>
        <v>2548</v>
      </c>
      <c r="D9" s="93">
        <f t="shared" si="0"/>
        <v>3.63</v>
      </c>
      <c r="E9" s="36"/>
      <c r="F9" s="36"/>
      <c r="U9" t="s">
        <v>15</v>
      </c>
      <c r="V9" s="14">
        <f>+B80</f>
        <v>0.547691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f t="shared" si="1"/>
        <v>2520</v>
      </c>
      <c r="B10" s="91">
        <f t="shared" si="2"/>
        <v>3.920000000000016</v>
      </c>
      <c r="C10" s="92">
        <f t="shared" si="0"/>
        <v>2549</v>
      </c>
      <c r="D10" s="93">
        <f t="shared" si="0"/>
        <v>4.319999999999993</v>
      </c>
      <c r="E10" s="35"/>
      <c r="F10" s="7"/>
      <c r="U10" t="s">
        <v>16</v>
      </c>
      <c r="V10" s="14">
        <f>+B81</f>
        <v>1.15731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f t="shared" si="1"/>
        <v>2521</v>
      </c>
      <c r="B11" s="91">
        <f t="shared" si="2"/>
        <v>3.12</v>
      </c>
      <c r="C11" s="92">
        <f t="shared" si="0"/>
        <v>2550</v>
      </c>
      <c r="D11" s="93">
        <f t="shared" si="0"/>
        <v>4.899999999999977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f t="shared" si="1"/>
        <v>2522</v>
      </c>
      <c r="B12" s="91">
        <f t="shared" si="2"/>
        <v>2.9499999999999886</v>
      </c>
      <c r="C12" s="92">
        <f t="shared" si="0"/>
        <v>2551</v>
      </c>
      <c r="D12" s="93">
        <f t="shared" si="0"/>
        <v>3.2799999999999727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f t="shared" si="1"/>
        <v>2523</v>
      </c>
      <c r="B13" s="91">
        <f t="shared" si="2"/>
        <v>3.240000000000009</v>
      </c>
      <c r="C13" s="92">
        <v>2552</v>
      </c>
      <c r="D13" s="93">
        <v>3.6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f t="shared" si="1"/>
        <v>2524</v>
      </c>
      <c r="B14" s="91">
        <f t="shared" si="2"/>
        <v>4.12</v>
      </c>
      <c r="C14" s="92">
        <v>2553</v>
      </c>
      <c r="D14" s="93">
        <v>2.42</v>
      </c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f t="shared" si="1"/>
        <v>2525</v>
      </c>
      <c r="B15" s="91">
        <f t="shared" si="2"/>
        <v>3.7900000000000205</v>
      </c>
      <c r="C15" s="92">
        <v>2554</v>
      </c>
      <c r="D15" s="93">
        <v>4.82</v>
      </c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f t="shared" si="1"/>
        <v>2526</v>
      </c>
      <c r="B16" s="91">
        <f t="shared" si="2"/>
        <v>3.920000000000016</v>
      </c>
      <c r="C16" s="92">
        <v>2555</v>
      </c>
      <c r="D16" s="93">
        <v>3.22</v>
      </c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f t="shared" si="1"/>
        <v>2527</v>
      </c>
      <c r="B17" s="91">
        <f t="shared" si="2"/>
        <v>3.240000000000009</v>
      </c>
      <c r="C17" s="92">
        <v>2556</v>
      </c>
      <c r="D17" s="93">
        <v>3.319999999999993</v>
      </c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f t="shared" si="1"/>
        <v>2528</v>
      </c>
      <c r="B18" s="91">
        <f t="shared" si="2"/>
        <v>3.94</v>
      </c>
      <c r="C18" s="92">
        <v>2557</v>
      </c>
      <c r="D18" s="93">
        <v>2.490000000000009</v>
      </c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f t="shared" si="1"/>
        <v>2529</v>
      </c>
      <c r="B19" s="91">
        <f t="shared" si="2"/>
        <v>2.5299999999999727</v>
      </c>
      <c r="C19" s="92">
        <v>2558</v>
      </c>
      <c r="D19" s="93">
        <v>2.42</v>
      </c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f t="shared" si="1"/>
        <v>2530</v>
      </c>
      <c r="B20" s="91">
        <f t="shared" si="2"/>
        <v>3.170000000000016</v>
      </c>
      <c r="C20" s="92">
        <v>2559</v>
      </c>
      <c r="D20" s="93">
        <v>3.75</v>
      </c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f t="shared" si="1"/>
        <v>2531</v>
      </c>
      <c r="B21" s="91">
        <f t="shared" si="2"/>
        <v>3.839999999999975</v>
      </c>
      <c r="C21" s="92">
        <v>2560</v>
      </c>
      <c r="D21" s="93">
        <v>4.15</v>
      </c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f t="shared" si="1"/>
        <v>2532</v>
      </c>
      <c r="B22" s="91">
        <f t="shared" si="2"/>
        <v>2.94</v>
      </c>
      <c r="C22" s="92">
        <v>2561</v>
      </c>
      <c r="D22" s="93">
        <v>2.46</v>
      </c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>
        <f t="shared" si="1"/>
        <v>2533</v>
      </c>
      <c r="B23" s="91">
        <f t="shared" si="2"/>
        <v>3.7900000000000205</v>
      </c>
      <c r="C23" s="92">
        <v>2562</v>
      </c>
      <c r="D23" s="93">
        <v>3.5</v>
      </c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>
        <f t="shared" si="1"/>
        <v>2534</v>
      </c>
      <c r="B24" s="91">
        <f t="shared" si="2"/>
        <v>3.730000000000018</v>
      </c>
      <c r="C24" s="92">
        <v>2563</v>
      </c>
      <c r="D24" s="93">
        <v>2.980000000000018</v>
      </c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>
        <f t="shared" si="1"/>
        <v>2535</v>
      </c>
      <c r="B25" s="91">
        <f t="shared" si="2"/>
        <v>2.81</v>
      </c>
      <c r="C25" s="92"/>
      <c r="D25" s="93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>
        <f t="shared" si="1"/>
        <v>2536</v>
      </c>
      <c r="B26" s="91">
        <f t="shared" si="2"/>
        <v>2.69</v>
      </c>
      <c r="C26" s="92"/>
      <c r="D26" s="93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>
        <f t="shared" si="1"/>
        <v>2537</v>
      </c>
      <c r="B27" s="91">
        <f t="shared" si="2"/>
        <v>3.490000000000009</v>
      </c>
      <c r="C27" s="92"/>
      <c r="D27" s="93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>
        <f t="shared" si="1"/>
        <v>2538</v>
      </c>
      <c r="B28" s="91">
        <f t="shared" si="2"/>
        <v>4.25</v>
      </c>
      <c r="C28" s="92"/>
      <c r="D28" s="93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>
        <f t="shared" si="1"/>
        <v>2539</v>
      </c>
      <c r="B29" s="91">
        <f t="shared" si="2"/>
        <v>3.38</v>
      </c>
      <c r="C29" s="92"/>
      <c r="D29" s="93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>
        <f t="shared" si="1"/>
        <v>2540</v>
      </c>
      <c r="B30" s="91">
        <f t="shared" si="2"/>
        <v>3.1999999999999886</v>
      </c>
      <c r="C30" s="92"/>
      <c r="D30" s="93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>
        <f t="shared" si="1"/>
        <v>2541</v>
      </c>
      <c r="B31" s="91">
        <f t="shared" si="2"/>
        <v>2.3999999999999773</v>
      </c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>
        <f t="shared" si="1"/>
        <v>2542</v>
      </c>
      <c r="B32" s="91">
        <f t="shared" si="2"/>
        <v>4.600000000000023</v>
      </c>
      <c r="C32" s="92"/>
      <c r="D32" s="94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>
        <f t="shared" si="1"/>
        <v>2543</v>
      </c>
      <c r="B33" s="91">
        <f t="shared" si="2"/>
        <v>3.152999999999963</v>
      </c>
      <c r="C33" s="92"/>
      <c r="D33" s="94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>
        <f t="shared" si="1"/>
        <v>2544</v>
      </c>
      <c r="B34" s="96">
        <f t="shared" si="2"/>
        <v>3.3999999999999773</v>
      </c>
      <c r="C34" s="97"/>
      <c r="D34" s="98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4" ref="D37:O37">ROUND((((-LN(-LN(1-1/D36)))+$B$83*$B$84)/$B$83),2)</f>
        <v>3.29</v>
      </c>
      <c r="E37" s="76">
        <f t="shared" si="4"/>
        <v>3.6</v>
      </c>
      <c r="F37" s="76">
        <f t="shared" si="4"/>
        <v>3.79</v>
      </c>
      <c r="G37" s="76">
        <f t="shared" si="4"/>
        <v>3.93</v>
      </c>
      <c r="H37" s="76">
        <f t="shared" si="4"/>
        <v>4.05</v>
      </c>
      <c r="I37" s="76">
        <f t="shared" si="4"/>
        <v>4.36</v>
      </c>
      <c r="J37" s="76">
        <f t="shared" si="4"/>
        <v>4.77</v>
      </c>
      <c r="K37" s="76">
        <f t="shared" si="4"/>
        <v>4.9</v>
      </c>
      <c r="L37" s="76">
        <f t="shared" si="4"/>
        <v>5.29</v>
      </c>
      <c r="M37" s="77">
        <f t="shared" si="4"/>
        <v>5.69</v>
      </c>
      <c r="N37" s="77">
        <f t="shared" si="4"/>
        <v>6.08</v>
      </c>
      <c r="O37" s="77">
        <f t="shared" si="4"/>
        <v>6.6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4">
        <v>2516</v>
      </c>
      <c r="J41" s="79">
        <v>3.7099999999999795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4">
        <v>2517</v>
      </c>
      <c r="J42" s="79">
        <v>3.339999999999975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4">
        <v>2518</v>
      </c>
      <c r="J43" s="79">
        <v>2.730000000000018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4">
        <v>2519</v>
      </c>
      <c r="J44" s="79">
        <v>2.930000000000007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4">
        <v>2520</v>
      </c>
      <c r="J45" s="79">
        <v>3.920000000000016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4">
        <v>2521</v>
      </c>
      <c r="J46" s="79">
        <v>3.12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4">
        <v>2522</v>
      </c>
      <c r="J47" s="79">
        <v>2.9499999999999886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4">
        <v>2523</v>
      </c>
      <c r="J48" s="79">
        <v>3.240000000000009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4">
        <v>2524</v>
      </c>
      <c r="J49" s="79">
        <v>4.12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4">
        <v>2525</v>
      </c>
      <c r="J50" s="79">
        <v>3.7900000000000205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4">
        <v>2526</v>
      </c>
      <c r="J51" s="79">
        <v>3.920000000000016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4">
        <v>2527</v>
      </c>
      <c r="J52" s="79">
        <v>3.240000000000009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4">
        <v>2528</v>
      </c>
      <c r="J53" s="79">
        <v>3.94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4">
        <v>2529</v>
      </c>
      <c r="J54" s="79">
        <v>2.5299999999999727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4">
        <v>2530</v>
      </c>
      <c r="J55" s="79">
        <v>3.170000000000016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4">
        <v>2531</v>
      </c>
      <c r="J56" s="79">
        <v>3.839999999999975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4">
        <v>2532</v>
      </c>
      <c r="J57" s="79">
        <v>2.94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4">
        <v>2533</v>
      </c>
      <c r="J58" s="79">
        <v>3.7900000000000205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4">
        <v>2534</v>
      </c>
      <c r="J59" s="79">
        <v>3.730000000000018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4">
        <v>2535</v>
      </c>
      <c r="J60" s="79">
        <v>2.81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4">
        <v>2536</v>
      </c>
      <c r="J61" s="79">
        <v>2.69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4">
        <v>2537</v>
      </c>
      <c r="J62" s="79">
        <v>3.490000000000009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">
      <c r="A63" s="1"/>
      <c r="B63" s="24"/>
      <c r="C63" s="24"/>
      <c r="D63" s="24"/>
      <c r="E63" s="24"/>
      <c r="F63" s="24"/>
      <c r="G63" s="25"/>
      <c r="H63" s="25"/>
      <c r="I63" s="62">
        <v>2538</v>
      </c>
      <c r="J63" s="80">
        <v>4.25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">
      <c r="A64" s="1"/>
      <c r="B64" s="26"/>
      <c r="C64" s="26"/>
      <c r="D64" s="26"/>
      <c r="E64" s="26"/>
      <c r="F64" s="26"/>
      <c r="G64" s="17"/>
      <c r="H64" s="17"/>
      <c r="I64" s="78">
        <v>2539</v>
      </c>
      <c r="J64" s="81">
        <v>3.38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">
      <c r="B65" s="20"/>
      <c r="C65" s="20"/>
      <c r="D65" s="20"/>
      <c r="E65" s="20"/>
      <c r="I65" s="74">
        <v>2540</v>
      </c>
      <c r="J65" s="79">
        <v>3.1999999999999886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">
      <c r="B66" s="20"/>
      <c r="C66" s="20"/>
      <c r="D66" s="20"/>
      <c r="E66" s="20"/>
      <c r="I66" s="74">
        <v>2541</v>
      </c>
      <c r="J66" s="79">
        <v>2.3999999999999773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">
      <c r="B67" s="20"/>
      <c r="C67" s="20"/>
      <c r="D67" s="20"/>
      <c r="E67" s="20"/>
      <c r="I67" s="74">
        <v>2542</v>
      </c>
      <c r="J67" s="79">
        <v>4.600000000000023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">
      <c r="B68" s="20"/>
      <c r="C68" s="20"/>
      <c r="D68" s="20"/>
      <c r="E68" s="20"/>
      <c r="I68" s="74">
        <v>2543</v>
      </c>
      <c r="J68" s="79">
        <v>3.152999999999963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">
      <c r="B69" s="20"/>
      <c r="C69" s="20"/>
      <c r="D69" s="20"/>
      <c r="E69" s="20"/>
      <c r="I69" s="74">
        <v>2544</v>
      </c>
      <c r="J69" s="79">
        <v>3.3999999999999773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">
      <c r="B70" s="20"/>
      <c r="C70" s="20"/>
      <c r="D70" s="20"/>
      <c r="E70" s="20"/>
      <c r="I70" s="74">
        <v>2545</v>
      </c>
      <c r="J70" s="79">
        <v>4.230000000000018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">
      <c r="B71" s="20"/>
      <c r="C71" s="20"/>
      <c r="D71" s="20"/>
      <c r="E71" s="20"/>
      <c r="I71" s="74">
        <v>2546</v>
      </c>
      <c r="J71" s="79">
        <v>2.3000000000000114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">
      <c r="B72" s="20"/>
      <c r="C72" s="20"/>
      <c r="D72" s="20"/>
      <c r="E72" s="20"/>
      <c r="I72" s="74">
        <v>2547</v>
      </c>
      <c r="J72" s="79">
        <v>2.87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">
      <c r="B73" s="20"/>
      <c r="C73" s="20"/>
      <c r="D73" s="20"/>
      <c r="E73" s="20"/>
      <c r="I73" s="74">
        <v>2548</v>
      </c>
      <c r="J73" s="79">
        <v>3.63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">
      <c r="B74" s="20"/>
      <c r="C74" s="20"/>
      <c r="D74" s="20"/>
      <c r="E74" s="20"/>
      <c r="I74" s="74">
        <v>2549</v>
      </c>
      <c r="J74" s="79">
        <v>4.319999999999993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">
      <c r="B75" s="20"/>
      <c r="C75" s="20"/>
      <c r="D75" s="20"/>
      <c r="E75" s="20"/>
      <c r="I75" s="74">
        <v>2550</v>
      </c>
      <c r="J75" s="79">
        <v>4.899999999999977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">
      <c r="B76" s="20"/>
      <c r="C76" s="20"/>
      <c r="D76" s="20"/>
      <c r="E76" s="20"/>
      <c r="I76" s="74">
        <v>2551</v>
      </c>
      <c r="J76" s="79">
        <v>3.2799999999999727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">
      <c r="B77" s="20"/>
      <c r="C77" s="20"/>
      <c r="D77" s="20"/>
      <c r="E77" s="20"/>
      <c r="I77" s="74">
        <v>2552</v>
      </c>
      <c r="J77" s="79">
        <v>3.6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">
      <c r="A78" s="31">
        <f>ROUND(V3/5,0)</f>
        <v>10</v>
      </c>
      <c r="B78" s="20"/>
      <c r="C78" s="20"/>
      <c r="D78" s="20"/>
      <c r="E78" s="20"/>
      <c r="F78" s="20">
        <f>+A78+1</f>
        <v>11</v>
      </c>
      <c r="I78" s="74">
        <v>2553</v>
      </c>
      <c r="J78" s="79">
        <v>2.42</v>
      </c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">
      <c r="A79" s="31">
        <f>V3-((A78-1)*5)</f>
        <v>3</v>
      </c>
      <c r="B79" s="20"/>
      <c r="C79" s="20"/>
      <c r="D79" s="20"/>
      <c r="E79" s="20"/>
      <c r="I79" s="74">
        <v>2554</v>
      </c>
      <c r="J79" s="79">
        <v>4.82</v>
      </c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">
      <c r="A80" s="31" t="s">
        <v>11</v>
      </c>
      <c r="B80" s="27">
        <f>IF($A$79&gt;=6,VLOOKUP($F$78,$X$3:$AC$38,$A$79-4),VLOOKUP($A$78,$X$3:$AC$38,$A$79+1))</f>
        <v>0.547691</v>
      </c>
      <c r="C80" s="27"/>
      <c r="D80" s="27"/>
      <c r="E80" s="27"/>
      <c r="I80" s="74">
        <v>2555</v>
      </c>
      <c r="J80" s="79">
        <v>3.22</v>
      </c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">
      <c r="A81" s="31" t="s">
        <v>12</v>
      </c>
      <c r="B81" s="27">
        <f>IF($A$79&gt;=6,VLOOKUP($F$78,$Y$58:$AD$97,$A$79-4),VLOOKUP($A$78,$Y$58:$AD$97,$A$79+1))</f>
        <v>1.15731</v>
      </c>
      <c r="C81" s="27"/>
      <c r="D81" s="27"/>
      <c r="E81" s="27"/>
      <c r="I81" s="74">
        <v>2556</v>
      </c>
      <c r="J81" s="79">
        <v>3.319999999999993</v>
      </c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">
      <c r="B82" s="20"/>
      <c r="C82" s="20"/>
      <c r="D82" s="20"/>
      <c r="E82" s="20"/>
      <c r="I82" s="74">
        <v>2557</v>
      </c>
      <c r="J82" s="79">
        <v>2.490000000000009</v>
      </c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">
      <c r="A83" s="31" t="s">
        <v>13</v>
      </c>
      <c r="B83" s="28">
        <f>B81/V6</f>
        <v>1.7676679380681581</v>
      </c>
      <c r="C83" s="28"/>
      <c r="D83" s="28"/>
      <c r="E83" s="28"/>
      <c r="I83" s="74">
        <v>2558</v>
      </c>
      <c r="J83" s="79">
        <v>2.42</v>
      </c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">
      <c r="A84" s="31" t="s">
        <v>14</v>
      </c>
      <c r="B84" s="56">
        <f>V4-(B80/B83)</f>
        <v>3.0856409961567914</v>
      </c>
      <c r="C84" s="28"/>
      <c r="D84" s="28"/>
      <c r="E84" s="28"/>
      <c r="I84" s="74">
        <v>2559</v>
      </c>
      <c r="J84" s="79">
        <v>3.75</v>
      </c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">
      <c r="B85" s="20"/>
      <c r="C85" s="20"/>
      <c r="D85" s="20"/>
      <c r="E85" s="20"/>
      <c r="I85" s="74">
        <v>2560</v>
      </c>
      <c r="J85" s="79">
        <v>4.15</v>
      </c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">
      <c r="B86" s="20"/>
      <c r="C86" s="20"/>
      <c r="D86" s="20"/>
      <c r="E86" s="20"/>
      <c r="I86" s="74">
        <v>2561</v>
      </c>
      <c r="J86" s="79">
        <v>2.46</v>
      </c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">
      <c r="B87" s="20"/>
      <c r="C87" s="20"/>
      <c r="D87" s="20"/>
      <c r="E87" s="20"/>
      <c r="I87" s="74">
        <v>2562</v>
      </c>
      <c r="J87" s="79">
        <v>3.5</v>
      </c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">
      <c r="B88" s="20"/>
      <c r="C88" s="20"/>
      <c r="D88" s="20"/>
      <c r="E88" s="20"/>
      <c r="I88" s="74">
        <v>2563</v>
      </c>
      <c r="J88" s="79">
        <v>2.980000000000018</v>
      </c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">
      <c r="B89" s="20"/>
      <c r="C89" s="20"/>
      <c r="D89" s="20"/>
      <c r="E89" s="20"/>
      <c r="I89" s="74"/>
      <c r="J89" s="79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">
      <c r="B90" s="20"/>
      <c r="C90" s="20"/>
      <c r="D90" s="20"/>
      <c r="E90" s="20"/>
      <c r="I90" s="74"/>
      <c r="J90" s="79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">
      <c r="B91" s="20"/>
      <c r="C91" s="20"/>
      <c r="D91" s="20"/>
      <c r="E91" s="20"/>
      <c r="I91" s="74"/>
      <c r="J91" s="82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">
      <c r="B92" s="20"/>
      <c r="C92" s="20"/>
      <c r="D92" s="20"/>
      <c r="E92" s="20"/>
      <c r="I92" s="74"/>
      <c r="J92" s="82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">
      <c r="B93" s="20"/>
      <c r="C93" s="20"/>
      <c r="D93" s="20"/>
      <c r="E93" s="20"/>
      <c r="I93" s="75"/>
      <c r="J93" s="82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">
      <c r="B94" s="20"/>
      <c r="C94" s="20"/>
      <c r="D94" s="20"/>
      <c r="E94" s="20"/>
      <c r="I94" s="75"/>
      <c r="J94" s="82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">
      <c r="B95" s="20"/>
      <c r="C95" s="20"/>
      <c r="D95" s="20"/>
      <c r="E95" s="20"/>
      <c r="I95" s="74"/>
      <c r="J95" s="79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">
      <c r="B96" s="20"/>
      <c r="C96" s="20"/>
      <c r="D96" s="20"/>
      <c r="E96" s="20"/>
      <c r="I96" s="18"/>
      <c r="J96" s="83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">
      <c r="B97" s="20"/>
      <c r="C97" s="20"/>
      <c r="D97" s="20"/>
      <c r="E97" s="20"/>
      <c r="I97" s="18"/>
      <c r="J97" s="83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">
      <c r="B98" s="20"/>
      <c r="C98" s="20"/>
      <c r="D98" s="20"/>
      <c r="E98" s="20"/>
      <c r="I98" s="18"/>
      <c r="J98" s="83"/>
      <c r="K98" s="18"/>
    </row>
    <row r="99" spans="2:11" ht="21">
      <c r="B99" s="20"/>
      <c r="C99" s="20"/>
      <c r="D99" s="20"/>
      <c r="E99" s="20"/>
      <c r="I99" s="18"/>
      <c r="J99" s="83"/>
      <c r="K99" s="18"/>
    </row>
    <row r="100" spans="2:11" ht="21">
      <c r="B100" s="20"/>
      <c r="C100" s="20"/>
      <c r="D100" s="20"/>
      <c r="E100" s="20"/>
      <c r="I100" s="18"/>
      <c r="J100" s="83"/>
      <c r="K100" s="18"/>
    </row>
    <row r="101" spans="2:11" ht="21">
      <c r="B101" s="20"/>
      <c r="C101" s="20"/>
      <c r="D101" s="20"/>
      <c r="E101" s="20"/>
      <c r="I101" s="18"/>
      <c r="J101" s="83"/>
      <c r="K101" s="18"/>
    </row>
    <row r="102" spans="9:11" ht="21">
      <c r="I102" s="18"/>
      <c r="J102" s="83"/>
      <c r="K102" s="18"/>
    </row>
    <row r="103" spans="9:11" ht="21">
      <c r="I103" s="18"/>
      <c r="J103" s="83"/>
      <c r="K103" s="18"/>
    </row>
    <row r="104" spans="9:11" ht="21">
      <c r="I104" s="18"/>
      <c r="J104" s="83"/>
      <c r="K104" s="18"/>
    </row>
    <row r="105" spans="9:11" ht="21">
      <c r="I105" s="18"/>
      <c r="J105" s="83"/>
      <c r="K105" s="18"/>
    </row>
    <row r="106" spans="9:11" ht="21">
      <c r="I106" s="18"/>
      <c r="J106" s="83"/>
      <c r="K106" s="18"/>
    </row>
    <row r="107" spans="9:11" ht="21">
      <c r="I107" s="18"/>
      <c r="J107" s="83"/>
      <c r="K107" s="18"/>
    </row>
    <row r="108" spans="9:11" ht="21">
      <c r="I108" s="18"/>
      <c r="J108" s="83"/>
      <c r="K108" s="18"/>
    </row>
    <row r="109" spans="9:11" ht="21">
      <c r="I109" s="18"/>
      <c r="J109" s="83"/>
      <c r="K109" s="18"/>
    </row>
    <row r="110" spans="9:11" ht="21">
      <c r="I110" s="18"/>
      <c r="J110" s="83"/>
      <c r="K110" s="18"/>
    </row>
    <row r="111" spans="9:11" ht="21">
      <c r="I111" s="18"/>
      <c r="J111" s="83"/>
      <c r="K111" s="18"/>
    </row>
    <row r="112" spans="9:11" ht="21">
      <c r="I112" s="18"/>
      <c r="J112" s="18"/>
      <c r="K112" s="18"/>
    </row>
    <row r="113" spans="9:11" ht="21">
      <c r="I113" s="18"/>
      <c r="J113" s="18"/>
      <c r="K113" s="18"/>
    </row>
    <row r="114" spans="9:11" ht="21">
      <c r="I114" s="18"/>
      <c r="J114" s="18"/>
      <c r="K114" s="18"/>
    </row>
    <row r="115" spans="9:11" ht="21">
      <c r="I115" s="18"/>
      <c r="J115" s="18"/>
      <c r="K115" s="18"/>
    </row>
    <row r="116" spans="9:11" ht="21">
      <c r="I116" s="18"/>
      <c r="J116" s="18"/>
      <c r="K116" s="18"/>
    </row>
    <row r="117" spans="9:11" ht="21">
      <c r="I117" s="18"/>
      <c r="J117" s="18"/>
      <c r="K117" s="18"/>
    </row>
    <row r="118" spans="9:11" ht="21">
      <c r="I118" s="18"/>
      <c r="J118" s="18"/>
      <c r="K118" s="18"/>
    </row>
    <row r="119" spans="9:11" ht="21">
      <c r="I119" s="18"/>
      <c r="J119" s="18"/>
      <c r="K119" s="18"/>
    </row>
    <row r="120" spans="9:11" ht="21">
      <c r="I120" s="18"/>
      <c r="J120" s="18"/>
      <c r="K120" s="18"/>
    </row>
    <row r="121" spans="9:11" ht="21">
      <c r="I121" s="18"/>
      <c r="J121" s="18"/>
      <c r="K121" s="18"/>
    </row>
    <row r="122" spans="9:11" ht="21">
      <c r="I122" s="18"/>
      <c r="J122" s="18"/>
      <c r="K122" s="18"/>
    </row>
    <row r="123" spans="9:11" ht="21">
      <c r="I123" s="18"/>
      <c r="J123" s="18"/>
      <c r="K123" s="18"/>
    </row>
    <row r="124" spans="9:11" ht="21">
      <c r="I124" s="18"/>
      <c r="J124" s="18"/>
      <c r="K124" s="18"/>
    </row>
    <row r="125" spans="9:11" ht="21">
      <c r="I125" s="18"/>
      <c r="J125" s="18"/>
      <c r="K125" s="18"/>
    </row>
    <row r="126" spans="9:11" ht="21">
      <c r="I126" s="18"/>
      <c r="J126" s="18"/>
      <c r="K126" s="18"/>
    </row>
    <row r="127" spans="9:11" ht="21">
      <c r="I127" s="18"/>
      <c r="J127" s="18"/>
      <c r="K127" s="18"/>
    </row>
    <row r="128" spans="9:11" ht="21">
      <c r="I128" s="18"/>
      <c r="J128" s="18"/>
      <c r="K128" s="18"/>
    </row>
    <row r="129" spans="9:11" ht="21">
      <c r="I129" s="18"/>
      <c r="J129" s="18"/>
      <c r="K129" s="18"/>
    </row>
    <row r="130" spans="9:11" ht="21">
      <c r="I130" s="18"/>
      <c r="J130" s="18"/>
      <c r="K130" s="18"/>
    </row>
    <row r="131" spans="9:11" ht="21">
      <c r="I131" s="18"/>
      <c r="J131" s="18"/>
      <c r="K131" s="18"/>
    </row>
    <row r="132" spans="9:11" ht="21">
      <c r="I132" s="18"/>
      <c r="J132" s="18"/>
      <c r="K132" s="18"/>
    </row>
    <row r="133" spans="9:11" ht="21">
      <c r="I133" s="18"/>
      <c r="J133" s="18"/>
      <c r="K133" s="18"/>
    </row>
    <row r="134" spans="9:11" ht="21">
      <c r="I134" s="18"/>
      <c r="J134" s="18"/>
      <c r="K134" s="18"/>
    </row>
    <row r="135" spans="9:11" ht="21">
      <c r="I135" s="18"/>
      <c r="J135" s="18"/>
      <c r="K135" s="18"/>
    </row>
    <row r="136" spans="9:11" ht="21">
      <c r="I136" s="18"/>
      <c r="J136" s="18"/>
      <c r="K136" s="18"/>
    </row>
    <row r="137" spans="9:11" ht="21">
      <c r="I137" s="18"/>
      <c r="J137" s="18"/>
      <c r="K137" s="18"/>
    </row>
    <row r="138" spans="9:11" ht="21">
      <c r="I138" s="18"/>
      <c r="J138" s="18"/>
      <c r="K138" s="18"/>
    </row>
    <row r="139" spans="9:11" ht="21">
      <c r="I139" s="18"/>
      <c r="J139" s="18"/>
      <c r="K139" s="18"/>
    </row>
    <row r="140" spans="9:11" ht="21">
      <c r="I140" s="18"/>
      <c r="J140" s="18"/>
      <c r="K140" s="18"/>
    </row>
    <row r="141" spans="9:11" ht="21">
      <c r="I141" s="18"/>
      <c r="J141" s="18"/>
      <c r="K141" s="18"/>
    </row>
    <row r="142" spans="9:11" ht="21">
      <c r="I142" s="18"/>
      <c r="J142" s="18"/>
      <c r="K142" s="18"/>
    </row>
    <row r="143" spans="9:11" ht="21">
      <c r="I143" s="18"/>
      <c r="J143" s="18"/>
      <c r="K143" s="18"/>
    </row>
    <row r="144" spans="9:11" ht="21">
      <c r="I144" s="18"/>
      <c r="J144" s="18"/>
      <c r="K144" s="18"/>
    </row>
    <row r="145" spans="9:11" ht="21">
      <c r="I145" s="18"/>
      <c r="J145" s="18"/>
      <c r="K145" s="18"/>
    </row>
    <row r="146" spans="9:11" ht="21">
      <c r="I146" s="18"/>
      <c r="J146" s="18"/>
      <c r="K146" s="18"/>
    </row>
    <row r="147" spans="9:11" ht="21">
      <c r="I147" s="18"/>
      <c r="J147" s="18"/>
      <c r="K147" s="18"/>
    </row>
    <row r="148" spans="9:11" ht="21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6"/>
  <sheetViews>
    <sheetView zoomScalePageLayoutView="0" workbookViewId="0" topLeftCell="A1">
      <selection activeCell="D2" sqref="D2:D37"/>
    </sheetView>
  </sheetViews>
  <sheetFormatPr defaultColWidth="9.140625" defaultRowHeight="21.75"/>
  <sheetData>
    <row r="1" ht="21">
      <c r="D1" s="73">
        <v>275</v>
      </c>
    </row>
    <row r="2" spans="2:4" ht="22.5">
      <c r="B2">
        <v>2516</v>
      </c>
      <c r="C2" s="68">
        <v>278.71</v>
      </c>
      <c r="D2" s="72">
        <f>C2-$D$1</f>
        <v>3.7099999999999795</v>
      </c>
    </row>
    <row r="3" spans="2:4" ht="22.5">
      <c r="B3">
        <v>2517</v>
      </c>
      <c r="C3" s="69">
        <v>278.34</v>
      </c>
      <c r="D3" s="72">
        <f aca="true" t="shared" si="0" ref="D3:D37">C3-$D$1</f>
        <v>3.339999999999975</v>
      </c>
    </row>
    <row r="4" spans="2:4" ht="22.5">
      <c r="B4">
        <v>2518</v>
      </c>
      <c r="C4" s="70">
        <v>277.73</v>
      </c>
      <c r="D4" s="72">
        <f t="shared" si="0"/>
        <v>2.730000000000018</v>
      </c>
    </row>
    <row r="5" spans="2:4" ht="22.5">
      <c r="B5">
        <v>2519</v>
      </c>
      <c r="C5" s="68">
        <v>277.93</v>
      </c>
      <c r="D5" s="72">
        <f t="shared" si="0"/>
        <v>2.930000000000007</v>
      </c>
    </row>
    <row r="6" spans="2:4" ht="22.5">
      <c r="B6">
        <v>2520</v>
      </c>
      <c r="C6" s="68">
        <v>278.92</v>
      </c>
      <c r="D6" s="72">
        <f t="shared" si="0"/>
        <v>3.920000000000016</v>
      </c>
    </row>
    <row r="7" spans="2:4" ht="22.5">
      <c r="B7">
        <v>2521</v>
      </c>
      <c r="C7" s="68">
        <v>278.12</v>
      </c>
      <c r="D7" s="72">
        <f t="shared" si="0"/>
        <v>3.1200000000000045</v>
      </c>
    </row>
    <row r="8" spans="2:4" ht="22.5">
      <c r="B8">
        <v>2522</v>
      </c>
      <c r="C8" s="68">
        <v>277.95</v>
      </c>
      <c r="D8" s="72">
        <f t="shared" si="0"/>
        <v>2.9499999999999886</v>
      </c>
    </row>
    <row r="9" spans="2:4" ht="22.5">
      <c r="B9">
        <v>2523</v>
      </c>
      <c r="C9" s="68">
        <v>278.24</v>
      </c>
      <c r="D9" s="72">
        <f t="shared" si="0"/>
        <v>3.240000000000009</v>
      </c>
    </row>
    <row r="10" spans="2:4" ht="22.5">
      <c r="B10">
        <v>2524</v>
      </c>
      <c r="C10" s="68">
        <v>279.12</v>
      </c>
      <c r="D10" s="72">
        <f t="shared" si="0"/>
        <v>4.1200000000000045</v>
      </c>
    </row>
    <row r="11" spans="2:4" ht="22.5">
      <c r="B11">
        <v>2525</v>
      </c>
      <c r="C11" s="68">
        <v>278.79</v>
      </c>
      <c r="D11" s="72">
        <f t="shared" si="0"/>
        <v>3.7900000000000205</v>
      </c>
    </row>
    <row r="12" spans="2:4" ht="22.5">
      <c r="B12">
        <v>2526</v>
      </c>
      <c r="C12" s="68">
        <v>278.92</v>
      </c>
      <c r="D12" s="72">
        <f t="shared" si="0"/>
        <v>3.920000000000016</v>
      </c>
    </row>
    <row r="13" spans="2:4" ht="22.5">
      <c r="B13">
        <v>2527</v>
      </c>
      <c r="C13" s="68">
        <v>278.24</v>
      </c>
      <c r="D13" s="72">
        <f t="shared" si="0"/>
        <v>3.240000000000009</v>
      </c>
    </row>
    <row r="14" spans="2:4" ht="22.5">
      <c r="B14">
        <v>2528</v>
      </c>
      <c r="C14" s="68">
        <v>278.94</v>
      </c>
      <c r="D14" s="72">
        <f t="shared" si="0"/>
        <v>3.9399999999999977</v>
      </c>
    </row>
    <row r="15" spans="2:4" ht="22.5">
      <c r="B15">
        <v>2529</v>
      </c>
      <c r="C15" s="68">
        <v>277.53</v>
      </c>
      <c r="D15" s="72">
        <f t="shared" si="0"/>
        <v>2.5299999999999727</v>
      </c>
    </row>
    <row r="16" spans="2:4" ht="22.5">
      <c r="B16">
        <v>2530</v>
      </c>
      <c r="C16" s="68">
        <v>278.17</v>
      </c>
      <c r="D16" s="72">
        <f t="shared" si="0"/>
        <v>3.170000000000016</v>
      </c>
    </row>
    <row r="17" spans="2:4" ht="22.5">
      <c r="B17">
        <v>2531</v>
      </c>
      <c r="C17" s="68">
        <v>278.84</v>
      </c>
      <c r="D17" s="72">
        <f t="shared" si="0"/>
        <v>3.839999999999975</v>
      </c>
    </row>
    <row r="18" spans="2:4" ht="22.5">
      <c r="B18">
        <v>2532</v>
      </c>
      <c r="C18" s="68">
        <v>277.94</v>
      </c>
      <c r="D18" s="72">
        <f t="shared" si="0"/>
        <v>2.9399999999999977</v>
      </c>
    </row>
    <row r="19" spans="2:4" ht="22.5">
      <c r="B19">
        <v>2533</v>
      </c>
      <c r="C19" s="68">
        <v>278.79</v>
      </c>
      <c r="D19" s="72">
        <f t="shared" si="0"/>
        <v>3.7900000000000205</v>
      </c>
    </row>
    <row r="20" spans="2:4" ht="22.5">
      <c r="B20">
        <v>2534</v>
      </c>
      <c r="C20" s="68">
        <v>278.73</v>
      </c>
      <c r="D20" s="72">
        <f t="shared" si="0"/>
        <v>3.730000000000018</v>
      </c>
    </row>
    <row r="21" spans="2:4" ht="22.5">
      <c r="B21">
        <v>2535</v>
      </c>
      <c r="C21" s="68">
        <v>277.81</v>
      </c>
      <c r="D21" s="72">
        <f t="shared" si="0"/>
        <v>2.8100000000000023</v>
      </c>
    </row>
    <row r="22" spans="2:4" ht="22.5">
      <c r="B22">
        <v>2536</v>
      </c>
      <c r="C22" s="68">
        <v>277.69</v>
      </c>
      <c r="D22" s="72">
        <f t="shared" si="0"/>
        <v>2.6899999999999977</v>
      </c>
    </row>
    <row r="23" spans="2:4" ht="22.5">
      <c r="B23">
        <v>2537</v>
      </c>
      <c r="C23" s="68">
        <v>278.49</v>
      </c>
      <c r="D23" s="72">
        <f t="shared" si="0"/>
        <v>3.490000000000009</v>
      </c>
    </row>
    <row r="24" spans="2:4" ht="22.5">
      <c r="B24">
        <v>2538</v>
      </c>
      <c r="C24" s="68">
        <v>279.25</v>
      </c>
      <c r="D24" s="72">
        <f t="shared" si="0"/>
        <v>4.25</v>
      </c>
    </row>
    <row r="25" spans="2:4" ht="22.5">
      <c r="B25">
        <v>2539</v>
      </c>
      <c r="C25" s="68">
        <v>278.38</v>
      </c>
      <c r="D25" s="72">
        <f t="shared" si="0"/>
        <v>3.3799999999999955</v>
      </c>
    </row>
    <row r="26" spans="2:4" ht="22.5">
      <c r="B26">
        <v>2540</v>
      </c>
      <c r="C26" s="68">
        <v>278.2</v>
      </c>
      <c r="D26" s="72">
        <f t="shared" si="0"/>
        <v>3.1999999999999886</v>
      </c>
    </row>
    <row r="27" spans="2:4" ht="22.5">
      <c r="B27">
        <v>2541</v>
      </c>
      <c r="C27" s="68">
        <v>277.4</v>
      </c>
      <c r="D27" s="72">
        <f t="shared" si="0"/>
        <v>2.3999999999999773</v>
      </c>
    </row>
    <row r="28" spans="2:4" ht="22.5">
      <c r="B28">
        <v>2542</v>
      </c>
      <c r="C28" s="68">
        <v>279.6</v>
      </c>
      <c r="D28" s="72">
        <f t="shared" si="0"/>
        <v>4.600000000000023</v>
      </c>
    </row>
    <row r="29" spans="2:4" ht="22.5">
      <c r="B29">
        <v>2543</v>
      </c>
      <c r="C29" s="68">
        <v>278.15299999999996</v>
      </c>
      <c r="D29" s="72">
        <f t="shared" si="0"/>
        <v>3.152999999999963</v>
      </c>
    </row>
    <row r="30" spans="2:4" ht="22.5">
      <c r="B30">
        <v>2544</v>
      </c>
      <c r="C30" s="68">
        <v>278.4</v>
      </c>
      <c r="D30" s="72">
        <f t="shared" si="0"/>
        <v>3.3999999999999773</v>
      </c>
    </row>
    <row r="31" spans="2:4" ht="22.5">
      <c r="B31">
        <v>2545</v>
      </c>
      <c r="C31" s="68">
        <v>279.23</v>
      </c>
      <c r="D31" s="72">
        <f t="shared" si="0"/>
        <v>4.230000000000018</v>
      </c>
    </row>
    <row r="32" spans="2:4" ht="22.5">
      <c r="B32">
        <v>2546</v>
      </c>
      <c r="C32" s="68">
        <v>277.3</v>
      </c>
      <c r="D32" s="72">
        <f t="shared" si="0"/>
        <v>2.3000000000000114</v>
      </c>
    </row>
    <row r="33" spans="2:4" ht="22.5">
      <c r="B33">
        <v>2547</v>
      </c>
      <c r="C33" s="68">
        <v>277.87</v>
      </c>
      <c r="D33" s="72">
        <f t="shared" si="0"/>
        <v>2.8700000000000045</v>
      </c>
    </row>
    <row r="34" spans="2:4" ht="22.5">
      <c r="B34">
        <v>2548</v>
      </c>
      <c r="C34" s="68">
        <v>278.63</v>
      </c>
      <c r="D34" s="72">
        <f t="shared" si="0"/>
        <v>3.6299999999999955</v>
      </c>
    </row>
    <row r="35" spans="2:4" ht="22.5">
      <c r="B35">
        <v>2549</v>
      </c>
      <c r="C35" s="68">
        <v>279.32</v>
      </c>
      <c r="D35" s="72">
        <f t="shared" si="0"/>
        <v>4.319999999999993</v>
      </c>
    </row>
    <row r="36" spans="2:4" ht="22.5">
      <c r="B36">
        <v>2550</v>
      </c>
      <c r="C36" s="69">
        <v>279.9</v>
      </c>
      <c r="D36" s="72">
        <f t="shared" si="0"/>
        <v>4.899999999999977</v>
      </c>
    </row>
    <row r="37" spans="2:4" ht="22.5">
      <c r="B37">
        <v>2551</v>
      </c>
      <c r="C37" s="68">
        <v>278.28</v>
      </c>
      <c r="D37" s="72">
        <f t="shared" si="0"/>
        <v>3.2799999999999727</v>
      </c>
    </row>
    <row r="38" spans="3:4" ht="22.5">
      <c r="C38" s="68"/>
      <c r="D38" s="72"/>
    </row>
    <row r="39" spans="3:4" ht="22.5">
      <c r="C39" s="68"/>
      <c r="D39" s="72"/>
    </row>
    <row r="40" spans="3:4" ht="22.5">
      <c r="C40" s="68"/>
      <c r="D40" s="72"/>
    </row>
    <row r="41" spans="3:4" ht="22.5">
      <c r="C41" s="68"/>
      <c r="D41" s="72"/>
    </row>
    <row r="42" spans="3:4" ht="22.5">
      <c r="C42" s="68"/>
      <c r="D42" s="72"/>
    </row>
    <row r="43" spans="3:4" ht="22.5">
      <c r="C43" s="68"/>
      <c r="D43" s="72"/>
    </row>
    <row r="44" spans="3:4" ht="22.5">
      <c r="C44" s="68"/>
      <c r="D44" s="72"/>
    </row>
    <row r="45" spans="3:4" ht="22.5">
      <c r="C45" s="68"/>
      <c r="D45" s="72"/>
    </row>
    <row r="46" spans="3:4" ht="22.5">
      <c r="C46" s="68"/>
      <c r="D46" s="72"/>
    </row>
    <row r="47" spans="3:4" ht="22.5">
      <c r="C47" s="68"/>
      <c r="D47" s="72"/>
    </row>
    <row r="48" spans="3:4" ht="22.5">
      <c r="C48" s="68"/>
      <c r="D48" s="72"/>
    </row>
    <row r="49" spans="3:4" ht="22.5">
      <c r="C49" s="68"/>
      <c r="D49" s="72"/>
    </row>
    <row r="50" spans="3:4" ht="22.5">
      <c r="C50" s="68"/>
      <c r="D50" s="72"/>
    </row>
    <row r="51" spans="3:4" ht="22.5">
      <c r="C51" s="68"/>
      <c r="D51" s="72"/>
    </row>
    <row r="52" spans="3:4" ht="22.5">
      <c r="C52" s="68"/>
      <c r="D52" s="72"/>
    </row>
    <row r="53" spans="3:4" ht="22.5">
      <c r="C53" s="71"/>
      <c r="D53" s="72"/>
    </row>
    <row r="54" spans="3:4" ht="22.5">
      <c r="C54" s="71"/>
      <c r="D54" s="72"/>
    </row>
    <row r="55" spans="3:4" ht="22.5">
      <c r="C55" s="68"/>
      <c r="D55" s="72"/>
    </row>
    <row r="56" spans="3:4" ht="22.5">
      <c r="C56" s="68"/>
      <c r="D56" s="7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2009-08-14T04:38:02Z</cp:lastPrinted>
  <dcterms:created xsi:type="dcterms:W3CDTF">2001-08-27T04:05:15Z</dcterms:created>
  <dcterms:modified xsi:type="dcterms:W3CDTF">2021-07-29T02:40:08Z</dcterms:modified>
  <cp:category/>
  <cp:version/>
  <cp:contentType/>
  <cp:contentStatus/>
</cp:coreProperties>
</file>