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24A" sheetId="1" r:id="rId1"/>
    <sheet name="ปริมาณน้ำสูงสุด" sheetId="2" r:id="rId2"/>
    <sheet name="ปริมาณน้ำต่ำสุด" sheetId="3" r:id="rId3"/>
    <sheet name="Data P.2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<sst xmlns="http://schemas.openxmlformats.org/spreadsheetml/2006/main" count="44" uniqueCount="24">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</sst>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ด\ด\ด"/>
    <numFmt numFmtId="241" formatCode="d\ mmm"/>
    <numFmt numFmtId="242" formatCode="mmm\-yyyy"/>
    <numFmt numFmtId="243" formatCode="yyyy"/>
    <numFmt numFmtId="244" formatCode="[$-41E]d\ mmmm\ yyyy"/>
    <numFmt numFmtId="245" formatCode="#,##0_ ;\-#,##0\ "/>
    <numFmt numFmtId="246" formatCode="bbbb"/>
    <numFmt numFmtId="247" formatCode="0.000"/>
    <numFmt numFmtId="248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33" fontId="0" fillId="0" borderId="0" xfId="0" applyAlignment="1">
      <alignment/>
    </xf>
    <xf numFmtId="0" fontId="0" fillId="0" borderId="0" xfId="48">
      <alignment/>
      <protection/>
    </xf>
    <xf numFmtId="239" fontId="24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39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39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39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39" fontId="0" fillId="0" borderId="0" xfId="48" applyNumberForma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239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239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239" fontId="25" fillId="0" borderId="0" xfId="48" applyNumberFormat="1" applyFont="1" applyAlignment="1">
      <alignment horizontal="center"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239" fontId="26" fillId="0" borderId="0" xfId="48" applyNumberFormat="1" applyFont="1" applyAlignment="1">
      <alignment horizontal="center"/>
      <protection/>
    </xf>
    <xf numFmtId="0" fontId="0" fillId="0" borderId="0" xfId="48" applyBorder="1">
      <alignment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239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239" fontId="27" fillId="0" borderId="12" xfId="48" applyNumberFormat="1" applyFont="1" applyBorder="1" applyAlignment="1">
      <alignment horizontal="centerContinuous"/>
      <protection/>
    </xf>
    <xf numFmtId="239" fontId="26" fillId="0" borderId="12" xfId="48" applyNumberFormat="1" applyFont="1" applyBorder="1" applyAlignment="1">
      <alignment horizontal="centerContinuous"/>
      <protection/>
    </xf>
    <xf numFmtId="239" fontId="26" fillId="0" borderId="11" xfId="48" applyNumberFormat="1" applyFont="1" applyBorder="1" applyAlignment="1">
      <alignment horizontal="centerContinuous"/>
      <protection/>
    </xf>
    <xf numFmtId="239" fontId="27" fillId="0" borderId="13" xfId="48" applyNumberFormat="1" applyFont="1" applyBorder="1" applyAlignment="1">
      <alignment horizontal="centerContinuous"/>
      <protection/>
    </xf>
    <xf numFmtId="2" fontId="26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46" fontId="0" fillId="0" borderId="0" xfId="48" applyNumberFormat="1" applyBorder="1">
      <alignment/>
      <protection/>
    </xf>
    <xf numFmtId="2" fontId="0" fillId="0" borderId="0" xfId="48" applyNumberFormat="1" applyBorder="1">
      <alignment/>
      <protection/>
    </xf>
    <xf numFmtId="0" fontId="26" fillId="0" borderId="16" xfId="48" applyFont="1" applyBorder="1" applyAlignment="1">
      <alignment horizontal="center"/>
      <protection/>
    </xf>
    <xf numFmtId="2" fontId="26" fillId="0" borderId="17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239" fontId="26" fillId="0" borderId="18" xfId="48" applyNumberFormat="1" applyFont="1" applyBorder="1" applyAlignment="1">
      <alignment horizontal="centerContinuous"/>
      <protection/>
    </xf>
    <xf numFmtId="239" fontId="26" fillId="0" borderId="19" xfId="48" applyNumberFormat="1" applyFont="1" applyBorder="1" applyAlignment="1">
      <alignment horizontal="centerContinuous"/>
      <protection/>
    </xf>
    <xf numFmtId="2" fontId="26" fillId="0" borderId="18" xfId="48" applyNumberFormat="1" applyFont="1" applyBorder="1" applyAlignment="1">
      <alignment horizontal="centerContinuous"/>
      <protection/>
    </xf>
    <xf numFmtId="2" fontId="26" fillId="0" borderId="16" xfId="48" applyNumberFormat="1" applyFont="1" applyBorder="1" applyAlignment="1">
      <alignment horizontal="center"/>
      <protection/>
    </xf>
    <xf numFmtId="2" fontId="27" fillId="0" borderId="20" xfId="48" applyNumberFormat="1" applyFont="1" applyBorder="1">
      <alignment/>
      <protection/>
    </xf>
    <xf numFmtId="239" fontId="27" fillId="0" borderId="20" xfId="48" applyNumberFormat="1" applyFont="1" applyBorder="1" applyAlignment="1">
      <alignment horizontal="center"/>
      <protection/>
    </xf>
    <xf numFmtId="2" fontId="27" fillId="0" borderId="20" xfId="48" applyNumberFormat="1" applyFont="1" applyBorder="1" applyAlignment="1">
      <alignment horizontal="left"/>
      <protection/>
    </xf>
    <xf numFmtId="2" fontId="27" fillId="0" borderId="20" xfId="48" applyNumberFormat="1" applyFont="1" applyBorder="1" applyAlignment="1">
      <alignment horizontal="center"/>
      <protection/>
    </xf>
    <xf numFmtId="239" fontId="27" fillId="0" borderId="16" xfId="48" applyNumberFormat="1" applyFont="1" applyBorder="1" applyAlignment="1">
      <alignment horizontal="center"/>
      <protection/>
    </xf>
    <xf numFmtId="0" fontId="26" fillId="0" borderId="19" xfId="48" applyFont="1" applyBorder="1">
      <alignment/>
      <protection/>
    </xf>
    <xf numFmtId="2" fontId="27" fillId="0" borderId="18" xfId="48" applyNumberFormat="1" applyFont="1" applyBorder="1">
      <alignment/>
      <protection/>
    </xf>
    <xf numFmtId="2" fontId="27" fillId="0" borderId="18" xfId="48" applyNumberFormat="1" applyFont="1" applyBorder="1" applyAlignment="1">
      <alignment horizontal="center"/>
      <protection/>
    </xf>
    <xf numFmtId="239" fontId="27" fillId="0" borderId="18" xfId="48" applyNumberFormat="1" applyFont="1" applyBorder="1" applyAlignment="1">
      <alignment horizontal="right"/>
      <protection/>
    </xf>
    <xf numFmtId="239" fontId="27" fillId="0" borderId="18" xfId="48" applyNumberFormat="1" applyFont="1" applyBorder="1" applyAlignment="1">
      <alignment horizontal="center"/>
      <protection/>
    </xf>
    <xf numFmtId="239" fontId="27" fillId="0" borderId="19" xfId="48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0" fillId="0" borderId="10" xfId="48" applyBorder="1">
      <alignment/>
      <protection/>
    </xf>
    <xf numFmtId="2" fontId="0" fillId="0" borderId="21" xfId="48" applyNumberFormat="1" applyBorder="1">
      <alignment/>
      <protection/>
    </xf>
    <xf numFmtId="2" fontId="0" fillId="0" borderId="22" xfId="48" applyNumberFormat="1" applyBorder="1">
      <alignment/>
      <protection/>
    </xf>
    <xf numFmtId="241" fontId="0" fillId="0" borderId="23" xfId="48" applyNumberFormat="1" applyBorder="1">
      <alignment/>
      <protection/>
    </xf>
    <xf numFmtId="0" fontId="0" fillId="0" borderId="21" xfId="48" applyBorder="1">
      <alignment/>
      <protection/>
    </xf>
    <xf numFmtId="2" fontId="0" fillId="0" borderId="21" xfId="48" applyNumberFormat="1" applyBorder="1" applyAlignment="1">
      <alignment horizontal="center"/>
      <protection/>
    </xf>
    <xf numFmtId="2" fontId="0" fillId="0" borderId="22" xfId="48" applyNumberFormat="1" applyBorder="1" applyAlignment="1">
      <alignment horizontal="right"/>
      <protection/>
    </xf>
    <xf numFmtId="241" fontId="0" fillId="0" borderId="23" xfId="48" applyNumberFormat="1" applyBorder="1" applyAlignment="1">
      <alignment horizontal="center"/>
      <protection/>
    </xf>
    <xf numFmtId="2" fontId="0" fillId="0" borderId="24" xfId="48" applyNumberFormat="1" applyBorder="1">
      <alignment/>
      <protection/>
    </xf>
    <xf numFmtId="2" fontId="0" fillId="0" borderId="23" xfId="48" applyNumberFormat="1" applyBorder="1">
      <alignment/>
      <protection/>
    </xf>
    <xf numFmtId="0" fontId="0" fillId="0" borderId="16" xfId="48" applyBorder="1">
      <alignment/>
      <protection/>
    </xf>
    <xf numFmtId="2" fontId="0" fillId="0" borderId="25" xfId="48" applyNumberFormat="1" applyBorder="1">
      <alignment/>
      <protection/>
    </xf>
    <xf numFmtId="2" fontId="0" fillId="0" borderId="26" xfId="48" applyNumberFormat="1" applyBorder="1">
      <alignment/>
      <protection/>
    </xf>
    <xf numFmtId="241" fontId="0" fillId="0" borderId="27" xfId="48" applyNumberFormat="1" applyBorder="1">
      <alignment/>
      <protection/>
    </xf>
    <xf numFmtId="0" fontId="0" fillId="0" borderId="25" xfId="48" applyBorder="1">
      <alignment/>
      <protection/>
    </xf>
    <xf numFmtId="2" fontId="0" fillId="0" borderId="28" xfId="48" applyNumberFormat="1" applyBorder="1">
      <alignment/>
      <protection/>
    </xf>
    <xf numFmtId="2" fontId="0" fillId="0" borderId="27" xfId="48" applyNumberFormat="1" applyBorder="1">
      <alignment/>
      <protection/>
    </xf>
    <xf numFmtId="2" fontId="0" fillId="0" borderId="25" xfId="48" applyNumberFormat="1" applyBorder="1" applyAlignment="1">
      <alignment horizontal="center"/>
      <protection/>
    </xf>
    <xf numFmtId="2" fontId="0" fillId="0" borderId="26" xfId="48" applyNumberFormat="1" applyBorder="1" applyAlignment="1">
      <alignment horizontal="right"/>
      <protection/>
    </xf>
    <xf numFmtId="241" fontId="0" fillId="0" borderId="27" xfId="48" applyNumberFormat="1" applyBorder="1" applyAlignment="1">
      <alignment horizontal="center"/>
      <protection/>
    </xf>
    <xf numFmtId="241" fontId="0" fillId="0" borderId="27" xfId="48" applyNumberFormat="1" applyBorder="1" applyAlignment="1">
      <alignment horizontal="right"/>
      <protection/>
    </xf>
    <xf numFmtId="0" fontId="0" fillId="0" borderId="28" xfId="48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0" fillId="0" borderId="25" xfId="48" applyNumberFormat="1" applyFill="1" applyBorder="1">
      <alignment/>
      <protection/>
    </xf>
    <xf numFmtId="2" fontId="0" fillId="0" borderId="26" xfId="48" applyNumberFormat="1" applyFill="1" applyBorder="1">
      <alignment/>
      <protection/>
    </xf>
    <xf numFmtId="241" fontId="0" fillId="0" borderId="27" xfId="48" applyNumberFormat="1" applyFill="1" applyBorder="1">
      <alignment/>
      <protection/>
    </xf>
    <xf numFmtId="2" fontId="0" fillId="0" borderId="25" xfId="48" applyNumberFormat="1" applyBorder="1" applyAlignment="1">
      <alignment horizontal="right"/>
      <protection/>
    </xf>
    <xf numFmtId="2" fontId="0" fillId="0" borderId="0" xfId="48" applyNumberFormat="1" applyFont="1">
      <alignment/>
      <protection/>
    </xf>
    <xf numFmtId="0" fontId="0" fillId="0" borderId="26" xfId="48" applyBorder="1">
      <alignment/>
      <protection/>
    </xf>
    <xf numFmtId="2" fontId="28" fillId="0" borderId="0" xfId="48" applyNumberFormat="1" applyFont="1">
      <alignment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29" fillId="0" borderId="20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6" xfId="48" applyFont="1" applyBorder="1">
      <alignment/>
      <protection/>
    </xf>
    <xf numFmtId="241" fontId="0" fillId="0" borderId="27" xfId="48" applyNumberFormat="1" applyFont="1" applyBorder="1">
      <alignment/>
      <protection/>
    </xf>
    <xf numFmtId="0" fontId="0" fillId="0" borderId="25" xfId="48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30" fillId="0" borderId="20" xfId="48" applyNumberFormat="1" applyFont="1" applyBorder="1" applyAlignment="1">
      <alignment horizontal="right"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0" fillId="0" borderId="30" xfId="48" applyFont="1" applyBorder="1">
      <alignment/>
      <protection/>
    </xf>
    <xf numFmtId="241" fontId="0" fillId="0" borderId="31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0" xfId="48" applyNumberFormat="1" applyFont="1" applyBorder="1">
      <alignment/>
      <protection/>
    </xf>
    <xf numFmtId="2" fontId="0" fillId="0" borderId="29" xfId="48" applyNumberFormat="1" applyFont="1" applyBorder="1" applyAlignment="1">
      <alignment horizontal="right"/>
      <protection/>
    </xf>
    <xf numFmtId="2" fontId="30" fillId="0" borderId="18" xfId="48" applyNumberFormat="1" applyFont="1" applyBorder="1" applyAlignment="1">
      <alignment horizontal="right"/>
      <protection/>
    </xf>
    <xf numFmtId="0" fontId="0" fillId="0" borderId="10" xfId="48" applyFill="1" applyBorder="1">
      <alignment/>
      <protection/>
    </xf>
    <xf numFmtId="2" fontId="0" fillId="18" borderId="21" xfId="48" applyNumberFormat="1" applyFill="1" applyBorder="1">
      <alignment/>
      <protection/>
    </xf>
    <xf numFmtId="2" fontId="0" fillId="18" borderId="22" xfId="48" applyNumberFormat="1" applyFill="1" applyBorder="1">
      <alignment/>
      <protection/>
    </xf>
    <xf numFmtId="241" fontId="0" fillId="0" borderId="23" xfId="48" applyNumberFormat="1" applyFont="1" applyFill="1" applyBorder="1">
      <alignment/>
      <protection/>
    </xf>
    <xf numFmtId="2" fontId="30" fillId="0" borderId="23" xfId="48" applyNumberFormat="1" applyFont="1" applyBorder="1" applyAlignment="1">
      <alignment horizontal="right"/>
      <protection/>
    </xf>
    <xf numFmtId="241" fontId="0" fillId="0" borderId="27" xfId="48" applyNumberFormat="1" applyFont="1" applyFill="1" applyBorder="1">
      <alignment/>
      <protection/>
    </xf>
    <xf numFmtId="2" fontId="30" fillId="0" borderId="27" xfId="48" applyNumberFormat="1" applyFont="1" applyBorder="1" applyAlignment="1">
      <alignment horizontal="right"/>
      <protection/>
    </xf>
    <xf numFmtId="0" fontId="0" fillId="0" borderId="27" xfId="48" applyBorder="1">
      <alignment/>
      <protection/>
    </xf>
    <xf numFmtId="239" fontId="0" fillId="0" borderId="27" xfId="48" applyNumberFormat="1" applyBorder="1">
      <alignment/>
      <protection/>
    </xf>
    <xf numFmtId="0" fontId="0" fillId="0" borderId="19" xfId="48" applyBorder="1">
      <alignment/>
      <protection/>
    </xf>
    <xf numFmtId="2" fontId="0" fillId="0" borderId="29" xfId="48" applyNumberFormat="1" applyBorder="1">
      <alignment/>
      <protection/>
    </xf>
    <xf numFmtId="2" fontId="0" fillId="0" borderId="30" xfId="48" applyNumberFormat="1" applyBorder="1">
      <alignment/>
      <protection/>
    </xf>
    <xf numFmtId="239" fontId="0" fillId="0" borderId="31" xfId="48" applyNumberFormat="1" applyBorder="1">
      <alignment/>
      <protection/>
    </xf>
    <xf numFmtId="0" fontId="0" fillId="0" borderId="29" xfId="48" applyBorder="1">
      <alignment/>
      <protection/>
    </xf>
    <xf numFmtId="2" fontId="0" fillId="0" borderId="31" xfId="48" applyNumberFormat="1" applyBorder="1">
      <alignment/>
      <protection/>
    </xf>
    <xf numFmtId="240" fontId="32" fillId="0" borderId="26" xfId="48" applyNumberFormat="1" applyFont="1" applyBorder="1">
      <alignment/>
      <protection/>
    </xf>
    <xf numFmtId="239" fontId="0" fillId="0" borderId="20" xfId="48" applyNumberFormat="1" applyBorder="1">
      <alignment/>
      <protection/>
    </xf>
    <xf numFmtId="239" fontId="0" fillId="0" borderId="32" xfId="48" applyNumberFormat="1" applyBorder="1">
      <alignment/>
      <protection/>
    </xf>
    <xf numFmtId="2" fontId="0" fillId="0" borderId="14" xfId="48" applyNumberFormat="1" applyBorder="1">
      <alignment/>
      <protection/>
    </xf>
    <xf numFmtId="239" fontId="0" fillId="0" borderId="0" xfId="48" applyNumberFormat="1" applyBorder="1">
      <alignment/>
      <protection/>
    </xf>
    <xf numFmtId="2" fontId="37" fillId="0" borderId="25" xfId="47" applyNumberFormat="1" applyFont="1" applyBorder="1">
      <alignment/>
      <protection/>
    </xf>
    <xf numFmtId="2" fontId="37" fillId="0" borderId="26" xfId="47" applyNumberFormat="1" applyFont="1" applyBorder="1">
      <alignment/>
      <protection/>
    </xf>
    <xf numFmtId="241" fontId="37" fillId="0" borderId="27" xfId="47" applyNumberFormat="1" applyFont="1" applyFill="1" applyBorder="1">
      <alignment/>
      <protection/>
    </xf>
    <xf numFmtId="241" fontId="37" fillId="0" borderId="27" xfId="47" applyNumberFormat="1" applyFont="1" applyBorder="1">
      <alignment/>
      <protection/>
    </xf>
    <xf numFmtId="0" fontId="37" fillId="0" borderId="25" xfId="47" applyFont="1" applyBorder="1">
      <alignment/>
      <protection/>
    </xf>
    <xf numFmtId="2" fontId="37" fillId="0" borderId="27" xfId="47" applyNumberFormat="1" applyFont="1" applyBorder="1">
      <alignment/>
      <protection/>
    </xf>
    <xf numFmtId="0" fontId="37" fillId="0" borderId="0" xfId="47" applyFont="1">
      <alignment/>
      <protection/>
    </xf>
    <xf numFmtId="2" fontId="37" fillId="0" borderId="0" xfId="47" applyNumberFormat="1" applyFont="1">
      <alignment/>
      <protection/>
    </xf>
    <xf numFmtId="0" fontId="38" fillId="0" borderId="16" xfId="47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24A" xfId="47"/>
    <cellStyle name="ปกติ_H41P24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2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P.24A'!$A$9:$A$54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'Data P.24A'!$P$9:$P$54</c:f>
              <c:numCache>
                <c:ptCount val="46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3.152999999999963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  <c:pt idx="45">
                  <c:v>2.4599999999999795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P.24A'!$A$9:$A$54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'Data P.24A'!$Q$9:$Q$54</c:f>
              <c:numCache>
                <c:ptCount val="46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0.4730000000000132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0.19299999999998363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  <c:pt idx="44">
                  <c:v>0.19999999999998863</c:v>
                </c:pt>
                <c:pt idx="45">
                  <c:v>0.19999999999998863</c:v>
                </c:pt>
              </c:numCache>
            </c:numRef>
          </c:val>
        </c:ser>
        <c:overlap val="100"/>
        <c:gapWidth val="50"/>
        <c:axId val="8226226"/>
        <c:axId val="6927171"/>
      </c:barChart>
      <c:catAx>
        <c:axId val="82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927171"/>
        <c:crosses val="autoZero"/>
        <c:auto val="1"/>
        <c:lblOffset val="100"/>
        <c:tickLblSkip val="2"/>
        <c:noMultiLvlLbl val="0"/>
      </c:catAx>
      <c:valAx>
        <c:axId val="692717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22622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1525"/>
          <c:w val="0.826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P.24A'!$A$9:$A$54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'Data P.24A'!$C$9:$C$54</c:f>
              <c:numCache>
                <c:ptCount val="46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  <c:pt idx="44">
                  <c:v>153.62</c:v>
                </c:pt>
                <c:pt idx="45">
                  <c:v>56.98</c:v>
                </c:pt>
              </c:numCache>
            </c:numRef>
          </c:val>
        </c:ser>
        <c:gapWidth val="50"/>
        <c:axId val="62344540"/>
        <c:axId val="24229949"/>
      </c:barChart>
      <c:catAx>
        <c:axId val="6234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229949"/>
        <c:crosses val="autoZero"/>
        <c:auto val="1"/>
        <c:lblOffset val="100"/>
        <c:tickLblSkip val="2"/>
        <c:noMultiLvlLbl val="0"/>
      </c:catAx>
      <c:valAx>
        <c:axId val="2422994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34454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1525"/>
          <c:w val="0.826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4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P.24A'!$A$9:$A$54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'Data P.24A'!$I$9:$I$54</c:f>
              <c:numCache>
                <c:ptCount val="46"/>
                <c:pt idx="0">
                  <c:v>0.9</c:v>
                </c:pt>
                <c:pt idx="1">
                  <c:v>0.7</c:v>
                </c:pt>
                <c:pt idx="2">
                  <c:v>0.36</c:v>
                </c:pt>
                <c:pt idx="3">
                  <c:v>0.4</c:v>
                </c:pt>
                <c:pt idx="4">
                  <c:v>0.5</c:v>
                </c:pt>
                <c:pt idx="5">
                  <c:v>0</c:v>
                </c:pt>
                <c:pt idx="6">
                  <c:v>0.55</c:v>
                </c:pt>
                <c:pt idx="7">
                  <c:v>1.07</c:v>
                </c:pt>
                <c:pt idx="8">
                  <c:v>0</c:v>
                </c:pt>
                <c:pt idx="9">
                  <c:v>0.28</c:v>
                </c:pt>
                <c:pt idx="10">
                  <c:v>0.2</c:v>
                </c:pt>
                <c:pt idx="11">
                  <c:v>0.39</c:v>
                </c:pt>
                <c:pt idx="12">
                  <c:v>0.39</c:v>
                </c:pt>
                <c:pt idx="13">
                  <c:v>0.1</c:v>
                </c:pt>
                <c:pt idx="14">
                  <c:v>0.12</c:v>
                </c:pt>
                <c:pt idx="15">
                  <c:v>0.01</c:v>
                </c:pt>
                <c:pt idx="16">
                  <c:v>0.11</c:v>
                </c:pt>
                <c:pt idx="17">
                  <c:v>0.03</c:v>
                </c:pt>
                <c:pt idx="18">
                  <c:v>0.2</c:v>
                </c:pt>
                <c:pt idx="19">
                  <c:v>0.07</c:v>
                </c:pt>
                <c:pt idx="20">
                  <c:v>0</c:v>
                </c:pt>
                <c:pt idx="21">
                  <c:v>0.16</c:v>
                </c:pt>
                <c:pt idx="22">
                  <c:v>0.11</c:v>
                </c:pt>
                <c:pt idx="23">
                  <c:v>0.11</c:v>
                </c:pt>
                <c:pt idx="24">
                  <c:v>0.13</c:v>
                </c:pt>
                <c:pt idx="25">
                  <c:v>0.04</c:v>
                </c:pt>
                <c:pt idx="26">
                  <c:v>1.44</c:v>
                </c:pt>
                <c:pt idx="27">
                  <c:v>0.3</c:v>
                </c:pt>
                <c:pt idx="28">
                  <c:v>0.27</c:v>
                </c:pt>
                <c:pt idx="29">
                  <c:v>0.04</c:v>
                </c:pt>
                <c:pt idx="30">
                  <c:v>0</c:v>
                </c:pt>
                <c:pt idx="31">
                  <c:v>0</c:v>
                </c:pt>
                <c:pt idx="32">
                  <c:v>0.15</c:v>
                </c:pt>
                <c:pt idx="33">
                  <c:v>0.06</c:v>
                </c:pt>
                <c:pt idx="34">
                  <c:v>0.38</c:v>
                </c:pt>
                <c:pt idx="35">
                  <c:v>0.39</c:v>
                </c:pt>
                <c:pt idx="36">
                  <c:v>0.04</c:v>
                </c:pt>
                <c:pt idx="37">
                  <c:v>0.22</c:v>
                </c:pt>
                <c:pt idx="38">
                  <c:v>0.24</c:v>
                </c:pt>
                <c:pt idx="39">
                  <c:v>0.19</c:v>
                </c:pt>
                <c:pt idx="40">
                  <c:v>0.15</c:v>
                </c:pt>
                <c:pt idx="41">
                  <c:v>0.44</c:v>
                </c:pt>
                <c:pt idx="42">
                  <c:v>0.15</c:v>
                </c:pt>
                <c:pt idx="43">
                  <c:v>0.09</c:v>
                </c:pt>
                <c:pt idx="44">
                  <c:v>0.05</c:v>
                </c:pt>
                <c:pt idx="45">
                  <c:v>0.5</c:v>
                </c:pt>
              </c:numCache>
            </c:numRef>
          </c:val>
        </c:ser>
        <c:gapWidth val="50"/>
        <c:axId val="16742950"/>
        <c:axId val="16468823"/>
      </c:barChart>
      <c:catAx>
        <c:axId val="167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468823"/>
        <c:crosses val="autoZero"/>
        <c:auto val="1"/>
        <c:lblOffset val="100"/>
        <c:tickLblSkip val="2"/>
        <c:noMultiLvlLbl val="0"/>
      </c:catAx>
      <c:valAx>
        <c:axId val="1646882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74295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workbookViewId="0" topLeftCell="A52">
      <selection activeCell="T57" sqref="T57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AC4" s="1">
        <f>2537-2495</f>
        <v>42</v>
      </c>
      <c r="AI4" s="23"/>
      <c r="AJ4" s="23"/>
      <c r="AK4" s="23"/>
      <c r="AL4" s="23"/>
      <c r="AM4" s="23"/>
    </row>
    <row r="5" spans="1:39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55" t="s">
        <v>19</v>
      </c>
      <c r="Q8" s="55" t="s">
        <v>20</v>
      </c>
      <c r="AI8" s="23"/>
      <c r="AJ8" s="23"/>
      <c r="AK8" s="35"/>
      <c r="AL8" s="36"/>
      <c r="AM8" s="23"/>
    </row>
    <row r="9" spans="1:39" ht="18" customHeight="1">
      <c r="A9" s="56">
        <v>2516</v>
      </c>
      <c r="B9" s="57">
        <v>278.71</v>
      </c>
      <c r="C9" s="58">
        <v>183</v>
      </c>
      <c r="D9" s="59">
        <v>34597</v>
      </c>
      <c r="E9" s="60">
        <v>278.63</v>
      </c>
      <c r="F9" s="58">
        <v>170</v>
      </c>
      <c r="G9" s="59">
        <v>34597</v>
      </c>
      <c r="H9" s="61">
        <v>275.49</v>
      </c>
      <c r="I9" s="62">
        <v>0.9</v>
      </c>
      <c r="J9" s="63">
        <v>37346</v>
      </c>
      <c r="K9" s="60">
        <v>275.23</v>
      </c>
      <c r="L9" s="58">
        <v>0</v>
      </c>
      <c r="M9" s="59">
        <v>34454</v>
      </c>
      <c r="N9" s="64">
        <v>228.27</v>
      </c>
      <c r="O9" s="65">
        <v>7.2383732190000005</v>
      </c>
      <c r="P9" s="6">
        <f aca="true" t="shared" si="0" ref="P9:P42">B9-$P$4</f>
        <v>3.7099999999999795</v>
      </c>
      <c r="Q9" s="6">
        <f aca="true" t="shared" si="1" ref="Q9:Q42"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6">
        <v>2517</v>
      </c>
      <c r="B10" s="67">
        <v>278.34</v>
      </c>
      <c r="C10" s="68">
        <v>116</v>
      </c>
      <c r="D10" s="69">
        <v>34650</v>
      </c>
      <c r="E10" s="70">
        <v>277.74</v>
      </c>
      <c r="F10" s="68">
        <v>85</v>
      </c>
      <c r="G10" s="69">
        <v>34650</v>
      </c>
      <c r="H10" s="67">
        <v>275.47</v>
      </c>
      <c r="I10" s="68">
        <v>0.7</v>
      </c>
      <c r="J10" s="69">
        <v>34526</v>
      </c>
      <c r="K10" s="70">
        <v>275.48</v>
      </c>
      <c r="L10" s="68">
        <v>0.8</v>
      </c>
      <c r="M10" s="69">
        <v>34449</v>
      </c>
      <c r="N10" s="71">
        <v>218.095</v>
      </c>
      <c r="O10" s="72">
        <v>6.91</v>
      </c>
      <c r="P10" s="6">
        <f t="shared" si="0"/>
        <v>3.339999999999975</v>
      </c>
      <c r="Q10" s="6">
        <f t="shared" si="1"/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6">
        <v>2518</v>
      </c>
      <c r="B11" s="67">
        <v>277.73</v>
      </c>
      <c r="C11" s="68">
        <v>76</v>
      </c>
      <c r="D11" s="69">
        <v>34637</v>
      </c>
      <c r="E11" s="70">
        <v>277.14</v>
      </c>
      <c r="F11" s="68">
        <v>49</v>
      </c>
      <c r="G11" s="69">
        <v>34637</v>
      </c>
      <c r="H11" s="67">
        <v>275.44</v>
      </c>
      <c r="I11" s="68">
        <v>0.36</v>
      </c>
      <c r="J11" s="69">
        <v>34455</v>
      </c>
      <c r="K11" s="70">
        <v>275.44</v>
      </c>
      <c r="L11" s="68">
        <v>0.36</v>
      </c>
      <c r="M11" s="69">
        <v>34455</v>
      </c>
      <c r="N11" s="71">
        <v>196.777</v>
      </c>
      <c r="O11" s="72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6">
        <v>2519</v>
      </c>
      <c r="B12" s="67">
        <v>277.93</v>
      </c>
      <c r="C12" s="68">
        <v>85</v>
      </c>
      <c r="D12" s="69">
        <v>34644</v>
      </c>
      <c r="E12" s="70">
        <v>277.43</v>
      </c>
      <c r="F12" s="68">
        <v>61</v>
      </c>
      <c r="G12" s="69">
        <v>34634</v>
      </c>
      <c r="H12" s="67">
        <v>275.44</v>
      </c>
      <c r="I12" s="68">
        <v>0.4</v>
      </c>
      <c r="J12" s="69">
        <v>34447</v>
      </c>
      <c r="K12" s="70">
        <v>275.44</v>
      </c>
      <c r="L12" s="68">
        <v>0.4</v>
      </c>
      <c r="M12" s="69">
        <v>34447</v>
      </c>
      <c r="N12" s="71">
        <v>178.08599999999998</v>
      </c>
      <c r="O12" s="72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6">
        <v>2520</v>
      </c>
      <c r="B13" s="67">
        <v>278.92</v>
      </c>
      <c r="C13" s="68">
        <v>232</v>
      </c>
      <c r="D13" s="69">
        <v>34599</v>
      </c>
      <c r="E13" s="70">
        <v>278.67</v>
      </c>
      <c r="F13" s="68">
        <v>163</v>
      </c>
      <c r="G13" s="69">
        <v>34599</v>
      </c>
      <c r="H13" s="67">
        <v>275.4</v>
      </c>
      <c r="I13" s="68">
        <v>0.5</v>
      </c>
      <c r="J13" s="69">
        <v>34343</v>
      </c>
      <c r="K13" s="70">
        <v>275.4</v>
      </c>
      <c r="L13" s="68">
        <v>0.5</v>
      </c>
      <c r="M13" s="69">
        <v>34343</v>
      </c>
      <c r="N13" s="71">
        <v>194.96099999999998</v>
      </c>
      <c r="O13" s="72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6">
        <v>2521</v>
      </c>
      <c r="B14" s="67">
        <v>278.12</v>
      </c>
      <c r="C14" s="68">
        <v>92</v>
      </c>
      <c r="D14" s="69">
        <v>34526</v>
      </c>
      <c r="E14" s="67">
        <v>277.61</v>
      </c>
      <c r="F14" s="68">
        <v>68.4</v>
      </c>
      <c r="G14" s="69">
        <v>34526</v>
      </c>
      <c r="H14" s="67">
        <v>275.33</v>
      </c>
      <c r="I14" s="68">
        <v>0</v>
      </c>
      <c r="J14" s="69">
        <v>34420</v>
      </c>
      <c r="K14" s="70">
        <v>275.33</v>
      </c>
      <c r="L14" s="68">
        <v>0</v>
      </c>
      <c r="M14" s="69">
        <v>34420</v>
      </c>
      <c r="N14" s="71">
        <v>204.55299999999997</v>
      </c>
      <c r="O14" s="72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6">
        <v>2522</v>
      </c>
      <c r="B15" s="67">
        <v>277.95</v>
      </c>
      <c r="C15" s="68">
        <v>88.2</v>
      </c>
      <c r="D15" s="69">
        <v>34498</v>
      </c>
      <c r="E15" s="67">
        <v>277.16</v>
      </c>
      <c r="F15" s="68">
        <v>48.2</v>
      </c>
      <c r="G15" s="69">
        <v>34617</v>
      </c>
      <c r="H15" s="67">
        <v>275.31</v>
      </c>
      <c r="I15" s="68">
        <v>0.55</v>
      </c>
      <c r="J15" s="69">
        <v>34459</v>
      </c>
      <c r="K15" s="70">
        <v>275.31</v>
      </c>
      <c r="L15" s="68">
        <v>0.55</v>
      </c>
      <c r="M15" s="69">
        <v>34459</v>
      </c>
      <c r="N15" s="71">
        <v>123.419</v>
      </c>
      <c r="O15" s="72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6">
        <v>2523</v>
      </c>
      <c r="B16" s="67">
        <v>278.24</v>
      </c>
      <c r="C16" s="68">
        <v>114</v>
      </c>
      <c r="D16" s="69">
        <v>34477</v>
      </c>
      <c r="E16" s="67">
        <v>277.77</v>
      </c>
      <c r="F16" s="68">
        <v>84.5</v>
      </c>
      <c r="G16" s="69">
        <v>34477</v>
      </c>
      <c r="H16" s="67">
        <v>275.32</v>
      </c>
      <c r="I16" s="68">
        <v>1.07</v>
      </c>
      <c r="J16" s="69">
        <v>34415</v>
      </c>
      <c r="K16" s="70">
        <v>275.33</v>
      </c>
      <c r="L16" s="68">
        <v>1.1</v>
      </c>
      <c r="M16" s="69">
        <v>34471</v>
      </c>
      <c r="N16" s="71">
        <v>155.856</v>
      </c>
      <c r="O16" s="72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6">
        <v>2524</v>
      </c>
      <c r="B17" s="67">
        <v>279.12</v>
      </c>
      <c r="C17" s="68">
        <v>180</v>
      </c>
      <c r="D17" s="69">
        <v>34654</v>
      </c>
      <c r="E17" s="67">
        <v>278.62</v>
      </c>
      <c r="F17" s="68">
        <v>140</v>
      </c>
      <c r="G17" s="69">
        <v>34654</v>
      </c>
      <c r="H17" s="73">
        <v>275.45</v>
      </c>
      <c r="I17" s="74" t="s">
        <v>21</v>
      </c>
      <c r="J17" s="75">
        <v>37340</v>
      </c>
      <c r="K17" s="70">
        <v>275.31</v>
      </c>
      <c r="L17" s="68">
        <v>0.55</v>
      </c>
      <c r="M17" s="69">
        <v>34435</v>
      </c>
      <c r="N17" s="71">
        <v>200.524</v>
      </c>
      <c r="O17" s="72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6">
        <v>2525</v>
      </c>
      <c r="B18" s="67">
        <v>278.79</v>
      </c>
      <c r="C18" s="68">
        <v>118</v>
      </c>
      <c r="D18" s="69">
        <v>34486</v>
      </c>
      <c r="E18" s="67">
        <v>278</v>
      </c>
      <c r="F18" s="68">
        <v>78.5</v>
      </c>
      <c r="G18" s="69">
        <v>34486</v>
      </c>
      <c r="H18" s="67">
        <v>275.36</v>
      </c>
      <c r="I18" s="68">
        <v>0.28</v>
      </c>
      <c r="J18" s="75">
        <v>37343</v>
      </c>
      <c r="K18" s="70">
        <v>275.38</v>
      </c>
      <c r="L18" s="68">
        <v>0.34</v>
      </c>
      <c r="M18" s="69">
        <v>34421</v>
      </c>
      <c r="N18" s="71">
        <v>172.78799999999998</v>
      </c>
      <c r="O18" s="72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6">
        <v>2526</v>
      </c>
      <c r="B19" s="67">
        <v>278.92</v>
      </c>
      <c r="C19" s="68">
        <v>106.68</v>
      </c>
      <c r="D19" s="69">
        <v>34651</v>
      </c>
      <c r="E19" s="67">
        <v>278.6</v>
      </c>
      <c r="F19" s="68">
        <v>93.5</v>
      </c>
      <c r="G19" s="69">
        <v>34651</v>
      </c>
      <c r="H19" s="67">
        <v>275.36</v>
      </c>
      <c r="I19" s="68">
        <v>0.2</v>
      </c>
      <c r="J19" s="69">
        <v>34457</v>
      </c>
      <c r="K19" s="70">
        <v>275.36</v>
      </c>
      <c r="L19" s="68">
        <v>0.2</v>
      </c>
      <c r="M19" s="69">
        <v>34343</v>
      </c>
      <c r="N19" s="71">
        <v>177.272</v>
      </c>
      <c r="O19" s="72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6">
        <v>2527</v>
      </c>
      <c r="B20" s="67">
        <v>278.24</v>
      </c>
      <c r="C20" s="68">
        <v>79.4</v>
      </c>
      <c r="D20" s="69">
        <v>34608</v>
      </c>
      <c r="E20" s="67">
        <v>277.93</v>
      </c>
      <c r="F20" s="68">
        <v>67.4</v>
      </c>
      <c r="G20" s="69">
        <v>34608</v>
      </c>
      <c r="H20" s="67">
        <v>275.42</v>
      </c>
      <c r="I20" s="68">
        <v>0.39</v>
      </c>
      <c r="J20" s="69">
        <v>34430</v>
      </c>
      <c r="K20" s="70">
        <v>275.43</v>
      </c>
      <c r="L20" s="68">
        <v>0.47</v>
      </c>
      <c r="M20" s="69">
        <v>34430</v>
      </c>
      <c r="N20" s="71">
        <v>124.6</v>
      </c>
      <c r="O20" s="72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6">
        <v>2528</v>
      </c>
      <c r="B21" s="67">
        <v>278.94</v>
      </c>
      <c r="C21" s="68">
        <v>195</v>
      </c>
      <c r="D21" s="69">
        <v>34652</v>
      </c>
      <c r="E21" s="67">
        <v>278.73</v>
      </c>
      <c r="F21" s="68">
        <v>154.6</v>
      </c>
      <c r="G21" s="69">
        <v>34652</v>
      </c>
      <c r="H21" s="67">
        <v>275.44</v>
      </c>
      <c r="I21" s="68">
        <v>0.39</v>
      </c>
      <c r="J21" s="69">
        <v>34438</v>
      </c>
      <c r="K21" s="70">
        <v>275.44</v>
      </c>
      <c r="L21" s="68">
        <v>0.39</v>
      </c>
      <c r="M21" s="69">
        <v>34438</v>
      </c>
      <c r="N21" s="71">
        <v>184.185</v>
      </c>
      <c r="O21" s="72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6">
        <v>2529</v>
      </c>
      <c r="B22" s="67">
        <v>277.53</v>
      </c>
      <c r="C22" s="68">
        <v>49.4</v>
      </c>
      <c r="D22" s="69">
        <v>34573</v>
      </c>
      <c r="E22" s="67">
        <v>277.1</v>
      </c>
      <c r="F22" s="68">
        <v>36.1</v>
      </c>
      <c r="G22" s="69">
        <v>34573</v>
      </c>
      <c r="H22" s="67">
        <v>275.37</v>
      </c>
      <c r="I22" s="68">
        <v>0.1</v>
      </c>
      <c r="J22" s="69">
        <v>34421</v>
      </c>
      <c r="K22" s="70">
        <v>275.39</v>
      </c>
      <c r="L22" s="68">
        <v>0.2</v>
      </c>
      <c r="M22" s="69">
        <v>34421</v>
      </c>
      <c r="N22" s="71">
        <v>101.523</v>
      </c>
      <c r="O22" s="72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6">
        <v>2530</v>
      </c>
      <c r="B23" s="67">
        <v>278.17</v>
      </c>
      <c r="C23" s="68">
        <v>101.45</v>
      </c>
      <c r="D23" s="69">
        <v>34605</v>
      </c>
      <c r="E23" s="67">
        <v>277.65</v>
      </c>
      <c r="F23" s="68">
        <v>58.3</v>
      </c>
      <c r="G23" s="69">
        <v>34605</v>
      </c>
      <c r="H23" s="73">
        <v>275.35</v>
      </c>
      <c r="I23" s="74">
        <v>0.12</v>
      </c>
      <c r="J23" s="75">
        <v>37351</v>
      </c>
      <c r="K23" s="70">
        <v>275.36</v>
      </c>
      <c r="L23" s="68">
        <v>0.15</v>
      </c>
      <c r="M23" s="69">
        <v>34429</v>
      </c>
      <c r="N23" s="71">
        <v>156.673</v>
      </c>
      <c r="O23" s="72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6">
        <v>2531</v>
      </c>
      <c r="B24" s="67">
        <v>278.84</v>
      </c>
      <c r="C24" s="68">
        <v>163.1</v>
      </c>
      <c r="D24" s="69">
        <v>34621</v>
      </c>
      <c r="E24" s="67">
        <v>278.53</v>
      </c>
      <c r="F24" s="68">
        <v>119.8</v>
      </c>
      <c r="G24" s="69">
        <v>34626</v>
      </c>
      <c r="H24" s="67">
        <v>275.42</v>
      </c>
      <c r="I24" s="68">
        <v>0.01</v>
      </c>
      <c r="J24" s="69">
        <v>34396</v>
      </c>
      <c r="K24" s="70">
        <v>275.44</v>
      </c>
      <c r="L24" s="68">
        <v>0.01</v>
      </c>
      <c r="M24" s="69">
        <v>34396</v>
      </c>
      <c r="N24" s="71">
        <v>222.81100000000004</v>
      </c>
      <c r="O24" s="72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6">
        <v>2532</v>
      </c>
      <c r="B25" s="67">
        <v>277.94</v>
      </c>
      <c r="C25" s="68">
        <v>67.1</v>
      </c>
      <c r="D25" s="69">
        <v>34613</v>
      </c>
      <c r="E25" s="67">
        <v>277.45</v>
      </c>
      <c r="F25" s="68">
        <v>46.45</v>
      </c>
      <c r="G25" s="69">
        <v>34614</v>
      </c>
      <c r="H25" s="73">
        <v>275.43</v>
      </c>
      <c r="I25" s="74">
        <v>0.11</v>
      </c>
      <c r="J25" s="75">
        <v>37329</v>
      </c>
      <c r="K25" s="70">
        <v>275.45</v>
      </c>
      <c r="L25" s="68">
        <v>0.18</v>
      </c>
      <c r="M25" s="69">
        <v>34412</v>
      </c>
      <c r="N25" s="71">
        <v>107.959</v>
      </c>
      <c r="O25" s="72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6">
        <v>2533</v>
      </c>
      <c r="B26" s="67">
        <v>278.79</v>
      </c>
      <c r="C26" s="68">
        <v>147.92</v>
      </c>
      <c r="D26" s="69">
        <v>34616</v>
      </c>
      <c r="E26" s="67">
        <v>278.44</v>
      </c>
      <c r="F26" s="68">
        <v>112.12</v>
      </c>
      <c r="G26" s="69">
        <v>34616</v>
      </c>
      <c r="H26" s="67">
        <v>275.41</v>
      </c>
      <c r="I26" s="68">
        <v>0.03</v>
      </c>
      <c r="J26" s="69">
        <v>34448</v>
      </c>
      <c r="K26" s="70">
        <v>275.45</v>
      </c>
      <c r="L26" s="68">
        <v>0.16</v>
      </c>
      <c r="M26" s="69">
        <v>34443</v>
      </c>
      <c r="N26" s="71">
        <v>115.428</v>
      </c>
      <c r="O26" s="72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6">
        <v>2534</v>
      </c>
      <c r="B27" s="67">
        <v>278.73</v>
      </c>
      <c r="C27" s="68">
        <v>129.75</v>
      </c>
      <c r="D27" s="69">
        <v>34576</v>
      </c>
      <c r="E27" s="67">
        <v>278.01</v>
      </c>
      <c r="F27" s="68">
        <v>82.19</v>
      </c>
      <c r="G27" s="69">
        <v>34576</v>
      </c>
      <c r="H27" s="67">
        <v>275.45</v>
      </c>
      <c r="I27" s="68">
        <v>0.2</v>
      </c>
      <c r="J27" s="69">
        <v>34422</v>
      </c>
      <c r="K27" s="70">
        <v>275.45</v>
      </c>
      <c r="L27" s="68">
        <v>0.2</v>
      </c>
      <c r="M27" s="69">
        <v>34422</v>
      </c>
      <c r="N27" s="71">
        <v>112.625</v>
      </c>
      <c r="O27" s="72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6">
        <v>2535</v>
      </c>
      <c r="B28" s="67">
        <v>277.81</v>
      </c>
      <c r="C28" s="68">
        <v>58.4</v>
      </c>
      <c r="D28" s="69">
        <v>34598</v>
      </c>
      <c r="E28" s="67">
        <v>277.49</v>
      </c>
      <c r="F28" s="68">
        <v>46.65</v>
      </c>
      <c r="G28" s="69">
        <v>34598</v>
      </c>
      <c r="H28" s="67">
        <v>275.43</v>
      </c>
      <c r="I28" s="68">
        <v>0.07</v>
      </c>
      <c r="J28" s="69">
        <v>34486</v>
      </c>
      <c r="K28" s="70">
        <v>275.43</v>
      </c>
      <c r="L28" s="68">
        <v>0.07</v>
      </c>
      <c r="M28" s="69">
        <v>34486</v>
      </c>
      <c r="N28" s="71">
        <v>121.605</v>
      </c>
      <c r="O28" s="72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6">
        <v>2536</v>
      </c>
      <c r="B29" s="67">
        <v>277.69</v>
      </c>
      <c r="C29" s="68">
        <v>51.2</v>
      </c>
      <c r="D29" s="69">
        <v>34609</v>
      </c>
      <c r="E29" s="67">
        <v>277.43</v>
      </c>
      <c r="F29" s="68">
        <v>43.4</v>
      </c>
      <c r="G29" s="69">
        <v>34609</v>
      </c>
      <c r="H29" s="67">
        <v>275.38</v>
      </c>
      <c r="I29" s="68">
        <v>0</v>
      </c>
      <c r="J29" s="69">
        <v>34406</v>
      </c>
      <c r="K29" s="70">
        <v>275.38</v>
      </c>
      <c r="L29" s="68">
        <v>0</v>
      </c>
      <c r="M29" s="69">
        <v>34406</v>
      </c>
      <c r="N29" s="71">
        <v>77.44</v>
      </c>
      <c r="O29" s="72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6">
        <v>2537</v>
      </c>
      <c r="B30" s="67">
        <v>278.49</v>
      </c>
      <c r="C30" s="68">
        <v>80.16</v>
      </c>
      <c r="D30" s="69">
        <v>36418</v>
      </c>
      <c r="E30" s="67">
        <v>277.83</v>
      </c>
      <c r="F30" s="68">
        <v>52.2</v>
      </c>
      <c r="G30" s="69">
        <v>36429</v>
      </c>
      <c r="H30" s="67">
        <v>275.473</v>
      </c>
      <c r="I30" s="68">
        <v>0.16</v>
      </c>
      <c r="J30" s="69">
        <v>36262</v>
      </c>
      <c r="K30" s="70">
        <v>275.48</v>
      </c>
      <c r="L30" s="68">
        <v>0.16</v>
      </c>
      <c r="M30" s="69">
        <v>36232</v>
      </c>
      <c r="N30" s="71">
        <v>162.166</v>
      </c>
      <c r="O30" s="72">
        <v>5.14</v>
      </c>
      <c r="P30" s="6">
        <f t="shared" si="0"/>
        <v>3.490000000000009</v>
      </c>
      <c r="Q30" s="6">
        <f t="shared" si="1"/>
        <v>0.4730000000000132</v>
      </c>
      <c r="AI30" s="23"/>
      <c r="AJ30" s="23"/>
      <c r="AK30" s="35"/>
      <c r="AL30" s="23"/>
      <c r="AM30" s="23"/>
    </row>
    <row r="31" spans="1:39" ht="18" customHeight="1">
      <c r="A31" s="66">
        <v>2538</v>
      </c>
      <c r="B31" s="67">
        <v>279.25</v>
      </c>
      <c r="C31" s="68">
        <v>225.5</v>
      </c>
      <c r="D31" s="69">
        <v>35694</v>
      </c>
      <c r="E31" s="67">
        <v>278.5</v>
      </c>
      <c r="F31" s="68">
        <v>115.5</v>
      </c>
      <c r="G31" s="69">
        <v>35696</v>
      </c>
      <c r="H31" s="67">
        <v>275.47</v>
      </c>
      <c r="I31" s="68">
        <v>0.11</v>
      </c>
      <c r="J31" s="69">
        <v>36246</v>
      </c>
      <c r="K31" s="67">
        <v>275.47</v>
      </c>
      <c r="L31" s="68">
        <v>0.11</v>
      </c>
      <c r="M31" s="69">
        <v>35516</v>
      </c>
      <c r="N31" s="71">
        <v>182.631</v>
      </c>
      <c r="O31" s="72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6">
        <v>2539</v>
      </c>
      <c r="B32" s="67">
        <v>278.38</v>
      </c>
      <c r="C32" s="68">
        <v>94</v>
      </c>
      <c r="D32" s="69">
        <v>36429</v>
      </c>
      <c r="E32" s="70">
        <v>278.08</v>
      </c>
      <c r="F32" s="68">
        <v>72.8</v>
      </c>
      <c r="G32" s="76" t="s">
        <v>22</v>
      </c>
      <c r="H32" s="67">
        <v>275.44</v>
      </c>
      <c r="I32" s="68">
        <v>0.11</v>
      </c>
      <c r="J32" s="69">
        <v>36265</v>
      </c>
      <c r="K32" s="70">
        <v>275.47</v>
      </c>
      <c r="L32" s="68">
        <v>0.11</v>
      </c>
      <c r="M32" s="69">
        <v>36261</v>
      </c>
      <c r="N32" s="71">
        <v>159.13</v>
      </c>
      <c r="O32" s="72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6">
        <v>2540</v>
      </c>
      <c r="B33" s="67">
        <v>278.2</v>
      </c>
      <c r="C33" s="68">
        <v>79.7</v>
      </c>
      <c r="D33" s="69">
        <v>36441</v>
      </c>
      <c r="E33" s="70">
        <v>277.68</v>
      </c>
      <c r="F33" s="68">
        <v>49.802</v>
      </c>
      <c r="G33" s="69">
        <v>36441</v>
      </c>
      <c r="H33" s="67">
        <v>275.51</v>
      </c>
      <c r="I33" s="68">
        <v>0.13</v>
      </c>
      <c r="J33" s="69">
        <v>36231</v>
      </c>
      <c r="K33" s="70">
        <v>275.51</v>
      </c>
      <c r="L33" s="68">
        <v>0.13</v>
      </c>
      <c r="M33" s="69">
        <v>36231</v>
      </c>
      <c r="N33" s="71">
        <v>74.976</v>
      </c>
      <c r="O33" s="72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6">
        <v>2541</v>
      </c>
      <c r="B34" s="67">
        <v>277.4</v>
      </c>
      <c r="C34" s="68">
        <v>39.5</v>
      </c>
      <c r="D34" s="69">
        <v>36410</v>
      </c>
      <c r="E34" s="67">
        <v>277.2</v>
      </c>
      <c r="F34" s="68">
        <v>33.3</v>
      </c>
      <c r="G34" s="76">
        <v>36410</v>
      </c>
      <c r="H34" s="67">
        <v>275.49</v>
      </c>
      <c r="I34" s="68">
        <v>0.04</v>
      </c>
      <c r="J34" s="69">
        <v>36232</v>
      </c>
      <c r="K34" s="70">
        <v>275.48</v>
      </c>
      <c r="L34" s="68">
        <v>0.04</v>
      </c>
      <c r="M34" s="69">
        <v>36287</v>
      </c>
      <c r="N34" s="77">
        <v>37.411</v>
      </c>
      <c r="O34" s="72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8"/>
      <c r="AM34" s="23"/>
    </row>
    <row r="35" spans="1:39" ht="18" customHeight="1">
      <c r="A35" s="66">
        <v>2542</v>
      </c>
      <c r="B35" s="79">
        <v>279.6</v>
      </c>
      <c r="C35" s="80">
        <v>338</v>
      </c>
      <c r="D35" s="81">
        <v>37194</v>
      </c>
      <c r="E35" s="70">
        <v>278.79</v>
      </c>
      <c r="F35" s="74">
        <v>151.8</v>
      </c>
      <c r="G35" s="76">
        <v>37194</v>
      </c>
      <c r="H35" s="82">
        <v>275.23</v>
      </c>
      <c r="I35" s="68">
        <v>1.44</v>
      </c>
      <c r="J35" s="69">
        <v>37101</v>
      </c>
      <c r="K35" s="70">
        <v>275.23</v>
      </c>
      <c r="L35" s="68">
        <v>1.44</v>
      </c>
      <c r="M35" s="69">
        <v>37101</v>
      </c>
      <c r="N35" s="77">
        <v>277.69</v>
      </c>
      <c r="O35" s="72">
        <v>7.2</v>
      </c>
      <c r="P35" s="83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8"/>
      <c r="AM35" s="23"/>
    </row>
    <row r="36" spans="1:39" ht="18" customHeight="1">
      <c r="A36" s="66">
        <v>2543</v>
      </c>
      <c r="B36" s="67">
        <f>274.693+3.46</f>
        <v>278.15299999999996</v>
      </c>
      <c r="C36" s="84">
        <v>98.34</v>
      </c>
      <c r="D36" s="69">
        <v>37031</v>
      </c>
      <c r="E36" s="70">
        <f>247.693+3.2</f>
        <v>250.893</v>
      </c>
      <c r="F36" s="68">
        <f>249.693+79.8</f>
        <v>329.493</v>
      </c>
      <c r="G36" s="69">
        <v>37031</v>
      </c>
      <c r="H36" s="67">
        <f>274.693+0.5</f>
        <v>275.193</v>
      </c>
      <c r="I36" s="68">
        <v>0.3</v>
      </c>
      <c r="J36" s="69">
        <v>36986</v>
      </c>
      <c r="K36" s="67">
        <v>275.5</v>
      </c>
      <c r="L36" s="68">
        <v>0.3</v>
      </c>
      <c r="M36" s="69">
        <v>36986</v>
      </c>
      <c r="N36" s="77">
        <v>188.71</v>
      </c>
      <c r="O36" s="72">
        <v>5.98</v>
      </c>
      <c r="P36" s="6">
        <f t="shared" si="0"/>
        <v>3.152999999999963</v>
      </c>
      <c r="Q36" s="85">
        <f t="shared" si="1"/>
        <v>0.19299999999998363</v>
      </c>
      <c r="AI36" s="23"/>
      <c r="AJ36" s="23"/>
      <c r="AK36" s="35"/>
      <c r="AL36" s="78"/>
      <c r="AM36" s="23"/>
    </row>
    <row r="37" spans="1:39" ht="18" customHeight="1">
      <c r="A37" s="66">
        <v>2544</v>
      </c>
      <c r="B37" s="67">
        <v>278.4</v>
      </c>
      <c r="C37" s="68">
        <v>98.8</v>
      </c>
      <c r="D37" s="69">
        <v>37559</v>
      </c>
      <c r="E37" s="70">
        <v>278.37</v>
      </c>
      <c r="F37" s="68">
        <v>95.15</v>
      </c>
      <c r="G37" s="69">
        <v>37559</v>
      </c>
      <c r="H37" s="67">
        <v>275.49</v>
      </c>
      <c r="I37" s="68">
        <v>0.27</v>
      </c>
      <c r="J37" s="69">
        <v>37372</v>
      </c>
      <c r="K37" s="70">
        <v>275.53</v>
      </c>
      <c r="L37" s="68">
        <v>0.1</v>
      </c>
      <c r="M37" s="69">
        <v>37323</v>
      </c>
      <c r="N37" s="77">
        <v>130.25</v>
      </c>
      <c r="O37" s="72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8"/>
      <c r="AM37" s="23"/>
    </row>
    <row r="38" spans="1:39" ht="18" customHeight="1">
      <c r="A38" s="66">
        <v>2545</v>
      </c>
      <c r="B38" s="67">
        <v>279.23</v>
      </c>
      <c r="C38" s="84">
        <v>122.8</v>
      </c>
      <c r="D38" s="69">
        <v>36409</v>
      </c>
      <c r="E38" s="70">
        <v>278.83</v>
      </c>
      <c r="F38" s="68">
        <v>101.08</v>
      </c>
      <c r="G38" s="69">
        <v>36409</v>
      </c>
      <c r="H38" s="67">
        <v>275.48</v>
      </c>
      <c r="I38" s="68">
        <v>0.04</v>
      </c>
      <c r="J38" s="69">
        <v>36275</v>
      </c>
      <c r="K38" s="70">
        <v>275.49</v>
      </c>
      <c r="L38" s="68">
        <v>0.04</v>
      </c>
      <c r="M38" s="69">
        <v>37371</v>
      </c>
      <c r="N38" s="86">
        <v>173.417</v>
      </c>
      <c r="O38" s="87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8"/>
      <c r="AM38" s="23"/>
    </row>
    <row r="39" spans="1:39" ht="18" customHeight="1">
      <c r="A39" s="66">
        <v>2546</v>
      </c>
      <c r="B39" s="67">
        <v>277.3</v>
      </c>
      <c r="C39" s="84">
        <v>33.67</v>
      </c>
      <c r="D39" s="69">
        <v>38606</v>
      </c>
      <c r="E39" s="70">
        <v>275.78</v>
      </c>
      <c r="F39" s="68">
        <v>20.02</v>
      </c>
      <c r="G39" s="69">
        <v>38245</v>
      </c>
      <c r="H39" s="67">
        <v>275.4</v>
      </c>
      <c r="I39" s="68">
        <v>0</v>
      </c>
      <c r="J39" s="69">
        <v>236028</v>
      </c>
      <c r="K39" s="70">
        <v>275.4</v>
      </c>
      <c r="L39" s="68">
        <v>0</v>
      </c>
      <c r="M39" s="69">
        <v>38067</v>
      </c>
      <c r="N39" s="88">
        <v>60.882</v>
      </c>
      <c r="O39" s="87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6">
        <v>2547</v>
      </c>
      <c r="B40" s="67">
        <v>277.87</v>
      </c>
      <c r="C40" s="84">
        <v>47.25</v>
      </c>
      <c r="D40" s="69">
        <v>38127</v>
      </c>
      <c r="E40" s="70">
        <v>277.47</v>
      </c>
      <c r="F40" s="68">
        <v>37.25</v>
      </c>
      <c r="G40" s="69">
        <v>38247</v>
      </c>
      <c r="H40" s="67">
        <v>275.39</v>
      </c>
      <c r="I40" s="68">
        <v>0</v>
      </c>
      <c r="J40" s="69">
        <v>236428</v>
      </c>
      <c r="K40" s="70">
        <v>275.39</v>
      </c>
      <c r="L40" s="68">
        <v>0</v>
      </c>
      <c r="M40" s="69">
        <v>38102</v>
      </c>
      <c r="N40" s="88">
        <v>88.36</v>
      </c>
      <c r="O40" s="89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90">
        <v>2548</v>
      </c>
      <c r="B41" s="91">
        <v>278.63</v>
      </c>
      <c r="C41" s="92">
        <v>94.52</v>
      </c>
      <c r="D41" s="93">
        <v>38608</v>
      </c>
      <c r="E41" s="94">
        <v>278.21</v>
      </c>
      <c r="F41" s="95">
        <v>68.57</v>
      </c>
      <c r="G41" s="93">
        <v>38608</v>
      </c>
      <c r="H41" s="91">
        <v>275.5</v>
      </c>
      <c r="I41" s="95">
        <v>0.15</v>
      </c>
      <c r="J41" s="93">
        <v>236782</v>
      </c>
      <c r="K41" s="91">
        <v>275.5</v>
      </c>
      <c r="L41" s="95">
        <v>0.15</v>
      </c>
      <c r="M41" s="93">
        <v>38445</v>
      </c>
      <c r="N41" s="88">
        <v>160.64</v>
      </c>
      <c r="O41" s="96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7">
        <v>2549</v>
      </c>
      <c r="B42" s="98">
        <v>279.32</v>
      </c>
      <c r="C42" s="99">
        <v>142.7</v>
      </c>
      <c r="D42" s="100">
        <v>38972</v>
      </c>
      <c r="E42" s="101">
        <v>279.05</v>
      </c>
      <c r="F42" s="102">
        <v>126.5</v>
      </c>
      <c r="G42" s="100">
        <v>38972</v>
      </c>
      <c r="H42" s="98">
        <v>275.52</v>
      </c>
      <c r="I42" s="102">
        <v>0.06</v>
      </c>
      <c r="J42" s="100">
        <v>38790</v>
      </c>
      <c r="K42" s="101">
        <v>275.56</v>
      </c>
      <c r="L42" s="102">
        <v>0.09</v>
      </c>
      <c r="M42" s="100">
        <v>38779</v>
      </c>
      <c r="N42" s="103">
        <v>229.459</v>
      </c>
      <c r="O42" s="104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21">
      <c r="A43" s="105">
        <v>2550</v>
      </c>
      <c r="B43" s="106">
        <v>279.9</v>
      </c>
      <c r="C43" s="107">
        <v>370</v>
      </c>
      <c r="D43" s="108">
        <v>39345</v>
      </c>
      <c r="E43" s="57">
        <v>279</v>
      </c>
      <c r="F43" s="58">
        <v>150</v>
      </c>
      <c r="G43" s="108">
        <v>39345</v>
      </c>
      <c r="H43" s="57">
        <v>275.59</v>
      </c>
      <c r="I43" s="58">
        <v>0.38</v>
      </c>
      <c r="J43" s="69">
        <v>236427</v>
      </c>
      <c r="K43" s="57">
        <v>275.63</v>
      </c>
      <c r="L43" s="58">
        <v>0.58</v>
      </c>
      <c r="M43" s="69">
        <v>38075</v>
      </c>
      <c r="N43" s="60">
        <v>221.82</v>
      </c>
      <c r="O43" s="109">
        <f aca="true" t="shared" si="2" ref="O43:O52">+N43*0.0317097</f>
        <v>7.033845654</v>
      </c>
      <c r="P43" s="85">
        <f aca="true" t="shared" si="3" ref="P43:P52">B43-$P$4</f>
        <v>4.899999999999977</v>
      </c>
      <c r="Q43" s="6">
        <f aca="true" t="shared" si="4" ref="Q43:Q53">H43-$P$4</f>
        <v>0.589999999999975</v>
      </c>
      <c r="AI43" s="23"/>
      <c r="AJ43" s="23"/>
      <c r="AK43" s="23"/>
      <c r="AL43" s="23"/>
      <c r="AM43" s="23"/>
    </row>
    <row r="44" spans="1:39" ht="21">
      <c r="A44" s="66">
        <v>2551</v>
      </c>
      <c r="B44" s="67">
        <v>278.28</v>
      </c>
      <c r="C44" s="68">
        <v>83.9</v>
      </c>
      <c r="D44" s="110">
        <v>39382</v>
      </c>
      <c r="E44" s="70">
        <v>278.116</v>
      </c>
      <c r="F44" s="68">
        <v>73.7</v>
      </c>
      <c r="G44" s="110">
        <v>39383</v>
      </c>
      <c r="H44" s="67">
        <v>275.63</v>
      </c>
      <c r="I44" s="68">
        <v>0.39</v>
      </c>
      <c r="J44" s="69">
        <v>236415</v>
      </c>
      <c r="K44" s="67">
        <v>275.63</v>
      </c>
      <c r="L44" s="68">
        <v>0.39</v>
      </c>
      <c r="M44" s="69">
        <v>38090</v>
      </c>
      <c r="N44" s="70">
        <v>188.13</v>
      </c>
      <c r="O44" s="111">
        <f t="shared" si="2"/>
        <v>5.965545861</v>
      </c>
      <c r="P44" s="6">
        <f t="shared" si="3"/>
        <v>3.2799999999999727</v>
      </c>
      <c r="Q44" s="6">
        <f t="shared" si="4"/>
        <v>0.6299999999999955</v>
      </c>
      <c r="AI44" s="23"/>
      <c r="AJ44" s="23"/>
      <c r="AK44" s="23"/>
      <c r="AL44" s="23"/>
      <c r="AM44" s="23"/>
    </row>
    <row r="45" spans="1:39" ht="21">
      <c r="A45" s="66">
        <v>2552</v>
      </c>
      <c r="B45" s="67">
        <v>278.6</v>
      </c>
      <c r="C45" s="68">
        <v>88</v>
      </c>
      <c r="D45" s="110">
        <v>39353</v>
      </c>
      <c r="E45" s="70">
        <v>278.09</v>
      </c>
      <c r="F45" s="68">
        <v>65.05</v>
      </c>
      <c r="G45" s="110">
        <v>39353</v>
      </c>
      <c r="H45" s="67">
        <v>275.48</v>
      </c>
      <c r="I45" s="68">
        <v>0.04</v>
      </c>
      <c r="J45" s="69">
        <v>238566</v>
      </c>
      <c r="K45" s="67">
        <v>275.48</v>
      </c>
      <c r="L45" s="68">
        <v>0.04</v>
      </c>
      <c r="M45" s="69">
        <v>38048</v>
      </c>
      <c r="N45" s="70">
        <v>183.05</v>
      </c>
      <c r="O45" s="111">
        <f t="shared" si="2"/>
        <v>5.804460585</v>
      </c>
      <c r="P45" s="6">
        <f t="shared" si="3"/>
        <v>3.6000000000000227</v>
      </c>
      <c r="Q45" s="83">
        <f t="shared" si="4"/>
        <v>0.4800000000000182</v>
      </c>
      <c r="R45" s="6"/>
      <c r="AI45" s="23"/>
      <c r="AJ45" s="23"/>
      <c r="AK45" s="23"/>
      <c r="AL45" s="23"/>
      <c r="AM45" s="23"/>
    </row>
    <row r="46" spans="1:39" ht="21">
      <c r="A46" s="66">
        <v>2553</v>
      </c>
      <c r="B46" s="67">
        <v>279</v>
      </c>
      <c r="C46" s="68">
        <v>157.5</v>
      </c>
      <c r="D46" s="110">
        <v>40472</v>
      </c>
      <c r="E46" s="70">
        <v>278.735</v>
      </c>
      <c r="F46" s="68">
        <v>127.55</v>
      </c>
      <c r="G46" s="110">
        <v>40472</v>
      </c>
      <c r="H46" s="67">
        <v>275.61</v>
      </c>
      <c r="I46" s="68">
        <v>0.22</v>
      </c>
      <c r="J46" s="69">
        <v>238558</v>
      </c>
      <c r="K46" s="67">
        <v>275.61</v>
      </c>
      <c r="L46" s="68">
        <v>0.22</v>
      </c>
      <c r="M46" s="69">
        <v>238558</v>
      </c>
      <c r="N46" s="70">
        <v>107.62</v>
      </c>
      <c r="O46" s="111">
        <f t="shared" si="2"/>
        <v>3.412597914</v>
      </c>
      <c r="P46" s="6">
        <f t="shared" si="3"/>
        <v>4</v>
      </c>
      <c r="Q46" s="6">
        <f t="shared" si="4"/>
        <v>0.6100000000000136</v>
      </c>
      <c r="AI46" s="23"/>
      <c r="AJ46" s="23"/>
      <c r="AK46" s="23"/>
      <c r="AL46" s="23"/>
      <c r="AM46" s="23"/>
    </row>
    <row r="47" spans="1:39" ht="21">
      <c r="A47" s="66">
        <v>2554</v>
      </c>
      <c r="B47" s="67">
        <v>279.76</v>
      </c>
      <c r="C47" s="68">
        <v>233.2</v>
      </c>
      <c r="D47" s="110">
        <v>40818</v>
      </c>
      <c r="E47" s="70">
        <v>279.193</v>
      </c>
      <c r="F47" s="68">
        <v>180.13</v>
      </c>
      <c r="G47" s="110">
        <v>40820</v>
      </c>
      <c r="H47" s="67">
        <v>275.43</v>
      </c>
      <c r="I47" s="68">
        <v>0.24</v>
      </c>
      <c r="J47" s="69">
        <v>238929</v>
      </c>
      <c r="K47" s="67">
        <v>275.437</v>
      </c>
      <c r="L47" s="68">
        <v>0.24</v>
      </c>
      <c r="M47" s="69">
        <v>238929</v>
      </c>
      <c r="N47" s="70">
        <v>316.95</v>
      </c>
      <c r="O47" s="112">
        <f t="shared" si="2"/>
        <v>10.050389415</v>
      </c>
      <c r="P47" s="6">
        <f t="shared" si="3"/>
        <v>4.759999999999991</v>
      </c>
      <c r="Q47" s="6">
        <f t="shared" si="4"/>
        <v>0.4300000000000068</v>
      </c>
      <c r="AI47" s="23"/>
      <c r="AJ47" s="23"/>
      <c r="AK47" s="23"/>
      <c r="AL47" s="23"/>
      <c r="AM47" s="23"/>
    </row>
    <row r="48" spans="1:39" ht="21">
      <c r="A48" s="66">
        <v>2555</v>
      </c>
      <c r="B48" s="67">
        <v>278.22</v>
      </c>
      <c r="C48" s="68">
        <v>75.62</v>
      </c>
      <c r="D48" s="110">
        <v>41159</v>
      </c>
      <c r="E48" s="70">
        <v>277.545</v>
      </c>
      <c r="F48" s="68">
        <v>50.25</v>
      </c>
      <c r="G48" s="110">
        <v>41160</v>
      </c>
      <c r="H48" s="67">
        <v>275.19</v>
      </c>
      <c r="I48" s="68">
        <v>0.19</v>
      </c>
      <c r="J48" s="69">
        <v>239280</v>
      </c>
      <c r="K48" s="67">
        <v>275.193</v>
      </c>
      <c r="L48" s="68">
        <v>0.19</v>
      </c>
      <c r="M48" s="69">
        <v>239281</v>
      </c>
      <c r="N48" s="70">
        <v>125.27</v>
      </c>
      <c r="O48" s="72">
        <f t="shared" si="2"/>
        <v>3.9722741189999997</v>
      </c>
      <c r="P48" s="6">
        <f t="shared" si="3"/>
        <v>3.2200000000000273</v>
      </c>
      <c r="Q48" s="6">
        <f t="shared" si="4"/>
        <v>0.18999999999999773</v>
      </c>
      <c r="AI48" s="23"/>
      <c r="AJ48" s="23"/>
      <c r="AK48" s="23"/>
      <c r="AL48" s="23"/>
      <c r="AM48" s="23"/>
    </row>
    <row r="49" spans="1:39" ht="21">
      <c r="A49" s="66">
        <v>2556</v>
      </c>
      <c r="B49" s="67">
        <v>278.32</v>
      </c>
      <c r="C49" s="68">
        <v>80.26</v>
      </c>
      <c r="D49" s="110">
        <v>41569</v>
      </c>
      <c r="E49" s="70">
        <v>277.66</v>
      </c>
      <c r="F49" s="68">
        <v>55.52</v>
      </c>
      <c r="G49" s="110">
        <v>41569</v>
      </c>
      <c r="H49" s="67">
        <v>275.15</v>
      </c>
      <c r="I49" s="68">
        <v>0.15</v>
      </c>
      <c r="J49" s="69">
        <v>239701</v>
      </c>
      <c r="K49" s="67">
        <v>275.15</v>
      </c>
      <c r="L49" s="68">
        <v>0.15</v>
      </c>
      <c r="M49" s="69">
        <v>239701</v>
      </c>
      <c r="N49" s="70">
        <v>126.97</v>
      </c>
      <c r="O49" s="72">
        <f t="shared" si="2"/>
        <v>4.026180609</v>
      </c>
      <c r="P49" s="6">
        <f t="shared" si="3"/>
        <v>3.319999999999993</v>
      </c>
      <c r="Q49" s="6">
        <f t="shared" si="4"/>
        <v>0.14999999999997726</v>
      </c>
      <c r="AI49" s="23"/>
      <c r="AJ49" s="23"/>
      <c r="AK49" s="23"/>
      <c r="AL49" s="23"/>
      <c r="AM49" s="23"/>
    </row>
    <row r="50" spans="1:39" ht="21">
      <c r="A50" s="66">
        <v>2557</v>
      </c>
      <c r="B50" s="67">
        <v>277.49</v>
      </c>
      <c r="C50" s="68">
        <v>61.07</v>
      </c>
      <c r="D50" s="110">
        <v>41907</v>
      </c>
      <c r="E50" s="70">
        <v>276.712</v>
      </c>
      <c r="F50" s="68">
        <v>27.44</v>
      </c>
      <c r="G50" s="110">
        <v>41907</v>
      </c>
      <c r="H50" s="67">
        <v>275.34</v>
      </c>
      <c r="I50" s="68">
        <v>0.44</v>
      </c>
      <c r="J50" s="69">
        <v>240045</v>
      </c>
      <c r="K50" s="67">
        <v>275.34</v>
      </c>
      <c r="L50" s="68">
        <v>0.44</v>
      </c>
      <c r="M50" s="69">
        <v>240045</v>
      </c>
      <c r="N50" s="70">
        <v>68.54</v>
      </c>
      <c r="O50" s="72">
        <f t="shared" si="2"/>
        <v>2.173382838</v>
      </c>
      <c r="P50" s="6">
        <f t="shared" si="3"/>
        <v>2.490000000000009</v>
      </c>
      <c r="Q50" s="6">
        <f t="shared" si="4"/>
        <v>0.339999999999975</v>
      </c>
      <c r="AI50" s="23"/>
      <c r="AJ50" s="23"/>
      <c r="AK50" s="23"/>
      <c r="AL50" s="23"/>
      <c r="AM50" s="23"/>
    </row>
    <row r="51" spans="1:39" ht="21">
      <c r="A51" s="66">
        <v>2558</v>
      </c>
      <c r="B51" s="67">
        <v>277.42</v>
      </c>
      <c r="C51" s="68">
        <v>77.4</v>
      </c>
      <c r="D51" s="110">
        <v>42265</v>
      </c>
      <c r="E51" s="70">
        <v>276.818</v>
      </c>
      <c r="F51" s="68">
        <v>40.55</v>
      </c>
      <c r="G51" s="110">
        <v>42265</v>
      </c>
      <c r="H51" s="67">
        <v>275.25</v>
      </c>
      <c r="I51" s="68">
        <v>0.15</v>
      </c>
      <c r="J51" s="69">
        <v>240416</v>
      </c>
      <c r="K51" s="67">
        <v>275.25</v>
      </c>
      <c r="L51" s="68">
        <v>0.15</v>
      </c>
      <c r="M51" s="69">
        <v>240416</v>
      </c>
      <c r="N51" s="70">
        <v>51.2</v>
      </c>
      <c r="O51" s="72">
        <f t="shared" si="2"/>
        <v>1.6235366400000002</v>
      </c>
      <c r="P51" s="6">
        <f t="shared" si="3"/>
        <v>2.420000000000016</v>
      </c>
      <c r="Q51" s="6">
        <f t="shared" si="4"/>
        <v>0.25</v>
      </c>
      <c r="AI51" s="23"/>
      <c r="AJ51" s="23"/>
      <c r="AK51" s="23"/>
      <c r="AL51" s="23"/>
      <c r="AM51" s="23"/>
    </row>
    <row r="52" spans="1:39" ht="21">
      <c r="A52" s="66">
        <v>2559</v>
      </c>
      <c r="B52" s="67">
        <v>278.75</v>
      </c>
      <c r="C52" s="68">
        <v>120.32</v>
      </c>
      <c r="D52" s="110">
        <v>42627</v>
      </c>
      <c r="E52" s="70">
        <v>277.041</v>
      </c>
      <c r="F52" s="68">
        <v>40.2</v>
      </c>
      <c r="G52" s="110">
        <v>42627</v>
      </c>
      <c r="H52" s="67">
        <v>275.18</v>
      </c>
      <c r="I52" s="68">
        <v>0.09</v>
      </c>
      <c r="J52" s="69">
        <v>240764</v>
      </c>
      <c r="K52" s="67">
        <v>275.18</v>
      </c>
      <c r="L52" s="68">
        <v>0.09</v>
      </c>
      <c r="M52" s="69">
        <v>240764</v>
      </c>
      <c r="N52" s="70">
        <v>81.63</v>
      </c>
      <c r="O52" s="72">
        <f t="shared" si="2"/>
        <v>2.588462811</v>
      </c>
      <c r="P52" s="6">
        <f t="shared" si="3"/>
        <v>3.75</v>
      </c>
      <c r="Q52" s="6">
        <f t="shared" si="4"/>
        <v>0.18000000000000682</v>
      </c>
      <c r="AI52" s="23"/>
      <c r="AJ52" s="23"/>
      <c r="AK52" s="23"/>
      <c r="AL52" s="23"/>
      <c r="AM52" s="23"/>
    </row>
    <row r="53" spans="1:39" ht="21.75">
      <c r="A53" s="133">
        <v>2560</v>
      </c>
      <c r="B53" s="125">
        <v>279.15</v>
      </c>
      <c r="C53" s="126">
        <v>153.62</v>
      </c>
      <c r="D53" s="127">
        <v>43035</v>
      </c>
      <c r="E53" s="125">
        <v>277.97</v>
      </c>
      <c r="F53" s="126">
        <v>81.16</v>
      </c>
      <c r="G53" s="127">
        <v>43035</v>
      </c>
      <c r="H53" s="125">
        <v>275.2</v>
      </c>
      <c r="I53" s="126">
        <v>0.05</v>
      </c>
      <c r="J53" s="128">
        <v>241185</v>
      </c>
      <c r="K53" s="125">
        <v>275.2</v>
      </c>
      <c r="L53" s="126">
        <v>0.05</v>
      </c>
      <c r="M53" s="128">
        <v>241185</v>
      </c>
      <c r="N53" s="129">
        <v>206.04</v>
      </c>
      <c r="O53" s="130">
        <v>6.533466588</v>
      </c>
      <c r="P53" s="131">
        <v>4.149999999999977</v>
      </c>
      <c r="Q53" s="132">
        <v>0.19999999999998863</v>
      </c>
      <c r="AI53" s="23"/>
      <c r="AJ53" s="23"/>
      <c r="AK53" s="23"/>
      <c r="AL53" s="23"/>
      <c r="AM53" s="23"/>
    </row>
    <row r="54" spans="1:17" ht="21.75">
      <c r="A54" s="133">
        <v>2561</v>
      </c>
      <c r="B54" s="125">
        <v>277.46</v>
      </c>
      <c r="C54" s="126">
        <v>56.98</v>
      </c>
      <c r="D54" s="127">
        <v>43377</v>
      </c>
      <c r="E54" s="125">
        <v>276.76</v>
      </c>
      <c r="F54" s="126">
        <v>30.72</v>
      </c>
      <c r="G54" s="127">
        <v>43396</v>
      </c>
      <c r="H54" s="125">
        <v>275.2</v>
      </c>
      <c r="I54" s="126">
        <v>0.5</v>
      </c>
      <c r="J54" s="128">
        <v>241865</v>
      </c>
      <c r="K54" s="125">
        <v>275.2</v>
      </c>
      <c r="L54" s="126">
        <v>0.5</v>
      </c>
      <c r="M54" s="128">
        <v>241865</v>
      </c>
      <c r="N54" s="129">
        <v>126.39</v>
      </c>
      <c r="O54" s="130">
        <v>4.007788983</v>
      </c>
      <c r="P54" s="131">
        <v>2.4599999999999795</v>
      </c>
      <c r="Q54" s="132">
        <v>0.19999999999998863</v>
      </c>
    </row>
    <row r="55" spans="1:15" ht="21">
      <c r="A55" s="66"/>
      <c r="B55" s="67"/>
      <c r="C55" s="68"/>
      <c r="D55" s="113"/>
      <c r="E55" s="70"/>
      <c r="F55" s="68"/>
      <c r="G55" s="113"/>
      <c r="H55" s="67"/>
      <c r="I55" s="68"/>
      <c r="J55" s="113"/>
      <c r="K55" s="67"/>
      <c r="L55" s="68"/>
      <c r="M55" s="113"/>
      <c r="N55" s="70"/>
      <c r="O55" s="112"/>
    </row>
    <row r="56" spans="1:15" ht="21">
      <c r="A56" s="66"/>
      <c r="B56" s="67"/>
      <c r="C56" s="68"/>
      <c r="D56" s="113"/>
      <c r="E56" s="70"/>
      <c r="F56" s="68"/>
      <c r="G56" s="113"/>
      <c r="H56" s="67"/>
      <c r="I56" s="68"/>
      <c r="J56" s="113"/>
      <c r="K56" s="67"/>
      <c r="L56" s="68"/>
      <c r="M56" s="113"/>
      <c r="N56" s="70"/>
      <c r="O56" s="112"/>
    </row>
    <row r="57" spans="1:15" ht="21">
      <c r="A57" s="66"/>
      <c r="B57" s="67"/>
      <c r="C57" s="68"/>
      <c r="D57" s="113"/>
      <c r="E57" s="70"/>
      <c r="F57" s="68"/>
      <c r="G57" s="113"/>
      <c r="H57" s="67"/>
      <c r="I57" s="68"/>
      <c r="J57" s="113"/>
      <c r="K57" s="67"/>
      <c r="L57" s="68"/>
      <c r="M57" s="113"/>
      <c r="N57" s="70"/>
      <c r="O57" s="112"/>
    </row>
    <row r="58" spans="1:15" ht="21">
      <c r="A58" s="66"/>
      <c r="B58" s="67"/>
      <c r="C58" s="68"/>
      <c r="D58" s="113"/>
      <c r="E58" s="70"/>
      <c r="F58" s="68"/>
      <c r="G58" s="113"/>
      <c r="H58" s="67"/>
      <c r="I58" s="68"/>
      <c r="J58" s="113"/>
      <c r="K58" s="67"/>
      <c r="L58" s="68"/>
      <c r="M58" s="113"/>
      <c r="N58" s="70"/>
      <c r="O58" s="112"/>
    </row>
    <row r="59" spans="1:15" ht="21">
      <c r="A59" s="66"/>
      <c r="B59" s="67"/>
      <c r="C59" s="68"/>
      <c r="D59" s="113"/>
      <c r="E59" s="70"/>
      <c r="F59" s="68"/>
      <c r="G59" s="113"/>
      <c r="H59" s="67"/>
      <c r="I59" s="68"/>
      <c r="J59" s="113"/>
      <c r="K59" s="67"/>
      <c r="L59" s="68"/>
      <c r="M59" s="113"/>
      <c r="N59" s="70"/>
      <c r="O59" s="112"/>
    </row>
    <row r="60" spans="1:15" ht="21">
      <c r="A60" s="66"/>
      <c r="B60" s="67"/>
      <c r="C60" s="68"/>
      <c r="D60" s="113"/>
      <c r="E60" s="70"/>
      <c r="F60" s="68"/>
      <c r="G60" s="113"/>
      <c r="H60" s="67"/>
      <c r="I60" s="68"/>
      <c r="J60" s="113"/>
      <c r="K60" s="67"/>
      <c r="L60" s="68"/>
      <c r="M60" s="113"/>
      <c r="N60" s="70"/>
      <c r="O60" s="112"/>
    </row>
    <row r="61" spans="1:15" ht="21">
      <c r="A61" s="66"/>
      <c r="B61" s="67"/>
      <c r="C61" s="68"/>
      <c r="D61" s="113"/>
      <c r="E61" s="70"/>
      <c r="F61" s="68"/>
      <c r="G61" s="113"/>
      <c r="H61" s="67"/>
      <c r="I61" s="68"/>
      <c r="J61" s="113"/>
      <c r="K61" s="67"/>
      <c r="L61" s="68"/>
      <c r="M61" s="113"/>
      <c r="N61" s="70"/>
      <c r="O61" s="112"/>
    </row>
    <row r="62" spans="1:15" ht="21">
      <c r="A62" s="66"/>
      <c r="B62" s="67"/>
      <c r="C62" s="68"/>
      <c r="D62" s="113"/>
      <c r="E62" s="70"/>
      <c r="F62" s="68"/>
      <c r="G62" s="113"/>
      <c r="H62" s="67"/>
      <c r="I62" s="68"/>
      <c r="J62" s="113"/>
      <c r="K62" s="67"/>
      <c r="L62" s="68"/>
      <c r="M62" s="113"/>
      <c r="N62" s="70"/>
      <c r="O62" s="112"/>
    </row>
    <row r="63" spans="1:15" ht="21">
      <c r="A63" s="66"/>
      <c r="B63" s="67"/>
      <c r="C63" s="68"/>
      <c r="D63" s="113"/>
      <c r="E63" s="70"/>
      <c r="F63" s="68"/>
      <c r="G63" s="113"/>
      <c r="H63" s="67"/>
      <c r="I63" s="68"/>
      <c r="J63" s="113"/>
      <c r="K63" s="67"/>
      <c r="L63" s="68"/>
      <c r="M63" s="113"/>
      <c r="N63" s="70"/>
      <c r="O63" s="112"/>
    </row>
    <row r="64" spans="1:15" ht="21">
      <c r="A64" s="66"/>
      <c r="B64" s="67"/>
      <c r="C64" s="68"/>
      <c r="D64" s="113"/>
      <c r="E64" s="70"/>
      <c r="F64" s="68"/>
      <c r="G64" s="113"/>
      <c r="H64" s="67"/>
      <c r="I64" s="68"/>
      <c r="J64" s="113"/>
      <c r="K64" s="67"/>
      <c r="L64" s="68"/>
      <c r="M64" s="113"/>
      <c r="N64" s="70"/>
      <c r="O64" s="112"/>
    </row>
    <row r="65" spans="1:15" ht="21">
      <c r="A65" s="66"/>
      <c r="B65" s="67"/>
      <c r="C65" s="68"/>
      <c r="D65" s="113"/>
      <c r="E65" s="70"/>
      <c r="F65" s="68"/>
      <c r="G65" s="113"/>
      <c r="H65" s="67"/>
      <c r="I65" s="68"/>
      <c r="J65" s="113"/>
      <c r="K65" s="67"/>
      <c r="L65" s="68"/>
      <c r="M65" s="113"/>
      <c r="N65" s="70"/>
      <c r="O65" s="112"/>
    </row>
    <row r="66" spans="1:15" ht="21">
      <c r="A66" s="66"/>
      <c r="B66" s="67"/>
      <c r="C66" s="68"/>
      <c r="D66" s="113"/>
      <c r="E66" s="70"/>
      <c r="F66" s="68"/>
      <c r="G66" s="113"/>
      <c r="H66" s="67"/>
      <c r="I66" s="68"/>
      <c r="J66" s="113"/>
      <c r="K66" s="67"/>
      <c r="L66" s="68"/>
      <c r="M66" s="113"/>
      <c r="N66" s="70"/>
      <c r="O66" s="112"/>
    </row>
    <row r="67" spans="1:15" ht="21">
      <c r="A67" s="66"/>
      <c r="B67" s="67"/>
      <c r="C67" s="68"/>
      <c r="D67" s="113"/>
      <c r="E67" s="70"/>
      <c r="F67" s="68"/>
      <c r="G67" s="113"/>
      <c r="H67" s="67"/>
      <c r="I67" s="68"/>
      <c r="J67" s="113"/>
      <c r="K67" s="67"/>
      <c r="L67" s="68"/>
      <c r="M67" s="113"/>
      <c r="N67" s="70"/>
      <c r="O67" s="112"/>
    </row>
    <row r="68" spans="1:15" ht="21">
      <c r="A68" s="66"/>
      <c r="B68" s="67"/>
      <c r="C68" s="68"/>
      <c r="D68" s="113"/>
      <c r="E68" s="70"/>
      <c r="F68" s="68"/>
      <c r="G68" s="113"/>
      <c r="H68" s="67"/>
      <c r="I68" s="68"/>
      <c r="J68" s="113"/>
      <c r="K68" s="67"/>
      <c r="L68" s="68"/>
      <c r="M68" s="113"/>
      <c r="N68" s="70"/>
      <c r="O68" s="112"/>
    </row>
    <row r="69" spans="1:15" ht="21">
      <c r="A69" s="66"/>
      <c r="B69" s="67"/>
      <c r="C69" s="68"/>
      <c r="D69" s="113"/>
      <c r="E69" s="70"/>
      <c r="F69" s="68"/>
      <c r="G69" s="113"/>
      <c r="H69" s="67"/>
      <c r="I69" s="68"/>
      <c r="J69" s="113"/>
      <c r="K69" s="67"/>
      <c r="L69" s="68"/>
      <c r="M69" s="113"/>
      <c r="N69" s="70"/>
      <c r="O69" s="112"/>
    </row>
    <row r="70" spans="1:15" ht="21">
      <c r="A70" s="114"/>
      <c r="B70" s="115"/>
      <c r="C70" s="116"/>
      <c r="D70" s="117"/>
      <c r="E70" s="118"/>
      <c r="F70" s="116"/>
      <c r="G70" s="117"/>
      <c r="H70" s="115"/>
      <c r="I70" s="116"/>
      <c r="J70" s="117"/>
      <c r="K70" s="115"/>
      <c r="L70" s="116"/>
      <c r="M70" s="117"/>
      <c r="N70" s="115"/>
      <c r="O70" s="119"/>
    </row>
    <row r="71" spans="2:11" ht="23.25">
      <c r="B71" s="71"/>
      <c r="C71" s="120" t="s">
        <v>23</v>
      </c>
      <c r="D71" s="121"/>
      <c r="E71" s="67"/>
      <c r="F71" s="68"/>
      <c r="G71" s="113"/>
      <c r="H71" s="67"/>
      <c r="I71" s="68"/>
      <c r="J71" s="122"/>
      <c r="K71" s="123"/>
    </row>
    <row r="72" spans="2:10" ht="21">
      <c r="B72" s="36"/>
      <c r="C72" s="36"/>
      <c r="D72" s="124"/>
      <c r="E72" s="23"/>
      <c r="F72" s="36"/>
      <c r="G72" s="124"/>
      <c r="H72" s="36"/>
      <c r="I72" s="36"/>
      <c r="J72" s="124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2010-11-30T08:45:27Z</cp:lastPrinted>
  <dcterms:created xsi:type="dcterms:W3CDTF">1994-01-31T08:04:27Z</dcterms:created>
  <dcterms:modified xsi:type="dcterms:W3CDTF">2019-06-14T02:11:45Z</dcterms:modified>
  <cp:category/>
  <cp:version/>
  <cp:contentType/>
  <cp:contentStatus/>
</cp:coreProperties>
</file>