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P.20" sheetId="1" r:id="rId1"/>
    <sheet name="ปริมาณน้ำสูงสุด" sheetId="2" r:id="rId2"/>
    <sheet name="ปริมาณน้ำต่ำสุด" sheetId="3" r:id="rId3"/>
    <sheet name="Data P.20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<sst xmlns="http://schemas.openxmlformats.org/spreadsheetml/2006/main" count="47" uniqueCount="23">
  <si>
    <t xml:space="preserve">       ปริมาณน้ำรายปี</t>
  </si>
  <si>
    <t xml:space="preserve"> </t>
  </si>
  <si>
    <t>สถานี :  P.20  แม่น้ำปิง  อ.เชียงดาว  จ.เชียงใหม่</t>
  </si>
  <si>
    <t>พื้นที่รับน้ำ   1345   ตร.กม.</t>
  </si>
  <si>
    <t>ตลิ่งฝั่งซ้าย  385.588  ม.(รทก.) ตลิ่งฝั่งขวา  386.694  ม.(รทก.) ท้องน้ำ 379.903  ม.(รทก.) ศูนย์เสาระดับน้ำ379.900 ม.(รทก.)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</si>
  <si>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</si>
  <si>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</si>
  <si>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</si>
  <si>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</si>
  <si>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</si>
  <si>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</si>
  <si>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</si>
  <si>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</si>
  <si>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</si>
  <si>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</si>
  <si>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</si>
  <si>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</si>
  <si>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</si>
  <si>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</si>
  <si>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1.พ.ค.</t>
  </si>
  <si>
    <t>-</t>
  </si>
  <si>
    <t xml:space="preserve">    2. ปีน้ำ 2526 - 2531 ใช้จุดสำรวจปริมาณน้ำปีน้ำ 2522 - 2525</t>
  </si>
  <si>
    <r>
      <t>หมายเหตุ</t>
    </r>
    <r>
      <rPr>
        <sz val="16"/>
        <rFont val="AngsanaUPC"/>
        <family val="1"/>
      </rPr>
      <t xml:space="preserve"> 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</si>
</sst>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 mmm"/>
    <numFmt numFmtId="194" formatCode="0.000"/>
    <numFmt numFmtId="195" formatCode="bbbb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name val="Angsana New"/>
      <family val="1"/>
    </font>
    <font>
      <sz val="14"/>
      <color indexed="10"/>
      <name val="AngsanaUPC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1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20">
    <xf numFmtId="189" fontId="0" fillId="0" borderId="0" xfId="0" applyAlignment="1">
      <alignment/>
    </xf>
    <xf numFmtId="0" fontId="0" fillId="0" borderId="0" xfId="46">
      <alignment/>
      <protection/>
    </xf>
    <xf numFmtId="192" fontId="24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192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192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192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192" fontId="0" fillId="0" borderId="0" xfId="46" applyNumberFormat="1">
      <alignment/>
      <protection/>
    </xf>
    <xf numFmtId="0" fontId="25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192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192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192" fontId="25" fillId="0" borderId="0" xfId="46" applyNumberFormat="1" applyFont="1" applyAlignment="1">
      <alignment horizontal="center"/>
      <protection/>
    </xf>
    <xf numFmtId="195" fontId="0" fillId="0" borderId="0" xfId="46" applyNumberFormat="1" applyBorder="1">
      <alignment/>
      <protection/>
    </xf>
    <xf numFmtId="2" fontId="0" fillId="0" borderId="0" xfId="46" applyNumberFormat="1" applyBorder="1" applyAlignment="1">
      <alignment horizontal="right"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 applyAlignment="1">
      <alignment horizontal="left"/>
      <protection/>
    </xf>
    <xf numFmtId="2" fontId="26" fillId="0" borderId="0" xfId="46" applyNumberFormat="1" applyFont="1" applyAlignment="1">
      <alignment horizontal="center"/>
      <protection/>
    </xf>
    <xf numFmtId="192" fontId="26" fillId="0" borderId="0" xfId="46" applyNumberFormat="1" applyFont="1" applyAlignment="1">
      <alignment horizontal="center"/>
      <protection/>
    </xf>
    <xf numFmtId="194" fontId="0" fillId="0" borderId="0" xfId="46" applyNumberFormat="1">
      <alignment/>
      <protection/>
    </xf>
    <xf numFmtId="0" fontId="26" fillId="0" borderId="10" xfId="46" applyFont="1" applyBorder="1" applyAlignment="1">
      <alignment horizontal="center"/>
      <protection/>
    </xf>
    <xf numFmtId="2" fontId="26" fillId="0" borderId="11" xfId="46" applyNumberFormat="1" applyFont="1" applyBorder="1" applyAlignment="1">
      <alignment horizontal="centerContinuous"/>
      <protection/>
    </xf>
    <xf numFmtId="0" fontId="26" fillId="0" borderId="11" xfId="46" applyFont="1" applyBorder="1" applyAlignment="1">
      <alignment horizontal="centerContinuous"/>
      <protection/>
    </xf>
    <xf numFmtId="192" fontId="27" fillId="0" borderId="11" xfId="46" applyNumberFormat="1" applyFont="1" applyBorder="1" applyAlignment="1">
      <alignment horizontal="centerContinuous"/>
      <protection/>
    </xf>
    <xf numFmtId="2" fontId="27" fillId="0" borderId="11" xfId="46" applyNumberFormat="1" applyFont="1" applyBorder="1" applyAlignment="1">
      <alignment horizontal="centerContinuous"/>
      <protection/>
    </xf>
    <xf numFmtId="192" fontId="27" fillId="0" borderId="12" xfId="46" applyNumberFormat="1" applyFont="1" applyBorder="1" applyAlignment="1">
      <alignment horizontal="centerContinuous"/>
      <protection/>
    </xf>
    <xf numFmtId="192" fontId="26" fillId="0" borderId="12" xfId="46" applyNumberFormat="1" applyFont="1" applyBorder="1" applyAlignment="1">
      <alignment horizontal="centerContinuous"/>
      <protection/>
    </xf>
    <xf numFmtId="192" fontId="26" fillId="0" borderId="11" xfId="46" applyNumberFormat="1" applyFont="1" applyBorder="1" applyAlignment="1">
      <alignment horizontal="centerContinuous"/>
      <protection/>
    </xf>
    <xf numFmtId="192" fontId="27" fillId="0" borderId="13" xfId="46" applyNumberFormat="1" applyFont="1" applyBorder="1" applyAlignment="1">
      <alignment horizontal="centerContinuous"/>
      <protection/>
    </xf>
    <xf numFmtId="2" fontId="26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0" fontId="26" fillId="0" borderId="16" xfId="46" applyFont="1" applyBorder="1" applyAlignment="1">
      <alignment horizontal="center"/>
      <protection/>
    </xf>
    <xf numFmtId="2" fontId="26" fillId="0" borderId="17" xfId="46" applyNumberFormat="1" applyFont="1" applyBorder="1" applyAlignment="1">
      <alignment horizontal="centerContinuous"/>
      <protection/>
    </xf>
    <xf numFmtId="0" fontId="26" fillId="0" borderId="18" xfId="46" applyFont="1" applyBorder="1" applyAlignment="1">
      <alignment horizontal="centerContinuous"/>
      <protection/>
    </xf>
    <xf numFmtId="192" fontId="26" fillId="0" borderId="17" xfId="46" applyNumberFormat="1" applyFont="1" applyBorder="1" applyAlignment="1">
      <alignment horizontal="centerContinuous"/>
      <protection/>
    </xf>
    <xf numFmtId="0" fontId="26" fillId="0" borderId="17" xfId="46" applyFont="1" applyBorder="1" applyAlignment="1">
      <alignment horizontal="centerContinuous"/>
      <protection/>
    </xf>
    <xf numFmtId="192" fontId="26" fillId="0" borderId="19" xfId="46" applyNumberFormat="1" applyFont="1" applyBorder="1" applyAlignment="1">
      <alignment horizontal="centerContinuous"/>
      <protection/>
    </xf>
    <xf numFmtId="2" fontId="26" fillId="0" borderId="18" xfId="46" applyNumberFormat="1" applyFont="1" applyBorder="1" applyAlignment="1">
      <alignment horizontal="centerContinuous"/>
      <protection/>
    </xf>
    <xf numFmtId="2" fontId="26" fillId="0" borderId="16" xfId="46" applyNumberFormat="1" applyFont="1" applyBorder="1" applyAlignment="1">
      <alignment horizontal="center"/>
      <protection/>
    </xf>
    <xf numFmtId="2" fontId="27" fillId="0" borderId="20" xfId="46" applyNumberFormat="1" applyFont="1" applyBorder="1">
      <alignment/>
      <protection/>
    </xf>
    <xf numFmtId="192" fontId="27" fillId="0" borderId="20" xfId="46" applyNumberFormat="1" applyFont="1" applyBorder="1" applyAlignment="1">
      <alignment horizontal="center"/>
      <protection/>
    </xf>
    <xf numFmtId="2" fontId="27" fillId="0" borderId="20" xfId="46" applyNumberFormat="1" applyFont="1" applyBorder="1" applyAlignment="1">
      <alignment horizontal="left"/>
      <protection/>
    </xf>
    <xf numFmtId="2" fontId="27" fillId="0" borderId="20" xfId="46" applyNumberFormat="1" applyFont="1" applyBorder="1" applyAlignment="1">
      <alignment horizontal="center"/>
      <protection/>
    </xf>
    <xf numFmtId="192" fontId="27" fillId="0" borderId="16" xfId="46" applyNumberFormat="1" applyFont="1" applyBorder="1" applyAlignment="1">
      <alignment horizontal="center"/>
      <protection/>
    </xf>
    <xf numFmtId="0" fontId="26" fillId="0" borderId="19" xfId="46" applyFont="1" applyBorder="1">
      <alignment/>
      <protection/>
    </xf>
    <xf numFmtId="2" fontId="27" fillId="0" borderId="17" xfId="46" applyNumberFormat="1" applyFont="1" applyBorder="1">
      <alignment/>
      <protection/>
    </xf>
    <xf numFmtId="2" fontId="27" fillId="0" borderId="17" xfId="46" applyNumberFormat="1" applyFont="1" applyBorder="1" applyAlignment="1">
      <alignment horizontal="center"/>
      <protection/>
    </xf>
    <xf numFmtId="192" fontId="27" fillId="0" borderId="17" xfId="46" applyNumberFormat="1" applyFont="1" applyBorder="1" applyAlignment="1">
      <alignment horizontal="right"/>
      <protection/>
    </xf>
    <xf numFmtId="192" fontId="27" fillId="0" borderId="17" xfId="46" applyNumberFormat="1" applyFont="1" applyBorder="1" applyAlignment="1">
      <alignment horizontal="center"/>
      <protection/>
    </xf>
    <xf numFmtId="192" fontId="27" fillId="0" borderId="19" xfId="46" applyNumberFormat="1" applyFont="1" applyBorder="1">
      <alignment/>
      <protection/>
    </xf>
    <xf numFmtId="0" fontId="0" fillId="0" borderId="10" xfId="46" applyBorder="1" applyAlignment="1">
      <alignment horizontal="center" vertical="center"/>
      <protection/>
    </xf>
    <xf numFmtId="2" fontId="0" fillId="0" borderId="21" xfId="46" applyNumberFormat="1" applyBorder="1" applyAlignment="1">
      <alignment horizontal="right" vertical="center"/>
      <protection/>
    </xf>
    <xf numFmtId="2" fontId="0" fillId="0" borderId="22" xfId="46" applyNumberFormat="1" applyBorder="1" applyAlignment="1">
      <alignment horizontal="right" vertical="center"/>
      <protection/>
    </xf>
    <xf numFmtId="193" fontId="0" fillId="0" borderId="23" xfId="46" applyNumberFormat="1" applyBorder="1" applyAlignment="1">
      <alignment horizontal="right" vertical="center"/>
      <protection/>
    </xf>
    <xf numFmtId="2" fontId="0" fillId="0" borderId="24" xfId="46" applyNumberFormat="1" applyBorder="1" applyAlignment="1">
      <alignment horizontal="right" vertical="center"/>
      <protection/>
    </xf>
    <xf numFmtId="2" fontId="0" fillId="0" borderId="23" xfId="46" applyNumberFormat="1" applyBorder="1" applyAlignment="1">
      <alignment horizontal="right" vertical="center"/>
      <protection/>
    </xf>
    <xf numFmtId="0" fontId="0" fillId="0" borderId="16" xfId="46" applyBorder="1" applyAlignment="1">
      <alignment horizontal="center" vertical="center"/>
      <protection/>
    </xf>
    <xf numFmtId="2" fontId="0" fillId="0" borderId="25" xfId="46" applyNumberFormat="1" applyBorder="1" applyAlignment="1">
      <alignment horizontal="right" vertical="center"/>
      <protection/>
    </xf>
    <xf numFmtId="2" fontId="0" fillId="0" borderId="26" xfId="46" applyNumberFormat="1" applyBorder="1" applyAlignment="1">
      <alignment horizontal="right" vertical="center"/>
      <protection/>
    </xf>
    <xf numFmtId="193" fontId="0" fillId="0" borderId="27" xfId="46" applyNumberFormat="1" applyBorder="1" applyAlignment="1">
      <alignment horizontal="right" vertical="center"/>
      <protection/>
    </xf>
    <xf numFmtId="2" fontId="0" fillId="0" borderId="28" xfId="46" applyNumberFormat="1" applyBorder="1" applyAlignment="1">
      <alignment horizontal="right" vertical="center"/>
      <protection/>
    </xf>
    <xf numFmtId="2" fontId="0" fillId="0" borderId="27" xfId="46" applyNumberFormat="1" applyBorder="1" applyAlignment="1">
      <alignment horizontal="right" vertical="center"/>
      <protection/>
    </xf>
    <xf numFmtId="2" fontId="0" fillId="0" borderId="26" xfId="46" applyNumberFormat="1" applyFill="1" applyBorder="1" applyAlignment="1">
      <alignment horizontal="right" vertical="center"/>
      <protection/>
    </xf>
    <xf numFmtId="2" fontId="0" fillId="0" borderId="0" xfId="46" applyNumberFormat="1" applyFont="1" applyBorder="1" applyAlignment="1" applyProtection="1">
      <alignment horizontal="right"/>
      <protection/>
    </xf>
    <xf numFmtId="2" fontId="0" fillId="0" borderId="0" xfId="46" applyNumberFormat="1" applyFont="1" applyBorder="1" applyAlignment="1">
      <alignment horizontal="right"/>
      <protection/>
    </xf>
    <xf numFmtId="2" fontId="0" fillId="0" borderId="26" xfId="46" applyNumberFormat="1" applyFont="1" applyBorder="1" applyAlignment="1" applyProtection="1">
      <alignment horizontal="right" vertical="center"/>
      <protection/>
    </xf>
    <xf numFmtId="2" fontId="0" fillId="0" borderId="20" xfId="46" applyNumberFormat="1" applyBorder="1" applyAlignment="1">
      <alignment horizontal="right" vertical="center"/>
      <protection/>
    </xf>
    <xf numFmtId="0" fontId="0" fillId="0" borderId="16" xfId="46" applyFont="1" applyBorder="1" applyAlignment="1">
      <alignment horizontal="center" vertical="center"/>
      <protection/>
    </xf>
    <xf numFmtId="2" fontId="0" fillId="0" borderId="25" xfId="46" applyNumberFormat="1" applyFont="1" applyBorder="1" applyAlignment="1">
      <alignment horizontal="right" vertical="center"/>
      <protection/>
    </xf>
    <xf numFmtId="2" fontId="0" fillId="0" borderId="26" xfId="46" applyNumberFormat="1" applyFont="1" applyBorder="1" applyAlignment="1">
      <alignment horizontal="right" vertical="center"/>
      <protection/>
    </xf>
    <xf numFmtId="193" fontId="0" fillId="0" borderId="27" xfId="46" applyNumberFormat="1" applyFont="1" applyBorder="1" applyAlignment="1">
      <alignment horizontal="right" vertical="center"/>
      <protection/>
    </xf>
    <xf numFmtId="2" fontId="0" fillId="0" borderId="28" xfId="46" applyNumberFormat="1" applyFont="1" applyBorder="1" applyAlignment="1">
      <alignment horizontal="right" vertical="center"/>
      <protection/>
    </xf>
    <xf numFmtId="2" fontId="0" fillId="0" borderId="27" xfId="46" applyNumberFormat="1" applyFont="1" applyBorder="1" applyAlignment="1">
      <alignment horizontal="right" vertical="center"/>
      <protection/>
    </xf>
    <xf numFmtId="2" fontId="0" fillId="0" borderId="0" xfId="46" applyNumberFormat="1" applyFill="1" applyBorder="1" applyAlignment="1">
      <alignment horizontal="right"/>
      <protection/>
    </xf>
    <xf numFmtId="0" fontId="0" fillId="0" borderId="16" xfId="46" applyFont="1" applyFill="1" applyBorder="1" applyAlignment="1">
      <alignment horizontal="center" vertical="center"/>
      <protection/>
    </xf>
    <xf numFmtId="2" fontId="0" fillId="18" borderId="25" xfId="46" applyNumberFormat="1" applyFont="1" applyFill="1" applyBorder="1" applyAlignment="1">
      <alignment horizontal="right" vertical="center"/>
      <protection/>
    </xf>
    <xf numFmtId="2" fontId="0" fillId="18" borderId="26" xfId="46" applyNumberFormat="1" applyFont="1" applyFill="1" applyBorder="1" applyAlignment="1">
      <alignment horizontal="right" vertical="center"/>
      <protection/>
    </xf>
    <xf numFmtId="193" fontId="0" fillId="0" borderId="27" xfId="46" applyNumberFormat="1" applyFont="1" applyFill="1" applyBorder="1" applyAlignment="1">
      <alignment horizontal="right" vertical="center"/>
      <protection/>
    </xf>
    <xf numFmtId="2" fontId="28" fillId="0" borderId="20" xfId="46" applyNumberFormat="1" applyFont="1" applyBorder="1" applyAlignment="1">
      <alignment horizontal="right" vertical="center"/>
      <protection/>
    </xf>
    <xf numFmtId="2" fontId="29" fillId="0" borderId="0" xfId="46" applyNumberFormat="1" applyFont="1">
      <alignment/>
      <protection/>
    </xf>
    <xf numFmtId="2" fontId="0" fillId="0" borderId="25" xfId="46" applyNumberFormat="1" applyBorder="1" applyAlignment="1">
      <alignment horizontal="center" vertical="center"/>
      <protection/>
    </xf>
    <xf numFmtId="2" fontId="0" fillId="0" borderId="26" xfId="46" applyNumberFormat="1" applyBorder="1" applyAlignment="1">
      <alignment horizontal="center" vertical="center"/>
      <protection/>
    </xf>
    <xf numFmtId="193" fontId="0" fillId="0" borderId="27" xfId="46" applyNumberFormat="1" applyFont="1" applyBorder="1" applyAlignment="1">
      <alignment horizontal="center" vertical="center"/>
      <protection/>
    </xf>
    <xf numFmtId="2" fontId="0" fillId="0" borderId="28" xfId="46" applyNumberFormat="1" applyBorder="1" applyAlignment="1">
      <alignment horizontal="center" vertical="center"/>
      <protection/>
    </xf>
    <xf numFmtId="2" fontId="28" fillId="0" borderId="20" xfId="46" applyNumberFormat="1" applyFont="1" applyBorder="1" applyAlignment="1">
      <alignment horizontal="center" vertical="center"/>
      <protection/>
    </xf>
    <xf numFmtId="192" fontId="0" fillId="0" borderId="27" xfId="46" applyNumberFormat="1" applyBorder="1" applyAlignment="1">
      <alignment horizontal="center" vertical="center"/>
      <protection/>
    </xf>
    <xf numFmtId="0" fontId="0" fillId="0" borderId="25" xfId="46" applyBorder="1" applyAlignment="1">
      <alignment horizontal="center" vertical="center"/>
      <protection/>
    </xf>
    <xf numFmtId="0" fontId="0" fillId="0" borderId="28" xfId="46" applyBorder="1" applyAlignment="1">
      <alignment horizontal="center" vertical="center"/>
      <protection/>
    </xf>
    <xf numFmtId="0" fontId="0" fillId="0" borderId="27" xfId="46" applyBorder="1" applyAlignment="1">
      <alignment horizontal="center" vertical="center"/>
      <protection/>
    </xf>
    <xf numFmtId="2" fontId="0" fillId="0" borderId="0" xfId="46" applyNumberFormat="1" applyBorder="1" applyAlignment="1">
      <alignment horizontal="right" vertical="center"/>
      <protection/>
    </xf>
    <xf numFmtId="193" fontId="0" fillId="0" borderId="0" xfId="46" applyNumberFormat="1" applyFont="1" applyBorder="1" applyAlignment="1">
      <alignment horizontal="right" vertical="center"/>
      <protection/>
    </xf>
    <xf numFmtId="0" fontId="0" fillId="0" borderId="16" xfId="46" applyBorder="1">
      <alignment/>
      <protection/>
    </xf>
    <xf numFmtId="2" fontId="0" fillId="0" borderId="25" xfId="46" applyNumberFormat="1" applyBorder="1">
      <alignment/>
      <protection/>
    </xf>
    <xf numFmtId="192" fontId="31" fillId="0" borderId="26" xfId="46" applyNumberFormat="1" applyFont="1" applyBorder="1">
      <alignment/>
      <protection/>
    </xf>
    <xf numFmtId="192" fontId="30" fillId="0" borderId="27" xfId="46" applyNumberFormat="1" applyFont="1" applyBorder="1">
      <alignment/>
      <protection/>
    </xf>
    <xf numFmtId="0" fontId="30" fillId="0" borderId="25" xfId="46" applyFont="1" applyBorder="1">
      <alignment/>
      <protection/>
    </xf>
    <xf numFmtId="2" fontId="30" fillId="0" borderId="26" xfId="46" applyNumberFormat="1" applyFont="1" applyBorder="1">
      <alignment/>
      <protection/>
    </xf>
    <xf numFmtId="2" fontId="30" fillId="0" borderId="25" xfId="46" applyNumberFormat="1" applyFont="1" applyBorder="1">
      <alignment/>
      <protection/>
    </xf>
    <xf numFmtId="2" fontId="0" fillId="0" borderId="26" xfId="46" applyNumberFormat="1" applyBorder="1">
      <alignment/>
      <protection/>
    </xf>
    <xf numFmtId="192" fontId="0" fillId="0" borderId="27" xfId="46" applyNumberFormat="1" applyBorder="1">
      <alignment/>
      <protection/>
    </xf>
    <xf numFmtId="2" fontId="0" fillId="0" borderId="28" xfId="46" applyNumberFormat="1" applyBorder="1">
      <alignment/>
      <protection/>
    </xf>
    <xf numFmtId="2" fontId="0" fillId="0" borderId="27" xfId="46" applyNumberFormat="1" applyBorder="1">
      <alignment/>
      <protection/>
    </xf>
    <xf numFmtId="0" fontId="0" fillId="0" borderId="19" xfId="46" applyBorder="1">
      <alignment/>
      <protection/>
    </xf>
    <xf numFmtId="2" fontId="0" fillId="0" borderId="29" xfId="46" applyNumberFormat="1" applyBorder="1">
      <alignment/>
      <protection/>
    </xf>
    <xf numFmtId="192" fontId="30" fillId="0" borderId="30" xfId="46" applyNumberFormat="1" applyFont="1" applyBorder="1">
      <alignment/>
      <protection/>
    </xf>
    <xf numFmtId="192" fontId="30" fillId="0" borderId="31" xfId="46" applyNumberFormat="1" applyFont="1" applyBorder="1">
      <alignment/>
      <protection/>
    </xf>
    <xf numFmtId="0" fontId="30" fillId="0" borderId="29" xfId="46" applyFont="1" applyBorder="1">
      <alignment/>
      <protection/>
    </xf>
    <xf numFmtId="2" fontId="30" fillId="0" borderId="30" xfId="46" applyNumberFormat="1" applyFont="1" applyBorder="1">
      <alignment/>
      <protection/>
    </xf>
    <xf numFmtId="2" fontId="30" fillId="0" borderId="29" xfId="46" applyNumberFormat="1" applyFont="1" applyBorder="1">
      <alignment/>
      <protection/>
    </xf>
    <xf numFmtId="2" fontId="0" fillId="0" borderId="30" xfId="46" applyNumberFormat="1" applyBorder="1">
      <alignment/>
      <protection/>
    </xf>
    <xf numFmtId="192" fontId="0" fillId="0" borderId="31" xfId="46" applyNumberFormat="1" applyBorder="1">
      <alignment/>
      <protection/>
    </xf>
    <xf numFmtId="2" fontId="0" fillId="0" borderId="32" xfId="46" applyNumberFormat="1" applyBorder="1">
      <alignment/>
      <protection/>
    </xf>
    <xf numFmtId="2" fontId="0" fillId="0" borderId="31" xfId="46" applyNumberFormat="1" applyBorder="1">
      <alignment/>
      <protection/>
    </xf>
    <xf numFmtId="0" fontId="0" fillId="0" borderId="0" xfId="46" applyFont="1" applyAlignment="1">
      <alignment horizontal="right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20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P.20 แม่น้ำปิง อ.เชียงดาว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635"/>
          <c:w val="0.842"/>
          <c:h val="0.655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P.20'!$A$9:$A$50</c:f>
              <c:numCache>
                <c:ptCount val="42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</c:numCache>
            </c:numRef>
          </c:cat>
          <c:val>
            <c:numRef>
              <c:f>'Data P.20'!$Q$9:$Q$50</c:f>
              <c:numCache>
                <c:ptCount val="42"/>
                <c:pt idx="0">
                  <c:v>1.830000000000041</c:v>
                </c:pt>
                <c:pt idx="1">
                  <c:v>2.150000000000034</c:v>
                </c:pt>
                <c:pt idx="2">
                  <c:v>1.9600000000000364</c:v>
                </c:pt>
                <c:pt idx="3">
                  <c:v>1.6899999999999977</c:v>
                </c:pt>
                <c:pt idx="4">
                  <c:v>1.830000000000041</c:v>
                </c:pt>
                <c:pt idx="5">
                  <c:v>2.400000000000034</c:v>
                </c:pt>
                <c:pt idx="6">
                  <c:v>2.57000000000005</c:v>
                </c:pt>
                <c:pt idx="7">
                  <c:v>2.9399999999999977</c:v>
                </c:pt>
                <c:pt idx="8">
                  <c:v>3.180000000000007</c:v>
                </c:pt>
                <c:pt idx="9">
                  <c:v>2.590000000000032</c:v>
                </c:pt>
                <c:pt idx="10">
                  <c:v>3.080000000000041</c:v>
                </c:pt>
                <c:pt idx="11">
                  <c:v>1.900000000000034</c:v>
                </c:pt>
                <c:pt idx="12">
                  <c:v>2.6899999999999977</c:v>
                </c:pt>
                <c:pt idx="13">
                  <c:v>1.7800000000000296</c:v>
                </c:pt>
                <c:pt idx="14">
                  <c:v>1.7600000000000477</c:v>
                </c:pt>
                <c:pt idx="15">
                  <c:v>3.1100000000000136</c:v>
                </c:pt>
                <c:pt idx="16">
                  <c:v>3.2700000000000387</c:v>
                </c:pt>
                <c:pt idx="17">
                  <c:v>2.3000000000000114</c:v>
                </c:pt>
                <c:pt idx="18">
                  <c:v>2.7200000000000273</c:v>
                </c:pt>
                <c:pt idx="19">
                  <c:v>1.410000000000025</c:v>
                </c:pt>
                <c:pt idx="20">
                  <c:v>1.3100000000000023</c:v>
                </c:pt>
                <c:pt idx="21">
                  <c:v>1.7000000000000455</c:v>
                </c:pt>
                <c:pt idx="22">
                  <c:v>2.7600000000000477</c:v>
                </c:pt>
                <c:pt idx="23">
                  <c:v>2.3600000000000136</c:v>
                </c:pt>
                <c:pt idx="24">
                  <c:v>2.6299999999999955</c:v>
                </c:pt>
                <c:pt idx="25">
                  <c:v>2.3600000000000136</c:v>
                </c:pt>
                <c:pt idx="26">
                  <c:v>4.860000000000014</c:v>
                </c:pt>
                <c:pt idx="27">
                  <c:v>2.580000000000041</c:v>
                </c:pt>
                <c:pt idx="28">
                  <c:v>1.0400000000000205</c:v>
                </c:pt>
                <c:pt idx="29">
                  <c:v>1.3400000000000318</c:v>
                </c:pt>
                <c:pt idx="30">
                  <c:v>1.3799999999999955</c:v>
                </c:pt>
                <c:pt idx="31">
                  <c:v>2.4500000000000455</c:v>
                </c:pt>
                <c:pt idx="32">
                  <c:v>2.5</c:v>
                </c:pt>
                <c:pt idx="33">
                  <c:v>1.0300000000000296</c:v>
                </c:pt>
                <c:pt idx="34">
                  <c:v>1.9399999999999977</c:v>
                </c:pt>
                <c:pt idx="35">
                  <c:v>1.2600000000000477</c:v>
                </c:pt>
                <c:pt idx="36">
                  <c:v>0.7400000000000091</c:v>
                </c:pt>
                <c:pt idx="37">
                  <c:v>1.0500000000000114</c:v>
                </c:pt>
                <c:pt idx="38">
                  <c:v>1.400000000000034</c:v>
                </c:pt>
                <c:pt idx="39">
                  <c:v>1.7800000000000296</c:v>
                </c:pt>
                <c:pt idx="40">
                  <c:v>0.7800000000000296</c:v>
                </c:pt>
                <c:pt idx="41">
                  <c:v>1.160000000000025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P.20'!$A$9:$A$50</c:f>
              <c:numCache>
                <c:ptCount val="42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</c:numCache>
            </c:numRef>
          </c:cat>
          <c:val>
            <c:numRef>
              <c:f>'Data P.20'!$R$9:$R$50</c:f>
              <c:numCache>
                <c:ptCount val="42"/>
                <c:pt idx="0">
                  <c:v>0.5600000000000023</c:v>
                </c:pt>
                <c:pt idx="1">
                  <c:v>0.5500000000000114</c:v>
                </c:pt>
                <c:pt idx="2">
                  <c:v>0.5800000000000409</c:v>
                </c:pt>
                <c:pt idx="3">
                  <c:v>0.5900000000000318</c:v>
                </c:pt>
                <c:pt idx="4">
                  <c:v>0.5400000000000205</c:v>
                </c:pt>
                <c:pt idx="5">
                  <c:v>0.6200000000000045</c:v>
                </c:pt>
                <c:pt idx="6">
                  <c:v>0.6400000000000432</c:v>
                </c:pt>
                <c:pt idx="7">
                  <c:v>0.6000000000000227</c:v>
                </c:pt>
                <c:pt idx="8">
                  <c:v>0.5200000000000387</c:v>
                </c:pt>
                <c:pt idx="9">
                  <c:v>0.5</c:v>
                </c:pt>
                <c:pt idx="10">
                  <c:v>0.5100000000000477</c:v>
                </c:pt>
                <c:pt idx="11">
                  <c:v>0.4800000000000182</c:v>
                </c:pt>
                <c:pt idx="12">
                  <c:v>0.4500000000000455</c:v>
                </c:pt>
                <c:pt idx="13">
                  <c:v>0.36000000000001364</c:v>
                </c:pt>
                <c:pt idx="14">
                  <c:v>0.3900000000000432</c:v>
                </c:pt>
                <c:pt idx="15">
                  <c:v>0.28000000000002956</c:v>
                </c:pt>
                <c:pt idx="16">
                  <c:v>0.22000000000002728</c:v>
                </c:pt>
                <c:pt idx="17">
                  <c:v>0.20000000000004547</c:v>
                </c:pt>
                <c:pt idx="18">
                  <c:v>0.17000000000001592</c:v>
                </c:pt>
                <c:pt idx="19">
                  <c:v>0.22000000000002728</c:v>
                </c:pt>
                <c:pt idx="20">
                  <c:v>0.25</c:v>
                </c:pt>
                <c:pt idx="21">
                  <c:v>0.18999999999999773</c:v>
                </c:pt>
                <c:pt idx="22">
                  <c:v>0.1400000000000432</c:v>
                </c:pt>
                <c:pt idx="23">
                  <c:v>0.18999999999999773</c:v>
                </c:pt>
                <c:pt idx="24">
                  <c:v>0</c:v>
                </c:pt>
                <c:pt idx="25">
                  <c:v>0</c:v>
                </c:pt>
                <c:pt idx="26">
                  <c:v>0.010000000000047748</c:v>
                </c:pt>
                <c:pt idx="27">
                  <c:v>0.020000000000038654</c:v>
                </c:pt>
                <c:pt idx="28">
                  <c:v>0.07000000000005002</c:v>
                </c:pt>
                <c:pt idx="29">
                  <c:v>-0.07999999999998408</c:v>
                </c:pt>
                <c:pt idx="30">
                  <c:v>0.10000000000002274</c:v>
                </c:pt>
                <c:pt idx="31">
                  <c:v>0.040000000000020464</c:v>
                </c:pt>
                <c:pt idx="32">
                  <c:v>0.07000000000005002</c:v>
                </c:pt>
                <c:pt idx="33">
                  <c:v>-0.029999999999972715</c:v>
                </c:pt>
                <c:pt idx="34">
                  <c:v>-0.029999999999972715</c:v>
                </c:pt>
                <c:pt idx="35">
                  <c:v>-0.06999999999999318</c:v>
                </c:pt>
                <c:pt idx="36">
                  <c:v>-0.12000000000000455</c:v>
                </c:pt>
                <c:pt idx="37">
                  <c:v>-0.16999999999995907</c:v>
                </c:pt>
                <c:pt idx="38">
                  <c:v>-0.07999999999998408</c:v>
                </c:pt>
                <c:pt idx="39">
                  <c:v>-0.060000000000002274</c:v>
                </c:pt>
                <c:pt idx="40">
                  <c:v>-0.13999999999998636</c:v>
                </c:pt>
                <c:pt idx="41">
                  <c:v>-0.06999999999999318</c:v>
                </c:pt>
              </c:numCache>
            </c:numRef>
          </c:val>
        </c:ser>
        <c:overlap val="100"/>
        <c:gapWidth val="50"/>
        <c:axId val="36766116"/>
        <c:axId val="62459589"/>
      </c:barChart>
      <c:catAx>
        <c:axId val="36766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2459589"/>
        <c:crossesAt val="-1"/>
        <c:auto val="1"/>
        <c:lblOffset val="100"/>
        <c:tickLblSkip val="2"/>
        <c:noMultiLvlLbl val="0"/>
      </c:catAx>
      <c:valAx>
        <c:axId val="62459589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6766116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P.20 แม่น้ำปิง อ.เชียงดาว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2555"/>
          <c:w val="0.8255"/>
          <c:h val="0.634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P.20'!$A$9:$A$50</c:f>
              <c:numCache>
                <c:ptCount val="42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</c:numCache>
            </c:numRef>
          </c:cat>
          <c:val>
            <c:numRef>
              <c:f>'Data P.20'!$C$9:$C$50</c:f>
              <c:numCache>
                <c:ptCount val="42"/>
                <c:pt idx="0">
                  <c:v>118</c:v>
                </c:pt>
                <c:pt idx="1">
                  <c:v>126</c:v>
                </c:pt>
                <c:pt idx="2">
                  <c:v>103</c:v>
                </c:pt>
                <c:pt idx="3">
                  <c:v>66.1</c:v>
                </c:pt>
                <c:pt idx="4">
                  <c:v>94.4</c:v>
                </c:pt>
                <c:pt idx="5">
                  <c:v>182.25</c:v>
                </c:pt>
                <c:pt idx="6">
                  <c:v>210.9</c:v>
                </c:pt>
                <c:pt idx="7">
                  <c:v>288.8</c:v>
                </c:pt>
                <c:pt idx="8">
                  <c:v>341.6</c:v>
                </c:pt>
                <c:pt idx="9">
                  <c:v>214.3</c:v>
                </c:pt>
                <c:pt idx="10">
                  <c:v>202.3</c:v>
                </c:pt>
                <c:pt idx="11">
                  <c:v>86</c:v>
                </c:pt>
                <c:pt idx="12">
                  <c:v>151.1</c:v>
                </c:pt>
                <c:pt idx="13">
                  <c:v>68.6</c:v>
                </c:pt>
                <c:pt idx="14">
                  <c:v>53.4</c:v>
                </c:pt>
                <c:pt idx="15">
                  <c:v>292.4</c:v>
                </c:pt>
                <c:pt idx="16">
                  <c:v>309.4</c:v>
                </c:pt>
                <c:pt idx="17">
                  <c:v>166</c:v>
                </c:pt>
                <c:pt idx="18">
                  <c:v>201.2</c:v>
                </c:pt>
                <c:pt idx="19">
                  <c:v>74.9</c:v>
                </c:pt>
                <c:pt idx="20">
                  <c:v>52.44</c:v>
                </c:pt>
                <c:pt idx="21">
                  <c:v>77.95</c:v>
                </c:pt>
                <c:pt idx="22">
                  <c:v>241.6</c:v>
                </c:pt>
                <c:pt idx="23">
                  <c:v>136.1</c:v>
                </c:pt>
                <c:pt idx="24">
                  <c:v>216.55</c:v>
                </c:pt>
                <c:pt idx="25">
                  <c:v>193.2</c:v>
                </c:pt>
                <c:pt idx="26">
                  <c:v>681.4</c:v>
                </c:pt>
                <c:pt idx="27">
                  <c:v>325.5</c:v>
                </c:pt>
                <c:pt idx="28">
                  <c:v>62.4</c:v>
                </c:pt>
                <c:pt idx="29">
                  <c:v>136</c:v>
                </c:pt>
                <c:pt idx="30">
                  <c:v>89</c:v>
                </c:pt>
                <c:pt idx="31">
                  <c:v>247.75</c:v>
                </c:pt>
                <c:pt idx="32">
                  <c:v>311</c:v>
                </c:pt>
                <c:pt idx="33">
                  <c:v>68.9</c:v>
                </c:pt>
                <c:pt idx="34">
                  <c:v>201.6</c:v>
                </c:pt>
                <c:pt idx="35">
                  <c:v>112.4</c:v>
                </c:pt>
                <c:pt idx="36">
                  <c:v>43.5</c:v>
                </c:pt>
                <c:pt idx="37">
                  <c:v>87.5</c:v>
                </c:pt>
                <c:pt idx="38">
                  <c:v>142</c:v>
                </c:pt>
                <c:pt idx="39">
                  <c:v>139.9</c:v>
                </c:pt>
                <c:pt idx="40">
                  <c:v>28.8</c:v>
                </c:pt>
                <c:pt idx="41">
                  <c:v>61.4</c:v>
                </c:pt>
              </c:numCache>
            </c:numRef>
          </c:val>
        </c:ser>
        <c:gapWidth val="50"/>
        <c:axId val="25265390"/>
        <c:axId val="26061919"/>
      </c:barChart>
      <c:catAx>
        <c:axId val="25265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6061919"/>
        <c:crosses val="autoZero"/>
        <c:auto val="1"/>
        <c:lblOffset val="100"/>
        <c:tickLblSkip val="2"/>
        <c:noMultiLvlLbl val="0"/>
      </c:catAx>
      <c:valAx>
        <c:axId val="26061919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5265390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P.20 แม่น้ำปิง อ.เชียงดาว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2555"/>
          <c:w val="0.8255"/>
          <c:h val="0.63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26"/>
              <c:delete val="1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P.20'!$A$9:$A$50</c:f>
              <c:numCache>
                <c:ptCount val="42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</c:numCache>
            </c:numRef>
          </c:cat>
          <c:val>
            <c:numRef>
              <c:f>'Data P.20'!$I$9:$I$50</c:f>
              <c:numCache>
                <c:ptCount val="42"/>
                <c:pt idx="0">
                  <c:v>1.6</c:v>
                </c:pt>
                <c:pt idx="1">
                  <c:v>1</c:v>
                </c:pt>
                <c:pt idx="2">
                  <c:v>1.45</c:v>
                </c:pt>
                <c:pt idx="3">
                  <c:v>1.35</c:v>
                </c:pt>
                <c:pt idx="4">
                  <c:v>0.72</c:v>
                </c:pt>
                <c:pt idx="5">
                  <c:v>2.38</c:v>
                </c:pt>
                <c:pt idx="6">
                  <c:v>2.96</c:v>
                </c:pt>
                <c:pt idx="7">
                  <c:v>1.8</c:v>
                </c:pt>
                <c:pt idx="8">
                  <c:v>0.36</c:v>
                </c:pt>
                <c:pt idx="9">
                  <c:v>0.45</c:v>
                </c:pt>
                <c:pt idx="10">
                  <c:v>1.08</c:v>
                </c:pt>
                <c:pt idx="11">
                  <c:v>1.2</c:v>
                </c:pt>
                <c:pt idx="12">
                  <c:v>1</c:v>
                </c:pt>
                <c:pt idx="13">
                  <c:v>0.24</c:v>
                </c:pt>
                <c:pt idx="14">
                  <c:v>0.81</c:v>
                </c:pt>
                <c:pt idx="15">
                  <c:v>1</c:v>
                </c:pt>
                <c:pt idx="16">
                  <c:v>2.84</c:v>
                </c:pt>
                <c:pt idx="17">
                  <c:v>1.6</c:v>
                </c:pt>
                <c:pt idx="18">
                  <c:v>1.36</c:v>
                </c:pt>
                <c:pt idx="19">
                  <c:v>0.36</c:v>
                </c:pt>
                <c:pt idx="20">
                  <c:v>1.65</c:v>
                </c:pt>
                <c:pt idx="21">
                  <c:v>1.31</c:v>
                </c:pt>
                <c:pt idx="22">
                  <c:v>5.82</c:v>
                </c:pt>
                <c:pt idx="23">
                  <c:v>2.28</c:v>
                </c:pt>
                <c:pt idx="24">
                  <c:v>0</c:v>
                </c:pt>
                <c:pt idx="25">
                  <c:v>0.06</c:v>
                </c:pt>
                <c:pt idx="26">
                  <c:v>0</c:v>
                </c:pt>
                <c:pt idx="27">
                  <c:v>0.72</c:v>
                </c:pt>
                <c:pt idx="28">
                  <c:v>0.76</c:v>
                </c:pt>
                <c:pt idx="29">
                  <c:v>0.05</c:v>
                </c:pt>
                <c:pt idx="30">
                  <c:v>0.2</c:v>
                </c:pt>
                <c:pt idx="31">
                  <c:v>2.44</c:v>
                </c:pt>
                <c:pt idx="32">
                  <c:v>1.92</c:v>
                </c:pt>
                <c:pt idx="33">
                  <c:v>0.39</c:v>
                </c:pt>
                <c:pt idx="34">
                  <c:v>0.98</c:v>
                </c:pt>
                <c:pt idx="35">
                  <c:v>0.44</c:v>
                </c:pt>
                <c:pt idx="36">
                  <c:v>0.52</c:v>
                </c:pt>
                <c:pt idx="37">
                  <c:v>0.05</c:v>
                </c:pt>
                <c:pt idx="38">
                  <c:v>0.04</c:v>
                </c:pt>
                <c:pt idx="39">
                  <c:v>0.17</c:v>
                </c:pt>
                <c:pt idx="40">
                  <c:v>0.13</c:v>
                </c:pt>
                <c:pt idx="41">
                  <c:v>0.15</c:v>
                </c:pt>
              </c:numCache>
            </c:numRef>
          </c:val>
        </c:ser>
        <c:gapWidth val="50"/>
        <c:axId val="33230680"/>
        <c:axId val="30640665"/>
      </c:barChart>
      <c:catAx>
        <c:axId val="33230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0640665"/>
        <c:crosses val="autoZero"/>
        <c:auto val="1"/>
        <c:lblOffset val="100"/>
        <c:tickLblSkip val="2"/>
        <c:noMultiLvlLbl val="0"/>
      </c:catAx>
      <c:valAx>
        <c:axId val="3064066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3230680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3"/>
  <sheetViews>
    <sheetView tabSelected="1" workbookViewId="0" topLeftCell="A44">
      <selection activeCell="M54" sqref="M54"/>
    </sheetView>
  </sheetViews>
  <sheetFormatPr defaultColWidth="9.33203125" defaultRowHeight="21"/>
  <cols>
    <col min="1" max="1" width="4.83203125" style="1" customWidth="1"/>
    <col min="2" max="2" width="7.83203125" style="6" customWidth="1"/>
    <col min="3" max="3" width="8.33203125" style="6" customWidth="1"/>
    <col min="4" max="4" width="7.66015625" style="11" customWidth="1"/>
    <col min="5" max="5" width="8" style="1" customWidth="1"/>
    <col min="6" max="6" width="8.5" style="6" customWidth="1"/>
    <col min="7" max="7" width="7.66015625" style="11" customWidth="1"/>
    <col min="8" max="8" width="7.33203125" style="6" customWidth="1"/>
    <col min="9" max="9" width="8.33203125" style="6" customWidth="1"/>
    <col min="10" max="10" width="7.66015625" style="11" customWidth="1"/>
    <col min="11" max="11" width="7.16015625" style="6" customWidth="1"/>
    <col min="12" max="12" width="8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2" ht="24.7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O3" s="19"/>
      <c r="AP3" s="20"/>
    </row>
    <row r="4" spans="1:42" ht="24.7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Q4" s="25">
        <v>379.9</v>
      </c>
      <c r="AO4" s="19"/>
      <c r="AP4" s="20"/>
    </row>
    <row r="5" spans="1:42" ht="20.25">
      <c r="A5" s="26"/>
      <c r="B5" s="27" t="s">
        <v>5</v>
      </c>
      <c r="C5" s="28"/>
      <c r="D5" s="29"/>
      <c r="E5" s="30"/>
      <c r="F5" s="30"/>
      <c r="G5" s="31"/>
      <c r="H5" s="32" t="s">
        <v>6</v>
      </c>
      <c r="I5" s="30"/>
      <c r="J5" s="33"/>
      <c r="K5" s="30"/>
      <c r="L5" s="30"/>
      <c r="M5" s="34"/>
      <c r="N5" s="35" t="s">
        <v>7</v>
      </c>
      <c r="O5" s="36"/>
      <c r="AO5" s="19"/>
      <c r="AP5" s="20"/>
    </row>
    <row r="6" spans="1:42" ht="20.25">
      <c r="A6" s="37" t="s">
        <v>8</v>
      </c>
      <c r="B6" s="38" t="s">
        <v>9</v>
      </c>
      <c r="C6" s="39"/>
      <c r="D6" s="40"/>
      <c r="E6" s="38" t="s">
        <v>10</v>
      </c>
      <c r="F6" s="41"/>
      <c r="G6" s="40"/>
      <c r="H6" s="38" t="s">
        <v>9</v>
      </c>
      <c r="I6" s="41"/>
      <c r="J6" s="40"/>
      <c r="K6" s="38" t="s">
        <v>10</v>
      </c>
      <c r="L6" s="41"/>
      <c r="M6" s="42"/>
      <c r="N6" s="43" t="s">
        <v>1</v>
      </c>
      <c r="O6" s="38"/>
      <c r="AO6" s="19"/>
      <c r="AP6" s="20"/>
    </row>
    <row r="7" spans="1:42" s="6" customFormat="1" ht="20.25">
      <c r="A7" s="44" t="s">
        <v>11</v>
      </c>
      <c r="B7" s="45" t="s">
        <v>12</v>
      </c>
      <c r="C7" s="45" t="s">
        <v>13</v>
      </c>
      <c r="D7" s="46" t="s">
        <v>14</v>
      </c>
      <c r="E7" s="47" t="s">
        <v>12</v>
      </c>
      <c r="F7" s="45" t="s">
        <v>13</v>
      </c>
      <c r="G7" s="46" t="s">
        <v>14</v>
      </c>
      <c r="H7" s="45" t="s">
        <v>12</v>
      </c>
      <c r="I7" s="47" t="s">
        <v>13</v>
      </c>
      <c r="J7" s="46" t="s">
        <v>14</v>
      </c>
      <c r="K7" s="48" t="s">
        <v>12</v>
      </c>
      <c r="L7" s="48" t="s">
        <v>13</v>
      </c>
      <c r="M7" s="49" t="s">
        <v>14</v>
      </c>
      <c r="N7" s="48" t="s">
        <v>13</v>
      </c>
      <c r="O7" s="48" t="s">
        <v>15</v>
      </c>
      <c r="AO7" s="19"/>
      <c r="AP7" s="20"/>
    </row>
    <row r="8" spans="1:42" ht="20.25">
      <c r="A8" s="50"/>
      <c r="B8" s="51" t="s">
        <v>16</v>
      </c>
      <c r="C8" s="52" t="s">
        <v>17</v>
      </c>
      <c r="D8" s="53"/>
      <c r="E8" s="51" t="s">
        <v>16</v>
      </c>
      <c r="F8" s="52" t="s">
        <v>17</v>
      </c>
      <c r="G8" s="53"/>
      <c r="H8" s="51" t="s">
        <v>16</v>
      </c>
      <c r="I8" s="52" t="s">
        <v>17</v>
      </c>
      <c r="J8" s="54"/>
      <c r="K8" s="51" t="s">
        <v>16</v>
      </c>
      <c r="L8" s="52" t="s">
        <v>17</v>
      </c>
      <c r="M8" s="55"/>
      <c r="N8" s="52" t="s">
        <v>18</v>
      </c>
      <c r="O8" s="51" t="s">
        <v>17</v>
      </c>
      <c r="Q8" s="119" t="s">
        <v>5</v>
      </c>
      <c r="R8" s="119" t="s">
        <v>6</v>
      </c>
      <c r="AO8" s="19"/>
      <c r="AP8" s="20"/>
    </row>
    <row r="9" spans="1:42" ht="15.75" customHeight="1">
      <c r="A9" s="56">
        <v>2522</v>
      </c>
      <c r="B9" s="57">
        <v>381.73</v>
      </c>
      <c r="C9" s="58">
        <v>118</v>
      </c>
      <c r="D9" s="59">
        <v>34617</v>
      </c>
      <c r="E9" s="57">
        <f aca="true" t="shared" si="0" ref="E9:E37">$Q$4+R9</f>
        <v>380.46</v>
      </c>
      <c r="F9" s="58">
        <v>84.7</v>
      </c>
      <c r="G9" s="59">
        <v>34617</v>
      </c>
      <c r="H9" s="57">
        <v>380.46</v>
      </c>
      <c r="I9" s="58">
        <v>1.6</v>
      </c>
      <c r="J9" s="59">
        <v>34389</v>
      </c>
      <c r="K9" s="57">
        <f aca="true" t="shared" si="1" ref="K9:K37">$Q$4+V9</f>
        <v>379.9</v>
      </c>
      <c r="L9" s="58">
        <v>1.6</v>
      </c>
      <c r="M9" s="59">
        <v>34389</v>
      </c>
      <c r="N9" s="60">
        <v>297.24</v>
      </c>
      <c r="O9" s="61">
        <v>9.425391227999999</v>
      </c>
      <c r="Q9" s="6">
        <f>B9-Q$4</f>
        <v>1.830000000000041</v>
      </c>
      <c r="R9" s="6">
        <f>H9-Q$4</f>
        <v>0.5600000000000023</v>
      </c>
      <c r="U9" s="6"/>
      <c r="V9" s="6"/>
      <c r="AO9" s="19"/>
      <c r="AP9" s="20"/>
    </row>
    <row r="10" spans="1:42" ht="15.75" customHeight="1">
      <c r="A10" s="62">
        <v>2523</v>
      </c>
      <c r="B10" s="63">
        <v>382.05</v>
      </c>
      <c r="C10" s="64">
        <v>126</v>
      </c>
      <c r="D10" s="65">
        <v>34585</v>
      </c>
      <c r="E10" s="63">
        <f t="shared" si="0"/>
        <v>380.45</v>
      </c>
      <c r="F10" s="64">
        <v>108</v>
      </c>
      <c r="G10" s="65">
        <v>34585</v>
      </c>
      <c r="H10" s="63">
        <v>380.45</v>
      </c>
      <c r="I10" s="64">
        <v>1</v>
      </c>
      <c r="J10" s="65">
        <v>34463</v>
      </c>
      <c r="K10" s="63">
        <f t="shared" si="1"/>
        <v>379.9</v>
      </c>
      <c r="L10" s="64">
        <v>1</v>
      </c>
      <c r="M10" s="65">
        <v>34463</v>
      </c>
      <c r="N10" s="66">
        <v>341.29</v>
      </c>
      <c r="O10" s="67">
        <v>10.822203513000002</v>
      </c>
      <c r="Q10" s="6">
        <f aca="true" t="shared" si="2" ref="Q10:Q50">B10-Q$4</f>
        <v>2.150000000000034</v>
      </c>
      <c r="R10" s="6">
        <f aca="true" t="shared" si="3" ref="R10:R50">H10-Q$4</f>
        <v>0.5500000000000114</v>
      </c>
      <c r="U10" s="6"/>
      <c r="V10" s="6"/>
      <c r="AO10" s="19"/>
      <c r="AP10" s="20"/>
    </row>
    <row r="11" spans="1:42" ht="15.75" customHeight="1">
      <c r="A11" s="62">
        <v>2524</v>
      </c>
      <c r="B11" s="63">
        <v>381.86</v>
      </c>
      <c r="C11" s="64">
        <v>103</v>
      </c>
      <c r="D11" s="65">
        <v>34553</v>
      </c>
      <c r="E11" s="63">
        <f t="shared" si="0"/>
        <v>380.48</v>
      </c>
      <c r="F11" s="64">
        <v>88.8</v>
      </c>
      <c r="G11" s="65">
        <v>34553</v>
      </c>
      <c r="H11" s="63">
        <v>380.48</v>
      </c>
      <c r="I11" s="64">
        <v>1.45</v>
      </c>
      <c r="J11" s="65">
        <v>34434</v>
      </c>
      <c r="K11" s="63">
        <f t="shared" si="1"/>
        <v>379.9</v>
      </c>
      <c r="L11" s="64">
        <v>1.45</v>
      </c>
      <c r="M11" s="65">
        <v>34434</v>
      </c>
      <c r="N11" s="66">
        <v>500.12</v>
      </c>
      <c r="O11" s="67">
        <v>15.858655163999996</v>
      </c>
      <c r="Q11" s="6">
        <f t="shared" si="2"/>
        <v>1.9600000000000364</v>
      </c>
      <c r="R11" s="6">
        <f t="shared" si="3"/>
        <v>0.5800000000000409</v>
      </c>
      <c r="U11" s="6"/>
      <c r="V11" s="6"/>
      <c r="AO11" s="19"/>
      <c r="AP11" s="20"/>
    </row>
    <row r="12" spans="1:42" ht="15.75" customHeight="1">
      <c r="A12" s="62">
        <v>2525</v>
      </c>
      <c r="B12" s="63">
        <v>381.59</v>
      </c>
      <c r="C12" s="64">
        <v>66.1</v>
      </c>
      <c r="D12" s="65">
        <v>34604</v>
      </c>
      <c r="E12" s="63">
        <f t="shared" si="0"/>
        <v>380.49</v>
      </c>
      <c r="F12" s="64">
        <v>49.2</v>
      </c>
      <c r="G12" s="65">
        <v>34605</v>
      </c>
      <c r="H12" s="63">
        <v>380.49</v>
      </c>
      <c r="I12" s="64">
        <v>1.35</v>
      </c>
      <c r="J12" s="65">
        <v>34477</v>
      </c>
      <c r="K12" s="63">
        <f t="shared" si="1"/>
        <v>379.9</v>
      </c>
      <c r="L12" s="64">
        <v>1.35</v>
      </c>
      <c r="M12" s="65">
        <v>34477</v>
      </c>
      <c r="N12" s="66">
        <v>300.61</v>
      </c>
      <c r="O12" s="67">
        <v>9.532252917000003</v>
      </c>
      <c r="Q12" s="6">
        <f t="shared" si="2"/>
        <v>1.6899999999999977</v>
      </c>
      <c r="R12" s="6">
        <f t="shared" si="3"/>
        <v>0.5900000000000318</v>
      </c>
      <c r="U12" s="6"/>
      <c r="V12" s="6"/>
      <c r="AO12" s="19"/>
      <c r="AP12" s="20"/>
    </row>
    <row r="13" spans="1:42" ht="15.75" customHeight="1">
      <c r="A13" s="62">
        <v>2526</v>
      </c>
      <c r="B13" s="63">
        <v>381.73</v>
      </c>
      <c r="C13" s="64">
        <v>94.4</v>
      </c>
      <c r="D13" s="65">
        <v>34580</v>
      </c>
      <c r="E13" s="63">
        <f t="shared" si="0"/>
        <v>380.44</v>
      </c>
      <c r="F13" s="64">
        <v>82.6</v>
      </c>
      <c r="G13" s="65">
        <v>34612</v>
      </c>
      <c r="H13" s="63">
        <v>380.44</v>
      </c>
      <c r="I13" s="64">
        <v>0.72</v>
      </c>
      <c r="J13" s="65">
        <v>34458</v>
      </c>
      <c r="K13" s="63">
        <f t="shared" si="1"/>
        <v>379.9</v>
      </c>
      <c r="L13" s="64">
        <v>0.72</v>
      </c>
      <c r="M13" s="65">
        <v>34458</v>
      </c>
      <c r="N13" s="66">
        <v>383.37</v>
      </c>
      <c r="O13" s="67">
        <v>12.156547689</v>
      </c>
      <c r="Q13" s="6">
        <f t="shared" si="2"/>
        <v>1.830000000000041</v>
      </c>
      <c r="R13" s="6">
        <f t="shared" si="3"/>
        <v>0.5400000000000205</v>
      </c>
      <c r="U13" s="6"/>
      <c r="V13" s="6"/>
      <c r="AO13" s="19"/>
      <c r="AP13" s="20"/>
    </row>
    <row r="14" spans="1:42" ht="15.75" customHeight="1">
      <c r="A14" s="62">
        <v>2527</v>
      </c>
      <c r="B14" s="63">
        <v>382.3</v>
      </c>
      <c r="C14" s="64">
        <v>182.25</v>
      </c>
      <c r="D14" s="65">
        <v>34580</v>
      </c>
      <c r="E14" s="63">
        <f t="shared" si="0"/>
        <v>380.52</v>
      </c>
      <c r="F14" s="64">
        <v>147.91</v>
      </c>
      <c r="G14" s="65">
        <v>34580</v>
      </c>
      <c r="H14" s="63">
        <v>380.52</v>
      </c>
      <c r="I14" s="64">
        <v>2.38</v>
      </c>
      <c r="J14" s="65">
        <v>34425</v>
      </c>
      <c r="K14" s="63">
        <f t="shared" si="1"/>
        <v>379.9</v>
      </c>
      <c r="L14" s="64">
        <v>2.38</v>
      </c>
      <c r="M14" s="65">
        <v>34425</v>
      </c>
      <c r="N14" s="66">
        <v>455.36</v>
      </c>
      <c r="O14" s="67">
        <v>14.439328992000002</v>
      </c>
      <c r="Q14" s="6">
        <f t="shared" si="2"/>
        <v>2.400000000000034</v>
      </c>
      <c r="R14" s="6">
        <f t="shared" si="3"/>
        <v>0.6200000000000045</v>
      </c>
      <c r="U14" s="6"/>
      <c r="V14" s="6"/>
      <c r="AO14" s="19"/>
      <c r="AP14" s="20"/>
    </row>
    <row r="15" spans="1:42" ht="15.75" customHeight="1">
      <c r="A15" s="62">
        <v>2528</v>
      </c>
      <c r="B15" s="63">
        <v>382.47</v>
      </c>
      <c r="C15" s="64">
        <v>210.9</v>
      </c>
      <c r="D15" s="65">
        <v>34590</v>
      </c>
      <c r="E15" s="63">
        <f t="shared" si="0"/>
        <v>380.54</v>
      </c>
      <c r="F15" s="64">
        <v>157.5</v>
      </c>
      <c r="G15" s="65">
        <v>34591</v>
      </c>
      <c r="H15" s="63">
        <v>380.54</v>
      </c>
      <c r="I15" s="64">
        <v>2.96</v>
      </c>
      <c r="J15" s="65">
        <v>34425</v>
      </c>
      <c r="K15" s="63">
        <f t="shared" si="1"/>
        <v>379.9</v>
      </c>
      <c r="L15" s="64">
        <v>2.96</v>
      </c>
      <c r="M15" s="65">
        <v>34425</v>
      </c>
      <c r="N15" s="66">
        <v>426.013</v>
      </c>
      <c r="O15" s="67">
        <v>13.5087444261</v>
      </c>
      <c r="Q15" s="6">
        <f t="shared" si="2"/>
        <v>2.57000000000005</v>
      </c>
      <c r="R15" s="6">
        <f t="shared" si="3"/>
        <v>0.6400000000000432</v>
      </c>
      <c r="U15" s="6"/>
      <c r="V15" s="6"/>
      <c r="AO15" s="19"/>
      <c r="AP15" s="20"/>
    </row>
    <row r="16" spans="1:42" ht="15.75" customHeight="1">
      <c r="A16" s="62">
        <v>2529</v>
      </c>
      <c r="B16" s="63">
        <v>382.84</v>
      </c>
      <c r="C16" s="64">
        <v>288.8</v>
      </c>
      <c r="D16" s="65">
        <v>34584</v>
      </c>
      <c r="E16" s="63">
        <f t="shared" si="0"/>
        <v>380.5</v>
      </c>
      <c r="F16" s="64">
        <v>190.6</v>
      </c>
      <c r="G16" s="65">
        <v>34584</v>
      </c>
      <c r="H16" s="63">
        <v>380.5</v>
      </c>
      <c r="I16" s="64">
        <v>1.8</v>
      </c>
      <c r="J16" s="65">
        <v>34419</v>
      </c>
      <c r="K16" s="63">
        <f t="shared" si="1"/>
        <v>379.9</v>
      </c>
      <c r="L16" s="64">
        <v>1.8</v>
      </c>
      <c r="M16" s="65">
        <v>34419</v>
      </c>
      <c r="N16" s="66">
        <v>402.63</v>
      </c>
      <c r="O16" s="67">
        <v>12.767276511000002</v>
      </c>
      <c r="Q16" s="6">
        <f t="shared" si="2"/>
        <v>2.9399999999999977</v>
      </c>
      <c r="R16" s="6">
        <f t="shared" si="3"/>
        <v>0.6000000000000227</v>
      </c>
      <c r="U16" s="6"/>
      <c r="V16" s="6"/>
      <c r="AO16" s="19"/>
      <c r="AP16" s="20"/>
    </row>
    <row r="17" spans="1:42" ht="15.75" customHeight="1">
      <c r="A17" s="62">
        <v>2530</v>
      </c>
      <c r="B17" s="63">
        <v>383.08</v>
      </c>
      <c r="C17" s="68">
        <v>341.6</v>
      </c>
      <c r="D17" s="65">
        <v>34570</v>
      </c>
      <c r="E17" s="63">
        <f t="shared" si="0"/>
        <v>380.42</v>
      </c>
      <c r="F17" s="64">
        <v>288.8</v>
      </c>
      <c r="G17" s="65">
        <v>34570</v>
      </c>
      <c r="H17" s="63">
        <v>380.42</v>
      </c>
      <c r="I17" s="64">
        <v>0.36</v>
      </c>
      <c r="J17" s="65">
        <v>34444</v>
      </c>
      <c r="K17" s="63">
        <f t="shared" si="1"/>
        <v>379.9</v>
      </c>
      <c r="L17" s="64">
        <v>0.36</v>
      </c>
      <c r="M17" s="65">
        <v>34444</v>
      </c>
      <c r="N17" s="66">
        <v>451.22</v>
      </c>
      <c r="O17" s="67">
        <v>14.308050834</v>
      </c>
      <c r="Q17" s="6">
        <f t="shared" si="2"/>
        <v>3.180000000000007</v>
      </c>
      <c r="R17" s="6">
        <f t="shared" si="3"/>
        <v>0.5200000000000387</v>
      </c>
      <c r="U17" s="6"/>
      <c r="V17" s="6"/>
      <c r="AO17" s="19"/>
      <c r="AP17" s="20"/>
    </row>
    <row r="18" spans="1:42" ht="15.75" customHeight="1">
      <c r="A18" s="62">
        <v>2531</v>
      </c>
      <c r="B18" s="63">
        <v>382.49</v>
      </c>
      <c r="C18" s="64">
        <v>214.3</v>
      </c>
      <c r="D18" s="65">
        <v>34492</v>
      </c>
      <c r="E18" s="63">
        <f t="shared" si="0"/>
        <v>380.4</v>
      </c>
      <c r="F18" s="64">
        <v>165.5</v>
      </c>
      <c r="G18" s="65">
        <v>34492</v>
      </c>
      <c r="H18" s="63">
        <v>380.4</v>
      </c>
      <c r="I18" s="64">
        <v>0.45</v>
      </c>
      <c r="J18" s="65">
        <v>37359</v>
      </c>
      <c r="K18" s="63">
        <f t="shared" si="1"/>
        <v>379.9</v>
      </c>
      <c r="L18" s="64">
        <v>0.9</v>
      </c>
      <c r="M18" s="65">
        <v>34421</v>
      </c>
      <c r="N18" s="66">
        <v>461.72</v>
      </c>
      <c r="O18" s="67">
        <v>14.641002684</v>
      </c>
      <c r="Q18" s="6">
        <f t="shared" si="2"/>
        <v>2.590000000000032</v>
      </c>
      <c r="R18" s="6">
        <f t="shared" si="3"/>
        <v>0.5</v>
      </c>
      <c r="U18" s="6"/>
      <c r="V18" s="6"/>
      <c r="AO18" s="19"/>
      <c r="AP18" s="20"/>
    </row>
    <row r="19" spans="1:42" ht="15.75" customHeight="1">
      <c r="A19" s="62">
        <v>2532</v>
      </c>
      <c r="B19" s="63">
        <v>382.98</v>
      </c>
      <c r="C19" s="64">
        <v>202.3</v>
      </c>
      <c r="D19" s="65">
        <v>34602</v>
      </c>
      <c r="E19" s="63">
        <f t="shared" si="0"/>
        <v>380.41</v>
      </c>
      <c r="F19" s="64">
        <v>132.5</v>
      </c>
      <c r="G19" s="65">
        <v>34602</v>
      </c>
      <c r="H19" s="63">
        <v>380.41</v>
      </c>
      <c r="I19" s="64">
        <v>1.08</v>
      </c>
      <c r="J19" s="65" t="s">
        <v>19</v>
      </c>
      <c r="K19" s="63">
        <f t="shared" si="1"/>
        <v>379.9</v>
      </c>
      <c r="L19" s="64">
        <v>1.91</v>
      </c>
      <c r="M19" s="65">
        <v>34422</v>
      </c>
      <c r="N19" s="66">
        <v>407.47</v>
      </c>
      <c r="O19" s="67">
        <v>12.920751459000002</v>
      </c>
      <c r="Q19" s="6">
        <f t="shared" si="2"/>
        <v>3.080000000000041</v>
      </c>
      <c r="R19" s="6">
        <f t="shared" si="3"/>
        <v>0.5100000000000477</v>
      </c>
      <c r="U19" s="6"/>
      <c r="V19" s="6"/>
      <c r="AO19" s="19"/>
      <c r="AP19" s="20"/>
    </row>
    <row r="20" spans="1:42" ht="15.75" customHeight="1">
      <c r="A20" s="62">
        <v>2533</v>
      </c>
      <c r="B20" s="63">
        <v>381.8</v>
      </c>
      <c r="C20" s="64">
        <v>86</v>
      </c>
      <c r="D20" s="65">
        <v>34547</v>
      </c>
      <c r="E20" s="63">
        <f t="shared" si="0"/>
        <v>380.38</v>
      </c>
      <c r="F20" s="64">
        <v>66.75</v>
      </c>
      <c r="G20" s="65">
        <v>34547</v>
      </c>
      <c r="H20" s="63">
        <v>380.38</v>
      </c>
      <c r="I20" s="64">
        <v>1.2</v>
      </c>
      <c r="J20" s="65">
        <v>34451</v>
      </c>
      <c r="K20" s="63">
        <f t="shared" si="1"/>
        <v>379.9</v>
      </c>
      <c r="L20" s="64">
        <v>1.2</v>
      </c>
      <c r="M20" s="65">
        <v>34451</v>
      </c>
      <c r="N20" s="66">
        <v>274.86</v>
      </c>
      <c r="O20" s="67">
        <v>8.715728142</v>
      </c>
      <c r="Q20" s="6">
        <f t="shared" si="2"/>
        <v>1.900000000000034</v>
      </c>
      <c r="R20" s="6">
        <f t="shared" si="3"/>
        <v>0.4800000000000182</v>
      </c>
      <c r="U20" s="6"/>
      <c r="V20" s="6"/>
      <c r="AO20" s="19"/>
      <c r="AP20" s="20"/>
    </row>
    <row r="21" spans="1:42" ht="15.75" customHeight="1">
      <c r="A21" s="62">
        <v>2534</v>
      </c>
      <c r="B21" s="63">
        <v>382.59</v>
      </c>
      <c r="C21" s="64">
        <v>151.1</v>
      </c>
      <c r="D21" s="65">
        <v>34583</v>
      </c>
      <c r="E21" s="63">
        <f t="shared" si="0"/>
        <v>380.35</v>
      </c>
      <c r="F21" s="64">
        <v>108</v>
      </c>
      <c r="G21" s="65">
        <v>34583</v>
      </c>
      <c r="H21" s="63">
        <v>380.35</v>
      </c>
      <c r="I21" s="64">
        <v>1</v>
      </c>
      <c r="J21" s="65">
        <v>34405</v>
      </c>
      <c r="K21" s="63">
        <f t="shared" si="1"/>
        <v>379.9</v>
      </c>
      <c r="L21" s="64">
        <v>1</v>
      </c>
      <c r="M21" s="65">
        <v>34405</v>
      </c>
      <c r="N21" s="66">
        <v>263.31</v>
      </c>
      <c r="O21" s="67">
        <v>8.33</v>
      </c>
      <c r="Q21" s="6">
        <f t="shared" si="2"/>
        <v>2.6899999999999977</v>
      </c>
      <c r="R21" s="6">
        <f t="shared" si="3"/>
        <v>0.4500000000000455</v>
      </c>
      <c r="U21" s="6"/>
      <c r="V21" s="6"/>
      <c r="AO21" s="19"/>
      <c r="AP21" s="20"/>
    </row>
    <row r="22" spans="1:42" ht="15.75" customHeight="1">
      <c r="A22" s="62">
        <v>2535</v>
      </c>
      <c r="B22" s="63">
        <v>381.68</v>
      </c>
      <c r="C22" s="64">
        <v>68.6</v>
      </c>
      <c r="D22" s="65">
        <v>34606</v>
      </c>
      <c r="E22" s="63">
        <f t="shared" si="0"/>
        <v>380.26</v>
      </c>
      <c r="F22" s="64">
        <v>42.8</v>
      </c>
      <c r="G22" s="65">
        <v>34595</v>
      </c>
      <c r="H22" s="63">
        <v>380.26</v>
      </c>
      <c r="I22" s="64">
        <v>0.24</v>
      </c>
      <c r="J22" s="65">
        <v>34492</v>
      </c>
      <c r="K22" s="63">
        <f t="shared" si="1"/>
        <v>379.9</v>
      </c>
      <c r="L22" s="64">
        <v>0.24</v>
      </c>
      <c r="M22" s="65">
        <v>34492</v>
      </c>
      <c r="N22" s="66">
        <v>221.48</v>
      </c>
      <c r="O22" s="67">
        <v>7.02</v>
      </c>
      <c r="Q22" s="6">
        <f t="shared" si="2"/>
        <v>1.7800000000000296</v>
      </c>
      <c r="R22" s="6">
        <f t="shared" si="3"/>
        <v>0.36000000000001364</v>
      </c>
      <c r="U22" s="6"/>
      <c r="V22" s="6"/>
      <c r="AO22" s="19"/>
      <c r="AP22" s="20"/>
    </row>
    <row r="23" spans="1:42" ht="15.75" customHeight="1">
      <c r="A23" s="62">
        <v>2536</v>
      </c>
      <c r="B23" s="63">
        <v>381.66</v>
      </c>
      <c r="C23" s="64">
        <v>53.4</v>
      </c>
      <c r="D23" s="65">
        <v>34610</v>
      </c>
      <c r="E23" s="63">
        <f t="shared" si="0"/>
        <v>380.29</v>
      </c>
      <c r="F23" s="64">
        <v>40.95</v>
      </c>
      <c r="G23" s="65">
        <v>34610</v>
      </c>
      <c r="H23" s="63">
        <v>380.29</v>
      </c>
      <c r="I23" s="64">
        <v>0.81</v>
      </c>
      <c r="J23" s="65">
        <v>34408</v>
      </c>
      <c r="K23" s="63">
        <f t="shared" si="1"/>
        <v>379.9</v>
      </c>
      <c r="L23" s="64">
        <v>0.81</v>
      </c>
      <c r="M23" s="65">
        <v>34408</v>
      </c>
      <c r="N23" s="66">
        <v>214.4</v>
      </c>
      <c r="O23" s="67">
        <v>6.8</v>
      </c>
      <c r="Q23" s="6">
        <f t="shared" si="2"/>
        <v>1.7600000000000477</v>
      </c>
      <c r="R23" s="6">
        <f t="shared" si="3"/>
        <v>0.3900000000000432</v>
      </c>
      <c r="U23" s="6"/>
      <c r="V23" s="6"/>
      <c r="AO23" s="19"/>
      <c r="AP23" s="20"/>
    </row>
    <row r="24" spans="1:42" ht="15.75" customHeight="1">
      <c r="A24" s="62">
        <v>2537</v>
      </c>
      <c r="B24" s="63">
        <v>383.01</v>
      </c>
      <c r="C24" s="64">
        <v>292.4</v>
      </c>
      <c r="D24" s="65">
        <v>36403</v>
      </c>
      <c r="E24" s="63">
        <f t="shared" si="0"/>
        <v>380.18</v>
      </c>
      <c r="F24" s="64">
        <v>245</v>
      </c>
      <c r="G24" s="65">
        <v>36403</v>
      </c>
      <c r="H24" s="63">
        <v>380.18</v>
      </c>
      <c r="I24" s="64">
        <v>1</v>
      </c>
      <c r="J24" s="65">
        <v>36215</v>
      </c>
      <c r="K24" s="63">
        <f t="shared" si="1"/>
        <v>379.9</v>
      </c>
      <c r="L24" s="64">
        <v>1</v>
      </c>
      <c r="M24" s="65">
        <v>36257</v>
      </c>
      <c r="N24" s="66">
        <v>653.516</v>
      </c>
      <c r="O24" s="67">
        <v>20.72</v>
      </c>
      <c r="Q24" s="6">
        <f t="shared" si="2"/>
        <v>3.1100000000000136</v>
      </c>
      <c r="R24" s="6">
        <f t="shared" si="3"/>
        <v>0.28000000000002956</v>
      </c>
      <c r="U24" s="6"/>
      <c r="V24" s="6"/>
      <c r="AO24" s="19"/>
      <c r="AP24" s="20"/>
    </row>
    <row r="25" spans="1:42" ht="15.75" customHeight="1">
      <c r="A25" s="62">
        <v>2538</v>
      </c>
      <c r="B25" s="63">
        <v>383.17</v>
      </c>
      <c r="C25" s="64">
        <v>309.4</v>
      </c>
      <c r="D25" s="65">
        <v>35674</v>
      </c>
      <c r="E25" s="63">
        <f t="shared" si="0"/>
        <v>380.12</v>
      </c>
      <c r="F25" s="64">
        <v>210.4</v>
      </c>
      <c r="G25" s="65">
        <v>35674</v>
      </c>
      <c r="H25" s="63">
        <v>380.12</v>
      </c>
      <c r="I25" s="64">
        <v>2.84</v>
      </c>
      <c r="J25" s="65">
        <v>36242</v>
      </c>
      <c r="K25" s="63">
        <f t="shared" si="1"/>
        <v>379.9</v>
      </c>
      <c r="L25" s="64">
        <v>2.84</v>
      </c>
      <c r="M25" s="65">
        <v>36237</v>
      </c>
      <c r="N25" s="66">
        <v>620.911</v>
      </c>
      <c r="O25" s="67">
        <v>19.64</v>
      </c>
      <c r="Q25" s="6">
        <f t="shared" si="2"/>
        <v>3.2700000000000387</v>
      </c>
      <c r="R25" s="6">
        <f t="shared" si="3"/>
        <v>0.22000000000002728</v>
      </c>
      <c r="U25" s="6"/>
      <c r="V25" s="6"/>
      <c r="AO25" s="19"/>
      <c r="AP25" s="20"/>
    </row>
    <row r="26" spans="1:42" ht="15.75" customHeight="1">
      <c r="A26" s="62">
        <v>2539</v>
      </c>
      <c r="B26" s="63">
        <v>382.2</v>
      </c>
      <c r="C26" s="64">
        <v>166</v>
      </c>
      <c r="D26" s="65">
        <v>36406</v>
      </c>
      <c r="E26" s="63">
        <f t="shared" si="0"/>
        <v>380.1</v>
      </c>
      <c r="F26" s="64">
        <v>157.25</v>
      </c>
      <c r="G26" s="65">
        <v>36406</v>
      </c>
      <c r="H26" s="63">
        <v>380.1</v>
      </c>
      <c r="I26" s="64">
        <v>1.6</v>
      </c>
      <c r="J26" s="65">
        <v>36241</v>
      </c>
      <c r="K26" s="63">
        <f t="shared" si="1"/>
        <v>379.9</v>
      </c>
      <c r="L26" s="64">
        <v>1.6</v>
      </c>
      <c r="M26" s="65">
        <v>36241</v>
      </c>
      <c r="N26" s="66">
        <v>401.893</v>
      </c>
      <c r="O26" s="67">
        <v>12.74</v>
      </c>
      <c r="Q26" s="6">
        <f t="shared" si="2"/>
        <v>2.3000000000000114</v>
      </c>
      <c r="R26" s="6">
        <f t="shared" si="3"/>
        <v>0.20000000000004547</v>
      </c>
      <c r="U26" s="6"/>
      <c r="V26" s="6"/>
      <c r="AO26" s="19"/>
      <c r="AP26" s="69"/>
    </row>
    <row r="27" spans="1:42" ht="15.75" customHeight="1">
      <c r="A27" s="62">
        <v>2540</v>
      </c>
      <c r="B27" s="63">
        <v>382.62</v>
      </c>
      <c r="C27" s="64">
        <v>201.2</v>
      </c>
      <c r="D27" s="65">
        <v>36431</v>
      </c>
      <c r="E27" s="63">
        <f t="shared" si="0"/>
        <v>380.07</v>
      </c>
      <c r="F27" s="64">
        <v>164.95</v>
      </c>
      <c r="G27" s="65">
        <v>36431</v>
      </c>
      <c r="H27" s="63">
        <v>380.07</v>
      </c>
      <c r="I27" s="64">
        <v>1.36</v>
      </c>
      <c r="J27" s="65">
        <v>36257</v>
      </c>
      <c r="K27" s="63">
        <f t="shared" si="1"/>
        <v>379.9</v>
      </c>
      <c r="L27" s="64">
        <v>1.36</v>
      </c>
      <c r="M27" s="65">
        <v>36257</v>
      </c>
      <c r="N27" s="66">
        <v>334.395</v>
      </c>
      <c r="O27" s="67">
        <v>10.6</v>
      </c>
      <c r="Q27" s="6">
        <f t="shared" si="2"/>
        <v>2.7200000000000273</v>
      </c>
      <c r="R27" s="6">
        <f t="shared" si="3"/>
        <v>0.17000000000001592</v>
      </c>
      <c r="U27" s="6"/>
      <c r="V27" s="6"/>
      <c r="AO27" s="19"/>
      <c r="AP27" s="20"/>
    </row>
    <row r="28" spans="1:42" ht="15.75" customHeight="1">
      <c r="A28" s="62">
        <v>2541</v>
      </c>
      <c r="B28" s="63">
        <v>381.31</v>
      </c>
      <c r="C28" s="64">
        <v>74.9</v>
      </c>
      <c r="D28" s="65">
        <v>35674</v>
      </c>
      <c r="E28" s="63">
        <f t="shared" si="0"/>
        <v>380.12</v>
      </c>
      <c r="F28" s="64">
        <v>41.32</v>
      </c>
      <c r="G28" s="65">
        <v>35683</v>
      </c>
      <c r="H28" s="63">
        <v>380.12</v>
      </c>
      <c r="I28" s="64">
        <v>0.36</v>
      </c>
      <c r="J28" s="65">
        <v>36161</v>
      </c>
      <c r="K28" s="63">
        <f t="shared" si="1"/>
        <v>379.9</v>
      </c>
      <c r="L28" s="64">
        <v>0.36</v>
      </c>
      <c r="M28" s="65">
        <v>36241</v>
      </c>
      <c r="N28" s="66">
        <v>133.695</v>
      </c>
      <c r="O28" s="67">
        <v>4.24</v>
      </c>
      <c r="Q28" s="6">
        <f t="shared" si="2"/>
        <v>1.410000000000025</v>
      </c>
      <c r="R28" s="6">
        <f t="shared" si="3"/>
        <v>0.22000000000002728</v>
      </c>
      <c r="U28" s="6"/>
      <c r="V28" s="6"/>
      <c r="AO28" s="19"/>
      <c r="AP28" s="70"/>
    </row>
    <row r="29" spans="1:42" ht="15.75" customHeight="1">
      <c r="A29" s="62">
        <v>2542</v>
      </c>
      <c r="B29" s="63">
        <v>381.21</v>
      </c>
      <c r="C29" s="64">
        <v>52.44</v>
      </c>
      <c r="D29" s="65">
        <v>37159</v>
      </c>
      <c r="E29" s="63">
        <f t="shared" si="0"/>
        <v>380.15</v>
      </c>
      <c r="F29" s="64">
        <v>50.76</v>
      </c>
      <c r="G29" s="65">
        <v>37158</v>
      </c>
      <c r="H29" s="63">
        <v>380.15</v>
      </c>
      <c r="I29" s="64">
        <v>1.65</v>
      </c>
      <c r="J29" s="65">
        <v>37084</v>
      </c>
      <c r="K29" s="63">
        <f t="shared" si="1"/>
        <v>379.9</v>
      </c>
      <c r="L29" s="64">
        <v>1.8</v>
      </c>
      <c r="M29" s="65">
        <v>37083</v>
      </c>
      <c r="N29" s="66">
        <v>234.19</v>
      </c>
      <c r="O29" s="67">
        <v>7.41</v>
      </c>
      <c r="Q29" s="6">
        <f t="shared" si="2"/>
        <v>1.3100000000000023</v>
      </c>
      <c r="R29" s="6">
        <f t="shared" si="3"/>
        <v>0.25</v>
      </c>
      <c r="U29" s="6"/>
      <c r="V29" s="6"/>
      <c r="AO29" s="19"/>
      <c r="AP29" s="70"/>
    </row>
    <row r="30" spans="1:42" ht="15.75" customHeight="1">
      <c r="A30" s="62">
        <v>2543</v>
      </c>
      <c r="B30" s="63">
        <v>381.6</v>
      </c>
      <c r="C30" s="64">
        <v>77.95</v>
      </c>
      <c r="D30" s="65">
        <v>37079</v>
      </c>
      <c r="E30" s="63">
        <f t="shared" si="0"/>
        <v>380.09</v>
      </c>
      <c r="F30" s="64">
        <v>46</v>
      </c>
      <c r="G30" s="65">
        <v>37444</v>
      </c>
      <c r="H30" s="63">
        <v>380.09</v>
      </c>
      <c r="I30" s="64">
        <v>1.31</v>
      </c>
      <c r="J30" s="65">
        <v>36947</v>
      </c>
      <c r="K30" s="63">
        <f t="shared" si="1"/>
        <v>379.9</v>
      </c>
      <c r="L30" s="64">
        <v>0.9</v>
      </c>
      <c r="M30" s="65">
        <v>37019</v>
      </c>
      <c r="N30" s="66">
        <v>286.432</v>
      </c>
      <c r="O30" s="67">
        <v>8.51</v>
      </c>
      <c r="Q30" s="6">
        <f t="shared" si="2"/>
        <v>1.7000000000000455</v>
      </c>
      <c r="R30" s="6">
        <f t="shared" si="3"/>
        <v>0.18999999999999773</v>
      </c>
      <c r="U30" s="6"/>
      <c r="V30" s="6"/>
      <c r="AO30" s="19"/>
      <c r="AP30" s="70"/>
    </row>
    <row r="31" spans="1:42" ht="15.75" customHeight="1">
      <c r="A31" s="62">
        <v>2544</v>
      </c>
      <c r="B31" s="63">
        <v>382.66</v>
      </c>
      <c r="C31" s="64">
        <v>241.6</v>
      </c>
      <c r="D31" s="65">
        <v>37480</v>
      </c>
      <c r="E31" s="63">
        <f t="shared" si="0"/>
        <v>380.04</v>
      </c>
      <c r="F31" s="64">
        <v>156.05</v>
      </c>
      <c r="G31" s="65">
        <v>37449</v>
      </c>
      <c r="H31" s="63">
        <v>380.04</v>
      </c>
      <c r="I31" s="64">
        <v>5.82</v>
      </c>
      <c r="J31" s="65">
        <v>37412</v>
      </c>
      <c r="K31" s="63">
        <f t="shared" si="1"/>
        <v>379.9</v>
      </c>
      <c r="L31" s="64">
        <v>0.82</v>
      </c>
      <c r="M31" s="65">
        <v>37420</v>
      </c>
      <c r="N31" s="66">
        <v>374.01</v>
      </c>
      <c r="O31" s="67">
        <v>11.84</v>
      </c>
      <c r="Q31" s="6">
        <f t="shared" si="2"/>
        <v>2.7600000000000477</v>
      </c>
      <c r="R31" s="6">
        <f t="shared" si="3"/>
        <v>0.1400000000000432</v>
      </c>
      <c r="U31" s="6"/>
      <c r="V31" s="6"/>
      <c r="AO31" s="19"/>
      <c r="AP31" s="20"/>
    </row>
    <row r="32" spans="1:42" ht="15.75" customHeight="1">
      <c r="A32" s="62">
        <v>2545</v>
      </c>
      <c r="B32" s="63">
        <v>382.26</v>
      </c>
      <c r="C32" s="64">
        <v>136.1</v>
      </c>
      <c r="D32" s="65">
        <v>36411</v>
      </c>
      <c r="E32" s="63">
        <f t="shared" si="0"/>
        <v>380.09</v>
      </c>
      <c r="F32" s="64">
        <v>127.5</v>
      </c>
      <c r="G32" s="65">
        <v>36412</v>
      </c>
      <c r="H32" s="63">
        <v>380.09</v>
      </c>
      <c r="I32" s="64">
        <v>2.28</v>
      </c>
      <c r="J32" s="65">
        <v>37292</v>
      </c>
      <c r="K32" s="63">
        <f t="shared" si="1"/>
        <v>379.9</v>
      </c>
      <c r="L32" s="64">
        <v>2.76</v>
      </c>
      <c r="M32" s="65">
        <v>37298</v>
      </c>
      <c r="N32" s="71">
        <v>425.616</v>
      </c>
      <c r="O32" s="72">
        <f>+N32*0.0317097</f>
        <v>13.496155675199999</v>
      </c>
      <c r="Q32" s="6">
        <f t="shared" si="2"/>
        <v>2.3600000000000136</v>
      </c>
      <c r="R32" s="6">
        <f t="shared" si="3"/>
        <v>0.18999999999999773</v>
      </c>
      <c r="U32" s="6"/>
      <c r="V32" s="6"/>
      <c r="AO32" s="19"/>
      <c r="AP32" s="20"/>
    </row>
    <row r="33" spans="1:42" ht="15.75" customHeight="1">
      <c r="A33" s="62">
        <v>2546</v>
      </c>
      <c r="B33" s="63">
        <v>382.53</v>
      </c>
      <c r="C33" s="64">
        <v>216.55</v>
      </c>
      <c r="D33" s="65">
        <v>38242</v>
      </c>
      <c r="E33" s="63" t="e">
        <f t="shared" si="0"/>
        <v>#VALUE!</v>
      </c>
      <c r="F33" s="64">
        <v>174.77</v>
      </c>
      <c r="G33" s="65">
        <v>38241</v>
      </c>
      <c r="H33" s="63" t="s">
        <v>20</v>
      </c>
      <c r="I33" s="64" t="s">
        <v>20</v>
      </c>
      <c r="J33" s="65" t="s">
        <v>20</v>
      </c>
      <c r="K33" s="63">
        <f t="shared" si="1"/>
        <v>379.9</v>
      </c>
      <c r="L33" s="64">
        <v>0.44</v>
      </c>
      <c r="M33" s="65">
        <v>38319</v>
      </c>
      <c r="N33" s="66">
        <v>307.91</v>
      </c>
      <c r="O33" s="67">
        <v>9.74</v>
      </c>
      <c r="Q33" s="6">
        <f t="shared" si="2"/>
        <v>2.6299999999999955</v>
      </c>
      <c r="R33" s="6" t="e">
        <f t="shared" si="3"/>
        <v>#VALUE!</v>
      </c>
      <c r="U33" s="10"/>
      <c r="V33" s="6"/>
      <c r="AO33" s="19"/>
      <c r="AP33" s="20"/>
    </row>
    <row r="34" spans="1:42" ht="15.75" customHeight="1">
      <c r="A34" s="73">
        <v>2547</v>
      </c>
      <c r="B34" s="74">
        <v>382.26</v>
      </c>
      <c r="C34" s="75">
        <v>193.2</v>
      </c>
      <c r="D34" s="76">
        <v>38191</v>
      </c>
      <c r="E34" s="74">
        <f t="shared" si="0"/>
        <v>379.9</v>
      </c>
      <c r="F34" s="75">
        <v>145.6</v>
      </c>
      <c r="G34" s="76">
        <v>38252</v>
      </c>
      <c r="H34" s="74">
        <v>379.9</v>
      </c>
      <c r="I34" s="75">
        <v>0.06</v>
      </c>
      <c r="J34" s="76">
        <v>38116</v>
      </c>
      <c r="K34" s="74">
        <f t="shared" si="1"/>
        <v>379.9</v>
      </c>
      <c r="L34" s="75">
        <v>0.08</v>
      </c>
      <c r="M34" s="76">
        <v>38116</v>
      </c>
      <c r="N34" s="77">
        <v>588.584</v>
      </c>
      <c r="O34" s="78">
        <v>18.66</v>
      </c>
      <c r="Q34" s="6">
        <f t="shared" si="2"/>
        <v>2.3600000000000136</v>
      </c>
      <c r="R34" s="6">
        <f t="shared" si="3"/>
        <v>0</v>
      </c>
      <c r="U34" s="6"/>
      <c r="V34" s="6"/>
      <c r="AO34" s="19"/>
      <c r="AP34" s="79"/>
    </row>
    <row r="35" spans="1:22" ht="15.75" customHeight="1">
      <c r="A35" s="80">
        <v>2548</v>
      </c>
      <c r="B35" s="81">
        <v>384.76</v>
      </c>
      <c r="C35" s="82">
        <v>681.4</v>
      </c>
      <c r="D35" s="83">
        <v>38577</v>
      </c>
      <c r="E35" s="74">
        <f t="shared" si="0"/>
        <v>379.91</v>
      </c>
      <c r="F35" s="75">
        <v>503</v>
      </c>
      <c r="G35" s="76">
        <v>38577</v>
      </c>
      <c r="H35" s="74">
        <v>379.91</v>
      </c>
      <c r="I35" s="75">
        <v>0</v>
      </c>
      <c r="J35" s="76">
        <v>38437</v>
      </c>
      <c r="K35" s="74">
        <f t="shared" si="1"/>
        <v>379.9</v>
      </c>
      <c r="L35" s="75">
        <v>0.02</v>
      </c>
      <c r="M35" s="76">
        <v>38440</v>
      </c>
      <c r="N35" s="77">
        <v>579.9133439999999</v>
      </c>
      <c r="O35" s="84">
        <f aca="true" t="shared" si="4" ref="O35:O46">+N35*0.0317097</f>
        <v>18.388878164236797</v>
      </c>
      <c r="Q35" s="6">
        <f t="shared" si="2"/>
        <v>4.860000000000014</v>
      </c>
      <c r="R35" s="6">
        <f t="shared" si="3"/>
        <v>0.010000000000047748</v>
      </c>
      <c r="U35" s="6"/>
      <c r="V35" s="6"/>
    </row>
    <row r="36" spans="1:22" ht="15.75" customHeight="1">
      <c r="A36" s="73">
        <v>2549</v>
      </c>
      <c r="B36" s="74">
        <v>382.48</v>
      </c>
      <c r="C36" s="75">
        <v>325.5</v>
      </c>
      <c r="D36" s="76">
        <v>38930</v>
      </c>
      <c r="E36" s="74">
        <f t="shared" si="0"/>
        <v>379.92</v>
      </c>
      <c r="F36" s="75">
        <v>264.25</v>
      </c>
      <c r="G36" s="76">
        <v>38930</v>
      </c>
      <c r="H36" s="74">
        <v>379.92</v>
      </c>
      <c r="I36" s="75">
        <v>0.72</v>
      </c>
      <c r="J36" s="76">
        <v>38765</v>
      </c>
      <c r="K36" s="74">
        <f t="shared" si="1"/>
        <v>379.9</v>
      </c>
      <c r="L36" s="75">
        <v>1.6</v>
      </c>
      <c r="M36" s="76">
        <v>38447</v>
      </c>
      <c r="N36" s="77">
        <v>876.353</v>
      </c>
      <c r="O36" s="84">
        <f t="shared" si="4"/>
        <v>27.7888907241</v>
      </c>
      <c r="Q36" s="6">
        <f t="shared" si="2"/>
        <v>2.580000000000041</v>
      </c>
      <c r="R36" s="6">
        <f t="shared" si="3"/>
        <v>0.020000000000038654</v>
      </c>
      <c r="U36" s="6"/>
      <c r="V36" s="6"/>
    </row>
    <row r="37" spans="1:22" ht="15.75" customHeight="1">
      <c r="A37" s="62">
        <v>2550</v>
      </c>
      <c r="B37" s="63">
        <v>380.94</v>
      </c>
      <c r="C37" s="64">
        <v>62.4</v>
      </c>
      <c r="D37" s="76">
        <v>38953</v>
      </c>
      <c r="E37" s="63">
        <f t="shared" si="0"/>
        <v>379.97</v>
      </c>
      <c r="F37" s="64">
        <v>60.2</v>
      </c>
      <c r="G37" s="76">
        <v>38997</v>
      </c>
      <c r="H37" s="63">
        <v>379.97</v>
      </c>
      <c r="I37" s="64">
        <v>0.76</v>
      </c>
      <c r="J37" s="76">
        <v>39177</v>
      </c>
      <c r="K37" s="63">
        <f t="shared" si="1"/>
        <v>379.9</v>
      </c>
      <c r="L37" s="64">
        <v>0.76</v>
      </c>
      <c r="M37" s="76">
        <v>39177</v>
      </c>
      <c r="N37" s="66">
        <v>321.28</v>
      </c>
      <c r="O37" s="84">
        <f t="shared" si="4"/>
        <v>10.187692415999999</v>
      </c>
      <c r="Q37" s="6">
        <f t="shared" si="2"/>
        <v>1.0400000000000205</v>
      </c>
      <c r="R37" s="6">
        <f t="shared" si="3"/>
        <v>0.07000000000005002</v>
      </c>
      <c r="U37" s="6"/>
      <c r="V37" s="6"/>
    </row>
    <row r="38" spans="1:21" ht="15.75" customHeight="1">
      <c r="A38" s="62">
        <v>2551</v>
      </c>
      <c r="B38" s="63">
        <v>381.24</v>
      </c>
      <c r="C38" s="64">
        <v>136</v>
      </c>
      <c r="D38" s="76">
        <v>38975</v>
      </c>
      <c r="E38" s="63">
        <v>381.16</v>
      </c>
      <c r="F38" s="64">
        <v>85.2</v>
      </c>
      <c r="G38" s="76">
        <v>38975</v>
      </c>
      <c r="H38" s="63">
        <v>379.82</v>
      </c>
      <c r="I38" s="64">
        <v>0.05</v>
      </c>
      <c r="J38" s="76">
        <v>39133</v>
      </c>
      <c r="K38" s="63">
        <v>379.94</v>
      </c>
      <c r="L38" s="64">
        <v>0.35</v>
      </c>
      <c r="M38" s="76">
        <v>39133</v>
      </c>
      <c r="N38" s="66">
        <v>423.4</v>
      </c>
      <c r="O38" s="84">
        <f t="shared" si="4"/>
        <v>13.42588698</v>
      </c>
      <c r="Q38" s="6">
        <f t="shared" si="2"/>
        <v>1.3400000000000318</v>
      </c>
      <c r="R38" s="6">
        <f t="shared" si="3"/>
        <v>-0.07999999999998408</v>
      </c>
      <c r="U38" s="85"/>
    </row>
    <row r="39" spans="1:21" ht="15.75" customHeight="1">
      <c r="A39" s="62">
        <v>2552</v>
      </c>
      <c r="B39" s="63">
        <v>381.28</v>
      </c>
      <c r="C39" s="64">
        <v>89</v>
      </c>
      <c r="D39" s="76">
        <v>38978</v>
      </c>
      <c r="E39" s="63">
        <v>381.17</v>
      </c>
      <c r="F39" s="64">
        <v>75.85</v>
      </c>
      <c r="G39" s="76">
        <v>38978</v>
      </c>
      <c r="H39" s="63">
        <v>380</v>
      </c>
      <c r="I39" s="64">
        <v>0.2</v>
      </c>
      <c r="J39" s="76">
        <v>40264</v>
      </c>
      <c r="K39" s="63">
        <v>380</v>
      </c>
      <c r="L39" s="64">
        <v>0.2</v>
      </c>
      <c r="M39" s="76">
        <v>39168</v>
      </c>
      <c r="N39" s="66">
        <v>258.19</v>
      </c>
      <c r="O39" s="84">
        <f t="shared" si="4"/>
        <v>8.187127443</v>
      </c>
      <c r="Q39" s="6">
        <f t="shared" si="2"/>
        <v>1.3799999999999955</v>
      </c>
      <c r="R39" s="6">
        <f t="shared" si="3"/>
        <v>0.10000000000002274</v>
      </c>
      <c r="T39" s="6"/>
      <c r="U39" s="6"/>
    </row>
    <row r="40" spans="1:21" ht="15.75" customHeight="1">
      <c r="A40" s="62">
        <v>2553</v>
      </c>
      <c r="B40" s="63">
        <v>382.35</v>
      </c>
      <c r="C40" s="64">
        <v>247.75</v>
      </c>
      <c r="D40" s="76">
        <v>40449</v>
      </c>
      <c r="E40" s="63">
        <v>381.79</v>
      </c>
      <c r="F40" s="64">
        <v>146.6</v>
      </c>
      <c r="G40" s="76">
        <v>40449</v>
      </c>
      <c r="H40" s="63">
        <v>379.94</v>
      </c>
      <c r="I40" s="64">
        <v>2.44</v>
      </c>
      <c r="J40" s="76">
        <v>40246</v>
      </c>
      <c r="K40" s="63">
        <v>379.95</v>
      </c>
      <c r="L40" s="64">
        <v>0.44</v>
      </c>
      <c r="M40" s="76">
        <v>39885</v>
      </c>
      <c r="N40" s="66">
        <v>483.51</v>
      </c>
      <c r="O40" s="84">
        <f t="shared" si="4"/>
        <v>15.331957047</v>
      </c>
      <c r="Q40" s="6">
        <f t="shared" si="2"/>
        <v>2.4500000000000455</v>
      </c>
      <c r="R40" s="6">
        <f t="shared" si="3"/>
        <v>0.040000000000020464</v>
      </c>
      <c r="T40" s="6"/>
      <c r="U40" s="6"/>
    </row>
    <row r="41" spans="1:21" ht="15.75" customHeight="1">
      <c r="A41" s="62">
        <v>2554</v>
      </c>
      <c r="B41" s="63">
        <v>382.4</v>
      </c>
      <c r="C41" s="64">
        <v>311</v>
      </c>
      <c r="D41" s="76">
        <v>40781</v>
      </c>
      <c r="E41" s="63">
        <v>381.954</v>
      </c>
      <c r="F41" s="64">
        <v>212.5</v>
      </c>
      <c r="G41" s="76">
        <v>40781</v>
      </c>
      <c r="H41" s="63">
        <v>379.97</v>
      </c>
      <c r="I41" s="64">
        <v>1.92</v>
      </c>
      <c r="J41" s="76">
        <v>40606</v>
      </c>
      <c r="K41" s="63">
        <v>379.97</v>
      </c>
      <c r="L41" s="64">
        <v>1.92</v>
      </c>
      <c r="M41" s="76">
        <v>40606</v>
      </c>
      <c r="N41" s="66">
        <v>730.33</v>
      </c>
      <c r="O41" s="84">
        <f t="shared" si="4"/>
        <v>23.158545201000003</v>
      </c>
      <c r="Q41" s="6">
        <f t="shared" si="2"/>
        <v>2.5</v>
      </c>
      <c r="R41" s="6">
        <f t="shared" si="3"/>
        <v>0.07000000000005002</v>
      </c>
      <c r="T41" s="6"/>
      <c r="U41" s="6"/>
    </row>
    <row r="42" spans="1:21" ht="15.75" customHeight="1">
      <c r="A42" s="62">
        <v>2555</v>
      </c>
      <c r="B42" s="63">
        <v>380.93</v>
      </c>
      <c r="C42" s="64">
        <v>68.9</v>
      </c>
      <c r="D42" s="76">
        <v>41161</v>
      </c>
      <c r="E42" s="63">
        <v>380.9</v>
      </c>
      <c r="F42" s="64">
        <v>65</v>
      </c>
      <c r="G42" s="76">
        <v>41162</v>
      </c>
      <c r="H42" s="63">
        <v>379.87</v>
      </c>
      <c r="I42" s="64">
        <v>0.39</v>
      </c>
      <c r="J42" s="76">
        <v>40989</v>
      </c>
      <c r="K42" s="63">
        <v>379.87</v>
      </c>
      <c r="L42" s="64">
        <v>0.39</v>
      </c>
      <c r="M42" s="76">
        <v>40989</v>
      </c>
      <c r="N42" s="66">
        <v>243.82</v>
      </c>
      <c r="O42" s="84">
        <f t="shared" si="4"/>
        <v>7.731459054</v>
      </c>
      <c r="Q42" s="6">
        <f t="shared" si="2"/>
        <v>1.0300000000000296</v>
      </c>
      <c r="R42" s="6">
        <f t="shared" si="3"/>
        <v>-0.029999999999972715</v>
      </c>
      <c r="T42" s="6"/>
      <c r="U42" s="6"/>
    </row>
    <row r="43" spans="1:21" ht="15.75" customHeight="1">
      <c r="A43" s="62">
        <v>2556</v>
      </c>
      <c r="B43" s="63">
        <v>381.84</v>
      </c>
      <c r="C43" s="64">
        <v>201.6</v>
      </c>
      <c r="D43" s="76">
        <v>41496</v>
      </c>
      <c r="E43" s="63">
        <v>381.23</v>
      </c>
      <c r="F43" s="64">
        <v>109.05</v>
      </c>
      <c r="G43" s="76">
        <v>41496</v>
      </c>
      <c r="H43" s="63">
        <v>379.87</v>
      </c>
      <c r="I43" s="64">
        <v>0.98</v>
      </c>
      <c r="J43" s="76">
        <v>41343</v>
      </c>
      <c r="K43" s="63">
        <v>379.88</v>
      </c>
      <c r="L43" s="64">
        <v>1.12</v>
      </c>
      <c r="M43" s="76">
        <v>41343</v>
      </c>
      <c r="N43" s="66">
        <v>352.39</v>
      </c>
      <c r="O43" s="84">
        <f t="shared" si="4"/>
        <v>11.174181183</v>
      </c>
      <c r="Q43" s="6">
        <f t="shared" si="2"/>
        <v>1.9399999999999977</v>
      </c>
      <c r="R43" s="6">
        <f t="shared" si="3"/>
        <v>-0.029999999999972715</v>
      </c>
      <c r="T43" s="6"/>
      <c r="U43" s="6"/>
    </row>
    <row r="44" spans="1:21" ht="15.75" customHeight="1">
      <c r="A44" s="62">
        <v>2557</v>
      </c>
      <c r="B44" s="63">
        <v>381.16</v>
      </c>
      <c r="C44" s="64">
        <v>112.4</v>
      </c>
      <c r="D44" s="76">
        <v>41935</v>
      </c>
      <c r="E44" s="63">
        <v>380.918</v>
      </c>
      <c r="F44" s="64">
        <v>80</v>
      </c>
      <c r="G44" s="76">
        <v>41885</v>
      </c>
      <c r="H44" s="63">
        <v>379.83</v>
      </c>
      <c r="I44" s="64">
        <v>0.44</v>
      </c>
      <c r="J44" s="76">
        <v>41715</v>
      </c>
      <c r="K44" s="63">
        <v>379.83</v>
      </c>
      <c r="L44" s="64">
        <v>0.44</v>
      </c>
      <c r="M44" s="76">
        <v>41715</v>
      </c>
      <c r="N44" s="66">
        <v>329.6</v>
      </c>
      <c r="O44" s="84">
        <f t="shared" si="4"/>
        <v>10.45151712</v>
      </c>
      <c r="Q44" s="6">
        <f t="shared" si="2"/>
        <v>1.2600000000000477</v>
      </c>
      <c r="R44" s="6">
        <f t="shared" si="3"/>
        <v>-0.06999999999999318</v>
      </c>
      <c r="T44" s="6"/>
      <c r="U44" s="6"/>
    </row>
    <row r="45" spans="1:21" ht="15.75" customHeight="1">
      <c r="A45" s="62">
        <v>2558</v>
      </c>
      <c r="B45" s="63">
        <v>380.64</v>
      </c>
      <c r="C45" s="64">
        <v>43.5</v>
      </c>
      <c r="D45" s="76">
        <v>42266</v>
      </c>
      <c r="E45" s="63">
        <v>380.508</v>
      </c>
      <c r="F45" s="64">
        <v>29.5</v>
      </c>
      <c r="G45" s="76">
        <v>42266</v>
      </c>
      <c r="H45" s="63">
        <v>379.78</v>
      </c>
      <c r="I45" s="64">
        <v>0.52</v>
      </c>
      <c r="J45" s="76">
        <v>42088</v>
      </c>
      <c r="K45" s="63">
        <v>379.78</v>
      </c>
      <c r="L45" s="64">
        <v>0.52</v>
      </c>
      <c r="M45" s="76">
        <v>42088</v>
      </c>
      <c r="N45" s="66">
        <v>123.54</v>
      </c>
      <c r="O45" s="84">
        <f t="shared" si="4"/>
        <v>3.917416338</v>
      </c>
      <c r="Q45" s="6">
        <f t="shared" si="2"/>
        <v>0.7400000000000091</v>
      </c>
      <c r="R45" s="6">
        <f t="shared" si="3"/>
        <v>-0.12000000000000455</v>
      </c>
      <c r="T45" s="6"/>
      <c r="U45" s="6"/>
    </row>
    <row r="46" spans="1:21" ht="15.75" customHeight="1">
      <c r="A46" s="62">
        <v>2559</v>
      </c>
      <c r="B46" s="63">
        <v>380.95</v>
      </c>
      <c r="C46" s="64">
        <v>87.5</v>
      </c>
      <c r="D46" s="76">
        <v>42685</v>
      </c>
      <c r="E46" s="63">
        <v>380.792</v>
      </c>
      <c r="F46" s="64">
        <v>61.25</v>
      </c>
      <c r="G46" s="76">
        <v>42685</v>
      </c>
      <c r="H46" s="63">
        <v>379.73</v>
      </c>
      <c r="I46" s="64">
        <v>0.05</v>
      </c>
      <c r="J46" s="76">
        <v>42440</v>
      </c>
      <c r="K46" s="63">
        <v>379.73</v>
      </c>
      <c r="L46" s="64">
        <v>0.05</v>
      </c>
      <c r="M46" s="76">
        <v>42440</v>
      </c>
      <c r="N46" s="66">
        <v>214.39</v>
      </c>
      <c r="O46" s="84">
        <f t="shared" si="4"/>
        <v>6.7982425829999995</v>
      </c>
      <c r="Q46" s="6">
        <f t="shared" si="2"/>
        <v>1.0500000000000114</v>
      </c>
      <c r="R46" s="6">
        <f t="shared" si="3"/>
        <v>-0.16999999999995907</v>
      </c>
      <c r="T46" s="6"/>
      <c r="U46" s="6"/>
    </row>
    <row r="47" spans="1:21" ht="15.75" customHeight="1">
      <c r="A47" s="62">
        <v>2560</v>
      </c>
      <c r="B47" s="63">
        <v>381.3</v>
      </c>
      <c r="C47" s="64">
        <v>142</v>
      </c>
      <c r="D47" s="76">
        <v>43398</v>
      </c>
      <c r="E47" s="63">
        <v>381.2</v>
      </c>
      <c r="F47" s="64">
        <v>121</v>
      </c>
      <c r="G47" s="76">
        <v>43398</v>
      </c>
      <c r="H47" s="63">
        <v>379.82</v>
      </c>
      <c r="I47" s="64">
        <v>0.04</v>
      </c>
      <c r="J47" s="76">
        <v>43166</v>
      </c>
      <c r="K47" s="86">
        <v>379.82</v>
      </c>
      <c r="L47" s="64">
        <v>0.04</v>
      </c>
      <c r="M47" s="76">
        <v>43166</v>
      </c>
      <c r="N47" s="66">
        <v>235.89</v>
      </c>
      <c r="O47" s="84">
        <v>7.48</v>
      </c>
      <c r="Q47" s="6">
        <f t="shared" si="2"/>
        <v>1.400000000000034</v>
      </c>
      <c r="R47" s="6">
        <f t="shared" si="3"/>
        <v>-0.07999999999998408</v>
      </c>
      <c r="T47" s="6"/>
      <c r="U47" s="6"/>
    </row>
    <row r="48" spans="1:21" ht="15.75" customHeight="1">
      <c r="A48" s="62">
        <v>2561</v>
      </c>
      <c r="B48" s="63">
        <v>381.68</v>
      </c>
      <c r="C48" s="64">
        <v>139.9</v>
      </c>
      <c r="D48" s="76">
        <v>43376</v>
      </c>
      <c r="E48" s="63">
        <v>381.25</v>
      </c>
      <c r="F48" s="64">
        <v>91.5</v>
      </c>
      <c r="G48" s="76">
        <v>43741</v>
      </c>
      <c r="H48" s="63">
        <v>379.84</v>
      </c>
      <c r="I48" s="64">
        <v>0.17</v>
      </c>
      <c r="J48" s="76">
        <v>43531</v>
      </c>
      <c r="K48" s="86">
        <v>379.84</v>
      </c>
      <c r="L48" s="64">
        <v>0.17</v>
      </c>
      <c r="M48" s="76">
        <v>43533</v>
      </c>
      <c r="N48" s="66">
        <v>176.98</v>
      </c>
      <c r="O48" s="84">
        <v>5.61</v>
      </c>
      <c r="Q48" s="6">
        <f t="shared" si="2"/>
        <v>1.7800000000000296</v>
      </c>
      <c r="R48" s="6">
        <f t="shared" si="3"/>
        <v>-0.060000000000002274</v>
      </c>
      <c r="T48" s="6"/>
      <c r="U48" s="6"/>
    </row>
    <row r="49" spans="1:20" ht="15.75" customHeight="1">
      <c r="A49" s="62">
        <v>2562</v>
      </c>
      <c r="B49" s="86">
        <v>380.68</v>
      </c>
      <c r="C49" s="87">
        <v>28.8</v>
      </c>
      <c r="D49" s="88">
        <v>43712</v>
      </c>
      <c r="E49" s="86">
        <v>380.56</v>
      </c>
      <c r="F49" s="87">
        <v>22</v>
      </c>
      <c r="G49" s="88">
        <v>44078</v>
      </c>
      <c r="H49" s="86">
        <v>379.76</v>
      </c>
      <c r="I49" s="87">
        <v>0.13</v>
      </c>
      <c r="J49" s="88">
        <v>43879</v>
      </c>
      <c r="K49" s="86">
        <v>379.76</v>
      </c>
      <c r="L49" s="87">
        <v>0.13</v>
      </c>
      <c r="M49" s="88">
        <v>43880</v>
      </c>
      <c r="N49" s="89">
        <v>91.93</v>
      </c>
      <c r="O49" s="90">
        <v>2.92</v>
      </c>
      <c r="Q49" s="6">
        <f t="shared" si="2"/>
        <v>0.7800000000000296</v>
      </c>
      <c r="R49" s="6">
        <f t="shared" si="3"/>
        <v>-0.13999999999998636</v>
      </c>
      <c r="T49" s="6"/>
    </row>
    <row r="50" spans="1:21" ht="15.75" customHeight="1">
      <c r="A50" s="62">
        <v>2563</v>
      </c>
      <c r="B50" s="86">
        <v>381.06</v>
      </c>
      <c r="C50" s="87">
        <v>61.4</v>
      </c>
      <c r="D50" s="88">
        <v>44047</v>
      </c>
      <c r="E50" s="92">
        <v>380.93</v>
      </c>
      <c r="F50" s="87">
        <v>50.4</v>
      </c>
      <c r="G50" s="88">
        <v>44047</v>
      </c>
      <c r="H50" s="86">
        <v>379.83</v>
      </c>
      <c r="I50" s="87">
        <v>0.15</v>
      </c>
      <c r="J50" s="88">
        <v>44244</v>
      </c>
      <c r="K50" s="86">
        <v>379.83</v>
      </c>
      <c r="L50" s="87">
        <v>0.15</v>
      </c>
      <c r="M50" s="88">
        <v>44244</v>
      </c>
      <c r="N50" s="93">
        <v>98.7</v>
      </c>
      <c r="O50" s="94">
        <v>3.13</v>
      </c>
      <c r="Q50" s="6">
        <f t="shared" si="2"/>
        <v>1.160000000000025</v>
      </c>
      <c r="R50" s="6">
        <f t="shared" si="3"/>
        <v>-0.06999999999999318</v>
      </c>
      <c r="T50" s="95"/>
      <c r="U50" s="96"/>
    </row>
    <row r="51" spans="1:21" ht="15.75" customHeight="1">
      <c r="A51" s="62"/>
      <c r="B51" s="86"/>
      <c r="C51" s="87"/>
      <c r="D51" s="91"/>
      <c r="E51" s="92"/>
      <c r="F51" s="87"/>
      <c r="G51" s="91"/>
      <c r="H51" s="86"/>
      <c r="I51" s="87"/>
      <c r="J51" s="91"/>
      <c r="K51" s="86"/>
      <c r="L51" s="87"/>
      <c r="M51" s="91"/>
      <c r="N51" s="93"/>
      <c r="O51" s="94"/>
      <c r="R51" s="6"/>
      <c r="S51" s="95"/>
      <c r="T51" s="95"/>
      <c r="U51" s="96"/>
    </row>
    <row r="52" spans="1:15" ht="22.5" customHeight="1">
      <c r="A52" s="97"/>
      <c r="B52" s="98"/>
      <c r="C52" s="99" t="s">
        <v>22</v>
      </c>
      <c r="D52" s="100"/>
      <c r="E52" s="101"/>
      <c r="F52" s="102"/>
      <c r="G52" s="100"/>
      <c r="H52" s="103"/>
      <c r="I52" s="104"/>
      <c r="J52" s="105"/>
      <c r="K52" s="98"/>
      <c r="L52" s="104"/>
      <c r="M52" s="105"/>
      <c r="N52" s="106"/>
      <c r="O52" s="107"/>
    </row>
    <row r="53" spans="1:15" ht="22.5" customHeight="1">
      <c r="A53" s="108"/>
      <c r="B53" s="109"/>
      <c r="C53" s="110"/>
      <c r="D53" s="111" t="s">
        <v>21</v>
      </c>
      <c r="E53" s="112"/>
      <c r="F53" s="113"/>
      <c r="G53" s="111"/>
      <c r="H53" s="114"/>
      <c r="I53" s="115"/>
      <c r="J53" s="116"/>
      <c r="K53" s="109"/>
      <c r="L53" s="115"/>
      <c r="M53" s="116"/>
      <c r="N53" s="117"/>
      <c r="O53" s="118"/>
    </row>
  </sheetData>
  <sheetProtection/>
  <printOptions/>
  <pageMargins left="0.7086614173228347" right="0.11811023622047245" top="0.5118110236220472" bottom="0.5118110236220472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2010-11-30T07:37:02Z</cp:lastPrinted>
  <dcterms:created xsi:type="dcterms:W3CDTF">1994-01-31T08:04:27Z</dcterms:created>
  <dcterms:modified xsi:type="dcterms:W3CDTF">2021-06-22T08:16:09Z</dcterms:modified>
  <cp:category/>
  <cp:version/>
  <cp:contentType/>
  <cp:contentStatus/>
</cp:coreProperties>
</file>